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ml.chartshapes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4.xml" ContentType="application/vnd.openxmlformats-officedocument.drawingml.chartshapes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6.xml" ContentType="application/vnd.openxmlformats-officedocument.drawingml.chartshapes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7.xml" ContentType="application/vnd.openxmlformats-officedocument.drawingml.chartshapes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8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9.xml" ContentType="application/vnd.openxmlformats-officedocument.drawingml.chartshapes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10.xml" ContentType="application/vnd.openxmlformats-officedocument.drawingml.chartshapes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11.xml" ContentType="application/vnd.openxmlformats-officedocument.drawing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12.xml" ContentType="application/vnd.openxmlformats-officedocument.drawingml.chartshapes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13.xml" ContentType="application/vnd.openxmlformats-officedocument.drawingml.chartshapes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14.xml" ContentType="application/vnd.openxmlformats-officedocument.drawing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drawings/drawing15.xml" ContentType="application/vnd.openxmlformats-officedocument.drawingml.chartshapes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16.xml" ContentType="application/vnd.openxmlformats-officedocument.drawingml.chartshapes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drawings/drawing17.xml" ContentType="application/vnd.openxmlformats-officedocument.drawing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drawings/drawing18.xml" ContentType="application/vnd.openxmlformats-officedocument.drawingml.chartshapes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drawings/drawing19.xml" ContentType="application/vnd.openxmlformats-officedocument.drawingml.chartshapes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drawings/drawing20.xml" ContentType="application/vnd.openxmlformats-officedocument.drawing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drawings/drawing21.xml" ContentType="application/vnd.openxmlformats-officedocument.drawingml.chartshapes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drawings/drawing22.xml" ContentType="application/vnd.openxmlformats-officedocument.drawingml.chartshapes+xml"/>
  <Override PartName="/xl/charts/chart35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drawings/drawing23.xml" ContentType="application/vnd.openxmlformats-officedocument.drawing+xml"/>
  <Override PartName="/xl/charts/chart36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charts/chart37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charts/chart38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drawings/drawing24.xml" ContentType="application/vnd.openxmlformats-officedocument.drawingml.chartshapes+xml"/>
  <Override PartName="/xl/charts/chart39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drawings/drawing25.xml" ContentType="application/vnd.openxmlformats-officedocument.drawingml.chartshapes+xml"/>
  <Override PartName="/xl/charts/chart40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2"/>
  <workbookPr filterPrivacy="1" codeName="ThisWorkbook"/>
  <xr:revisionPtr revIDLastSave="0" documentId="13_ncr:1_{6FB2E9FB-E435-4682-8B98-E16F18A67F07}" xr6:coauthVersionLast="36" xr6:coauthVersionMax="36" xr10:uidLastSave="{00000000-0000-0000-0000-000000000000}"/>
  <bookViews>
    <workbookView xWindow="0" yWindow="0" windowWidth="28800" windowHeight="12300" tabRatio="841" xr2:uid="{00000000-000D-0000-FFFF-FFFF00000000}"/>
  </bookViews>
  <sheets>
    <sheet name="Contents" sheetId="176" r:id="rId1"/>
    <sheet name="New South Wales" sheetId="554" r:id="rId2"/>
    <sheet name="Victoria" sheetId="555" r:id="rId3"/>
    <sheet name="Queensland" sheetId="556" r:id="rId4"/>
    <sheet name="South Australia" sheetId="557" r:id="rId5"/>
    <sheet name="Western Australia" sheetId="558" r:id="rId6"/>
    <sheet name="Tasmania" sheetId="559" r:id="rId7"/>
    <sheet name="Northern Territory" sheetId="560" r:id="rId8"/>
    <sheet name="Australian Capital Territory" sheetId="561" r:id="rId9"/>
  </sheets>
  <definedNames>
    <definedName name="_AMO_UniqueIdentifier" hidden="1">"'2995e12c-7f92-4103-a2d1-a1d598d57c6f'"</definedName>
    <definedName name="_xlnm.Print_Area" localSheetId="8">'Australian Capital Territory'!$A$1:$I$89</definedName>
    <definedName name="_xlnm.Print_Area" localSheetId="1">'New South Wales'!$A$1:$I$89</definedName>
    <definedName name="_xlnm.Print_Area" localSheetId="7">'Northern Territory'!$A$1:$I$89</definedName>
    <definedName name="_xlnm.Print_Area" localSheetId="3">Queensland!$A$1:$I$89</definedName>
    <definedName name="_xlnm.Print_Area" localSheetId="4">'South Australia'!$A$1:$I$89</definedName>
    <definedName name="_xlnm.Print_Area" localSheetId="6">Tasmania!$A$1:$I$89</definedName>
    <definedName name="_xlnm.Print_Area" localSheetId="2">Victoria!$A$1:$I$89</definedName>
    <definedName name="_xlnm.Print_Area" localSheetId="5">'Western Australia'!$A$1:$I$89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76" i="561" l="1"/>
  <c r="A54" i="561"/>
  <c r="A45" i="561"/>
  <c r="A35" i="561"/>
  <c r="A23" i="561"/>
  <c r="B9" i="561"/>
  <c r="I7" i="561"/>
  <c r="H7" i="561"/>
  <c r="G7" i="561"/>
  <c r="F7" i="561"/>
  <c r="E7" i="561"/>
  <c r="D7" i="561"/>
  <c r="C7" i="561"/>
  <c r="B7" i="561"/>
  <c r="A5" i="561"/>
  <c r="A3" i="561"/>
  <c r="A2" i="561"/>
  <c r="A76" i="560"/>
  <c r="A54" i="560"/>
  <c r="A45" i="560"/>
  <c r="A35" i="560"/>
  <c r="A23" i="560"/>
  <c r="B9" i="560"/>
  <c r="I7" i="560"/>
  <c r="H7" i="560"/>
  <c r="G7" i="560"/>
  <c r="F7" i="560"/>
  <c r="E7" i="560"/>
  <c r="D7" i="560"/>
  <c r="C7" i="560"/>
  <c r="B7" i="560"/>
  <c r="A5" i="560"/>
  <c r="A3" i="560"/>
  <c r="A2" i="560"/>
  <c r="A76" i="559"/>
  <c r="A54" i="559"/>
  <c r="A45" i="559"/>
  <c r="A35" i="559"/>
  <c r="A23" i="559"/>
  <c r="B9" i="559"/>
  <c r="I7" i="559"/>
  <c r="H7" i="559"/>
  <c r="G7" i="559"/>
  <c r="F7" i="559"/>
  <c r="E7" i="559"/>
  <c r="D7" i="559"/>
  <c r="C7" i="559"/>
  <c r="B7" i="559"/>
  <c r="A5" i="559"/>
  <c r="A3" i="559"/>
  <c r="A2" i="559"/>
  <c r="A76" i="558"/>
  <c r="A54" i="558"/>
  <c r="A45" i="558"/>
  <c r="A35" i="558"/>
  <c r="A23" i="558"/>
  <c r="B9" i="558"/>
  <c r="I7" i="558"/>
  <c r="H7" i="558"/>
  <c r="G7" i="558"/>
  <c r="F7" i="558"/>
  <c r="E7" i="558"/>
  <c r="D7" i="558"/>
  <c r="C7" i="558"/>
  <c r="B7" i="558"/>
  <c r="A5" i="558"/>
  <c r="A3" i="558"/>
  <c r="A2" i="558"/>
  <c r="A76" i="557"/>
  <c r="A54" i="557"/>
  <c r="A45" i="557"/>
  <c r="A35" i="557"/>
  <c r="A23" i="557"/>
  <c r="B9" i="557"/>
  <c r="I7" i="557"/>
  <c r="H7" i="557"/>
  <c r="G7" i="557"/>
  <c r="F7" i="557"/>
  <c r="E7" i="557"/>
  <c r="D7" i="557"/>
  <c r="C7" i="557"/>
  <c r="B7" i="557"/>
  <c r="A5" i="557"/>
  <c r="A3" i="557"/>
  <c r="A2" i="557"/>
  <c r="A76" i="556"/>
  <c r="A54" i="556"/>
  <c r="A45" i="556"/>
  <c r="A35" i="556"/>
  <c r="A23" i="556"/>
  <c r="B9" i="556"/>
  <c r="I7" i="556"/>
  <c r="H7" i="556"/>
  <c r="G7" i="556"/>
  <c r="F7" i="556"/>
  <c r="E7" i="556"/>
  <c r="D7" i="556"/>
  <c r="C7" i="556"/>
  <c r="B7" i="556"/>
  <c r="A5" i="556"/>
  <c r="A3" i="556"/>
  <c r="A2" i="556"/>
  <c r="A76" i="555"/>
  <c r="A54" i="555"/>
  <c r="A45" i="555"/>
  <c r="A35" i="555"/>
  <c r="A23" i="555"/>
  <c r="B9" i="555"/>
  <c r="I7" i="555"/>
  <c r="H7" i="555"/>
  <c r="G7" i="555"/>
  <c r="F7" i="555"/>
  <c r="E7" i="555"/>
  <c r="D7" i="555"/>
  <c r="C7" i="555"/>
  <c r="B7" i="555"/>
  <c r="A5" i="555"/>
  <c r="A3" i="555"/>
  <c r="A2" i="555"/>
  <c r="A3" i="554"/>
  <c r="A54" i="554"/>
  <c r="F7" i="554"/>
  <c r="B7" i="554"/>
  <c r="A76" i="554"/>
  <c r="A45" i="554"/>
  <c r="A35" i="554"/>
  <c r="B9" i="554"/>
  <c r="A23" i="554"/>
  <c r="A2" i="554"/>
  <c r="A5" i="554"/>
  <c r="G7" i="554"/>
  <c r="C7" i="554"/>
  <c r="I7" i="554"/>
  <c r="E7" i="554"/>
  <c r="H7" i="554"/>
  <c r="D7" i="554"/>
</calcChain>
</file>

<file path=xl/sharedStrings.xml><?xml version="1.0" encoding="utf-8"?>
<sst xmlns="http://schemas.openxmlformats.org/spreadsheetml/2006/main" count="1817" uniqueCount="74">
  <si>
    <t>Mining</t>
  </si>
  <si>
    <t>Manufacturing</t>
  </si>
  <si>
    <t>Construction</t>
  </si>
  <si>
    <t>Other services</t>
  </si>
  <si>
    <t>Western Australia</t>
  </si>
  <si>
    <t>Arts and recreation services</t>
  </si>
  <si>
    <t>Health care and social assistance</t>
  </si>
  <si>
    <t>Education and training</t>
  </si>
  <si>
    <t>Public administration and safety</t>
  </si>
  <si>
    <t>Administrative and support services</t>
  </si>
  <si>
    <t>Professional, scientific and technical services</t>
  </si>
  <si>
    <t>Rental, hiring and real estate services</t>
  </si>
  <si>
    <t>Financial and insurance services</t>
  </si>
  <si>
    <t>Information media and telecommunications</t>
  </si>
  <si>
    <t>Transport, postal and warehousing</t>
  </si>
  <si>
    <t>Accommodation and food services</t>
  </si>
  <si>
    <t>Retail trade</t>
  </si>
  <si>
    <t>Wholesale trade</t>
  </si>
  <si>
    <t>Electricity, gas, water and waste services</t>
  </si>
  <si>
    <t>Agriculture, forestry and fishing</t>
  </si>
  <si>
    <t>This week</t>
  </si>
  <si>
    <t>Graph 5</t>
  </si>
  <si>
    <t>This wk</t>
  </si>
  <si>
    <t>Prev wk</t>
  </si>
  <si>
    <t>Prev mth</t>
  </si>
  <si>
    <t>Graph 4</t>
  </si>
  <si>
    <t>Graph 3</t>
  </si>
  <si>
    <t>Females</t>
  </si>
  <si>
    <t>Males</t>
  </si>
  <si>
    <t>Jobholder Demographics</t>
  </si>
  <si>
    <t>Total</t>
  </si>
  <si>
    <t>Week ending 14 March</t>
  </si>
  <si>
    <t>For businesses that are Single Touch Payroll enabled</t>
  </si>
  <si>
    <t xml:space="preserve">            Australian Bureau of Statistics</t>
  </si>
  <si>
    <t>New South Wales</t>
  </si>
  <si>
    <t>Victoria</t>
  </si>
  <si>
    <t>Queensland</t>
  </si>
  <si>
    <t>South Australia</t>
  </si>
  <si>
    <t>Tasmania</t>
  </si>
  <si>
    <t>Northern Territory</t>
  </si>
  <si>
    <t>Australian Capital Territory</t>
  </si>
  <si>
    <t>Contents</t>
  </si>
  <si>
    <t>Tables</t>
  </si>
  <si>
    <r>
      <t xml:space="preserve">More information available from the </t>
    </r>
    <r>
      <rPr>
        <b/>
        <u/>
        <sz val="12"/>
        <color indexed="12"/>
        <rFont val="Arial"/>
        <family val="2"/>
      </rPr>
      <t>ABS website</t>
    </r>
  </si>
  <si>
    <t>Inquiries</t>
  </si>
  <si>
    <t>Further information about these and related statistics is available from the ABS website www.abs.gov.au, or contact the National Information and Referral Service on 1300 135 070.</t>
  </si>
  <si>
    <t>© Commonwealth of Australia 2020</t>
  </si>
  <si>
    <t>Weekly Payroll Jobs and Wages in Australia - State and Territory</t>
  </si>
  <si>
    <t>*The week ending 14 March represents the week Australia had 100 cases of Covid-19. It is indexed to 100.</t>
  </si>
  <si>
    <t>Aged under 20</t>
  </si>
  <si>
    <t>Aged 20-29</t>
  </si>
  <si>
    <t>Aged 30-39</t>
  </si>
  <si>
    <t>Aged 40-49</t>
  </si>
  <si>
    <t>Aged 50-59</t>
  </si>
  <si>
    <t>Aged 60-69</t>
  </si>
  <si>
    <t>Aged 70+</t>
  </si>
  <si>
    <t>Graph 1 national jobs</t>
  </si>
  <si>
    <t/>
  </si>
  <si>
    <t>Graph 1 national wages</t>
  </si>
  <si>
    <t>Graph 1 state jobs</t>
  </si>
  <si>
    <t>Graph 1 state wages</t>
  </si>
  <si>
    <t>Payroll jobs</t>
  </si>
  <si>
    <t>Total wages</t>
  </si>
  <si>
    <t>Current week</t>
  </si>
  <si>
    <t>Base week</t>
  </si>
  <si>
    <t>Indexed male jobs</t>
  </si>
  <si>
    <t>Indexed female jobs</t>
  </si>
  <si>
    <t>Change jobs 14 March</t>
  </si>
  <si>
    <t>Graph 6</t>
  </si>
  <si>
    <t>Dist jobs by ind</t>
  </si>
  <si>
    <t>Previous month (week ending 05 September)</t>
  </si>
  <si>
    <t>Previous week (ending 26 September)</t>
  </si>
  <si>
    <t>This week (ending 03 October)</t>
  </si>
  <si>
    <t>Released at 11.30am (Canberra time) 20 October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</si>
</sst>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0.0"/>
    <numFmt numFmtId="166" formatCode="[$-C09]d\ mmmm\ yyyy;@"/>
  </numFmts>
  <fonts count="30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9"/>
      <name val="Arial"/>
      <family val="2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12"/>
      <name val="Arial"/>
      <family val="2"/>
    </font>
    <font>
      <b/>
      <sz val="8"/>
      <name val="Arial"/>
      <family val="2"/>
    </font>
    <font>
      <u/>
      <sz val="10"/>
      <color indexed="12"/>
      <name val="Arial"/>
      <family val="2"/>
    </font>
    <font>
      <u/>
      <sz val="8"/>
      <color indexed="12"/>
      <name val="Arial"/>
      <family val="2"/>
    </font>
    <font>
      <b/>
      <u/>
      <sz val="12"/>
      <color indexed="12"/>
      <name val="Arial"/>
      <family val="2"/>
    </font>
    <font>
      <sz val="1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0"/>
        <bgColor indexed="64"/>
      </patternFill>
    </fill>
    <fill>
      <patternFill patternType="solid">
        <fgColor rgb="FFE6E6E6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n">
        <color indexed="55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0" fontId="1" fillId="0" borderId="0"/>
    <xf numFmtId="0" fontId="2" fillId="0" borderId="0"/>
    <xf numFmtId="9" fontId="3" fillId="0" borderId="0" applyFont="0" applyFill="0" applyBorder="0" applyAlignment="0" applyProtection="0"/>
    <xf numFmtId="0" fontId="4" fillId="0" borderId="1" applyNumberFormat="0" applyFill="0" applyAlignment="0" applyProtection="0"/>
    <xf numFmtId="0" fontId="5" fillId="2" borderId="2" applyNumberFormat="0" applyAlignment="0" applyProtection="0"/>
    <xf numFmtId="0" fontId="14" fillId="0" borderId="0" applyNumberFormat="0" applyFill="0" applyBorder="0" applyAlignment="0" applyProtection="0">
      <alignment vertical="top"/>
      <protection locked="0"/>
    </xf>
  </cellStyleXfs>
  <cellXfs count="96">
    <xf numFmtId="0" fontId="0" fillId="0" borderId="0" xfId="0"/>
    <xf numFmtId="0" fontId="0" fillId="0" borderId="0" xfId="0"/>
    <xf numFmtId="0" fontId="9" fillId="0" borderId="0" xfId="0" applyFont="1" applyProtection="1">
      <protection hidden="1"/>
    </xf>
    <xf numFmtId="0" fontId="10" fillId="0" borderId="0" xfId="1" applyFont="1" applyFill="1" applyProtection="1">
      <protection hidden="1"/>
    </xf>
    <xf numFmtId="0" fontId="11" fillId="0" borderId="0" xfId="1" applyFont="1" applyFill="1" applyAlignment="1">
      <alignment horizontal="left" vertical="center"/>
    </xf>
    <xf numFmtId="0" fontId="2" fillId="0" borderId="0" xfId="1" applyFont="1" applyBorder="1" applyAlignment="1">
      <alignment vertical="center"/>
    </xf>
    <xf numFmtId="0" fontId="12" fillId="0" borderId="0" xfId="1" applyFont="1" applyBorder="1" applyAlignment="1">
      <alignment horizontal="left"/>
    </xf>
    <xf numFmtId="0" fontId="13" fillId="0" borderId="0" xfId="1" applyFont="1"/>
    <xf numFmtId="0" fontId="8" fillId="0" borderId="0" xfId="0" applyFont="1"/>
    <xf numFmtId="0" fontId="14" fillId="0" borderId="0" xfId="6" applyAlignment="1" applyProtection="1">
      <alignment horizontal="center"/>
    </xf>
    <xf numFmtId="0" fontId="6" fillId="0" borderId="0" xfId="6" applyFont="1" applyFill="1" applyAlignment="1" applyProtection="1">
      <alignment horizontal="left" wrapText="1"/>
    </xf>
    <xf numFmtId="0" fontId="1" fillId="0" borderId="3" xfId="1" applyBorder="1" applyAlignment="1" applyProtection="1">
      <alignment wrapText="1"/>
      <protection locked="0"/>
    </xf>
    <xf numFmtId="0" fontId="1" fillId="0" borderId="3" xfId="1" applyBorder="1" applyAlignment="1">
      <alignment wrapText="1"/>
    </xf>
    <xf numFmtId="0" fontId="15" fillId="0" borderId="0" xfId="6" applyFont="1" applyAlignment="1" applyProtection="1"/>
    <xf numFmtId="0" fontId="12" fillId="0" borderId="0" xfId="6" applyFont="1" applyAlignment="1" applyProtection="1"/>
    <xf numFmtId="0" fontId="14" fillId="0" borderId="0" xfId="6" applyAlignment="1" applyProtection="1"/>
    <xf numFmtId="0" fontId="1" fillId="0" borderId="0" xfId="1" applyFont="1" applyBorder="1" applyAlignment="1">
      <alignment horizontal="left"/>
    </xf>
    <xf numFmtId="0" fontId="12" fillId="0" borderId="0" xfId="1" applyFont="1"/>
    <xf numFmtId="0" fontId="1" fillId="0" borderId="0" xfId="1"/>
    <xf numFmtId="0" fontId="3" fillId="0" borderId="0" xfId="0" applyFont="1"/>
    <xf numFmtId="0" fontId="3" fillId="0" borderId="0" xfId="0" applyFont="1" applyFill="1" applyProtection="1">
      <protection hidden="1"/>
    </xf>
    <xf numFmtId="0" fontId="17" fillId="0" borderId="0" xfId="1" applyFont="1" applyBorder="1" applyAlignment="1" applyProtection="1">
      <alignment vertical="center"/>
      <protection hidden="1"/>
    </xf>
    <xf numFmtId="14" fontId="3" fillId="0" borderId="0" xfId="0" applyNumberFormat="1" applyFont="1" applyFill="1" applyProtection="1">
      <protection hidden="1"/>
    </xf>
    <xf numFmtId="2" fontId="3" fillId="0" borderId="0" xfId="0" applyNumberFormat="1" applyFont="1" applyFill="1" applyProtection="1">
      <protection hidden="1"/>
    </xf>
    <xf numFmtId="0" fontId="3" fillId="0" borderId="0" xfId="0" applyFont="1" applyProtection="1">
      <protection hidden="1"/>
    </xf>
    <xf numFmtId="0" fontId="18" fillId="0" borderId="0" xfId="0" applyFont="1" applyFill="1" applyProtection="1">
      <protection hidden="1"/>
    </xf>
    <xf numFmtId="164" fontId="3" fillId="0" borderId="0" xfId="3" applyNumberFormat="1" applyFont="1" applyFill="1" applyProtection="1">
      <protection hidden="1"/>
    </xf>
    <xf numFmtId="0" fontId="3" fillId="0" borderId="0" xfId="0" applyFont="1" applyFill="1" applyAlignment="1" applyProtection="1">
      <alignment horizontal="left" vertical="center" indent="1"/>
      <protection hidden="1"/>
    </xf>
    <xf numFmtId="164" fontId="7" fillId="0" borderId="0" xfId="3" applyNumberFormat="1" applyFont="1" applyFill="1" applyBorder="1" applyAlignment="1" applyProtection="1">
      <alignment horizontal="center"/>
      <protection hidden="1"/>
    </xf>
    <xf numFmtId="0" fontId="22" fillId="0" borderId="0" xfId="0" applyFont="1" applyFill="1" applyBorder="1" applyAlignment="1" applyProtection="1">
      <alignment vertical="center" wrapText="1"/>
      <protection hidden="1"/>
    </xf>
    <xf numFmtId="0" fontId="20" fillId="0" borderId="0" xfId="0" applyFont="1" applyFill="1" applyProtection="1">
      <protection hidden="1"/>
    </xf>
    <xf numFmtId="0" fontId="18" fillId="0" borderId="0" xfId="0" applyFont="1" applyFill="1" applyAlignment="1" applyProtection="1">
      <protection hidden="1"/>
    </xf>
    <xf numFmtId="0" fontId="18" fillId="0" borderId="0" xfId="0" applyFont="1" applyAlignment="1" applyProtection="1">
      <protection hidden="1"/>
    </xf>
    <xf numFmtId="0" fontId="3" fillId="0" borderId="0" xfId="0" applyFont="1" applyBorder="1"/>
    <xf numFmtId="0" fontId="23" fillId="0" borderId="0" xfId="0" applyFont="1" applyFill="1" applyBorder="1"/>
    <xf numFmtId="0" fontId="24" fillId="0" borderId="0" xfId="4" applyFont="1" applyFill="1" applyBorder="1" applyProtection="1">
      <protection hidden="1"/>
    </xf>
    <xf numFmtId="14" fontId="25" fillId="0" borderId="0" xfId="5" applyNumberFormat="1" applyFont="1" applyFill="1" applyBorder="1" applyAlignment="1" applyProtection="1">
      <alignment horizontal="center"/>
      <protection hidden="1"/>
    </xf>
    <xf numFmtId="0" fontId="25" fillId="0" borderId="0" xfId="0" applyFont="1" applyFill="1" applyBorder="1" applyAlignment="1" applyProtection="1">
      <alignment horizontal="center"/>
      <protection hidden="1"/>
    </xf>
    <xf numFmtId="0" fontId="25" fillId="0" borderId="0" xfId="0" applyFont="1" applyFill="1" applyBorder="1"/>
    <xf numFmtId="0" fontId="25" fillId="0" borderId="0" xfId="0" applyFont="1" applyFill="1" applyBorder="1" applyProtection="1">
      <protection hidden="1"/>
    </xf>
    <xf numFmtId="166" fontId="25" fillId="0" borderId="0" xfId="3" applyNumberFormat="1" applyFont="1" applyFill="1" applyBorder="1" applyAlignment="1" applyProtection="1">
      <alignment horizontal="center"/>
      <protection hidden="1"/>
    </xf>
    <xf numFmtId="0" fontId="25" fillId="0" borderId="0" xfId="0" applyFont="1" applyFill="1" applyBorder="1" applyAlignment="1" applyProtection="1">
      <protection hidden="1"/>
    </xf>
    <xf numFmtId="164" fontId="25" fillId="0" borderId="0" xfId="3" applyNumberFormat="1" applyFont="1" applyFill="1" applyBorder="1" applyAlignment="1" applyProtection="1">
      <alignment horizontal="center"/>
      <protection hidden="1"/>
    </xf>
    <xf numFmtId="165" fontId="25" fillId="0" borderId="0" xfId="3" applyNumberFormat="1" applyFont="1" applyFill="1" applyBorder="1" applyAlignment="1" applyProtection="1">
      <alignment horizontal="center"/>
      <protection hidden="1"/>
    </xf>
    <xf numFmtId="0" fontId="25" fillId="0" borderId="0" xfId="0" applyFont="1" applyFill="1" applyBorder="1" applyAlignment="1" applyProtection="1">
      <alignment horizontal="center" vertical="center" wrapText="1"/>
      <protection hidden="1"/>
    </xf>
    <xf numFmtId="0" fontId="23" fillId="0" borderId="0" xfId="0" applyFont="1" applyFill="1" applyBorder="1" applyProtection="1">
      <protection hidden="1"/>
    </xf>
    <xf numFmtId="0" fontId="26" fillId="0" borderId="0" xfId="0" applyFont="1" applyFill="1" applyBorder="1" applyAlignment="1" applyProtection="1">
      <protection hidden="1"/>
    </xf>
    <xf numFmtId="9" fontId="25" fillId="0" borderId="0" xfId="3" applyFont="1" applyFill="1" applyBorder="1" applyAlignment="1" applyProtection="1">
      <alignment horizontal="center"/>
      <protection hidden="1"/>
    </xf>
    <xf numFmtId="1" fontId="25" fillId="0" borderId="0" xfId="3" applyNumberFormat="1" applyFont="1" applyFill="1" applyBorder="1" applyAlignment="1" applyProtection="1">
      <alignment horizontal="center"/>
      <protection hidden="1"/>
    </xf>
    <xf numFmtId="16" fontId="25" fillId="0" borderId="0" xfId="5" applyNumberFormat="1" applyFont="1" applyFill="1" applyBorder="1" applyAlignment="1">
      <alignment horizontal="center"/>
    </xf>
    <xf numFmtId="0" fontId="27" fillId="0" borderId="0" xfId="0" applyFont="1" applyFill="1" applyBorder="1" applyAlignment="1">
      <alignment horizontal="center"/>
    </xf>
    <xf numFmtId="0" fontId="28" fillId="0" borderId="0" xfId="0" applyFont="1" applyFill="1" applyBorder="1" applyAlignment="1" applyProtection="1">
      <alignment horizontal="center" vertical="center" wrapText="1"/>
      <protection hidden="1"/>
    </xf>
    <xf numFmtId="0" fontId="29" fillId="0" borderId="0" xfId="0" applyFont="1" applyFill="1" applyBorder="1" applyAlignment="1" applyProtection="1">
      <alignment horizontal="center"/>
      <protection hidden="1"/>
    </xf>
    <xf numFmtId="0" fontId="7" fillId="0" borderId="0" xfId="0" applyFont="1"/>
    <xf numFmtId="164" fontId="25" fillId="0" borderId="0" xfId="3" applyNumberFormat="1" applyFont="1" applyFill="1" applyBorder="1" applyAlignment="1" applyProtection="1">
      <alignment horizontal="right"/>
      <protection hidden="1"/>
    </xf>
    <xf numFmtId="0" fontId="25" fillId="0" borderId="0" xfId="0" applyFont="1" applyFill="1" applyBorder="1" applyAlignment="1">
      <alignment horizontal="right"/>
    </xf>
    <xf numFmtId="0" fontId="25" fillId="0" borderId="0" xfId="0" applyFont="1" applyFill="1" applyBorder="1" applyAlignment="1" applyProtection="1">
      <alignment horizontal="right"/>
      <protection hidden="1"/>
    </xf>
    <xf numFmtId="0" fontId="3" fillId="0" borderId="16" xfId="0" applyFont="1" applyBorder="1"/>
    <xf numFmtId="0" fontId="3" fillId="0" borderId="21" xfId="0" applyFont="1" applyBorder="1"/>
    <xf numFmtId="0" fontId="18" fillId="0" borderId="21" xfId="0" applyFont="1" applyBorder="1" applyProtection="1">
      <protection hidden="1"/>
    </xf>
    <xf numFmtId="164" fontId="7" fillId="0" borderId="24" xfId="3" applyNumberFormat="1" applyFont="1" applyFill="1" applyBorder="1" applyAlignment="1" applyProtection="1">
      <alignment horizontal="center"/>
      <protection hidden="1"/>
    </xf>
    <xf numFmtId="0" fontId="7" fillId="0" borderId="21" xfId="0" applyFont="1" applyBorder="1" applyAlignment="1" applyProtection="1">
      <alignment horizontal="left" indent="1"/>
      <protection hidden="1"/>
    </xf>
    <xf numFmtId="0" fontId="7" fillId="0" borderId="21" xfId="0" applyFont="1" applyFill="1" applyBorder="1" applyAlignment="1" applyProtection="1">
      <alignment horizontal="left" indent="1"/>
      <protection hidden="1"/>
    </xf>
    <xf numFmtId="0" fontId="7" fillId="0" borderId="22" xfId="0" applyFont="1" applyBorder="1" applyAlignment="1" applyProtection="1">
      <alignment horizontal="left" indent="1"/>
      <protection hidden="1"/>
    </xf>
    <xf numFmtId="164" fontId="7" fillId="0" borderId="10" xfId="3" applyNumberFormat="1" applyFont="1" applyFill="1" applyBorder="1" applyAlignment="1" applyProtection="1">
      <alignment horizontal="center"/>
      <protection hidden="1"/>
    </xf>
    <xf numFmtId="164" fontId="7" fillId="0" borderId="25" xfId="3" applyNumberFormat="1" applyFont="1" applyFill="1" applyBorder="1" applyAlignment="1" applyProtection="1">
      <alignment horizontal="center"/>
      <protection hidden="1"/>
    </xf>
    <xf numFmtId="14" fontId="7" fillId="0" borderId="0" xfId="3" applyNumberFormat="1" applyFont="1" applyFill="1" applyBorder="1" applyAlignment="1" applyProtection="1">
      <alignment horizontal="center"/>
      <protection hidden="1"/>
    </xf>
    <xf numFmtId="14" fontId="25" fillId="0" borderId="0" xfId="3" applyNumberFormat="1" applyFont="1" applyFill="1" applyBorder="1" applyAlignment="1" applyProtection="1">
      <alignment horizontal="center"/>
      <protection hidden="1"/>
    </xf>
    <xf numFmtId="0" fontId="25" fillId="0" borderId="0" xfId="0" applyFont="1" applyFill="1" applyBorder="1" applyAlignment="1"/>
    <xf numFmtId="0" fontId="25" fillId="0" borderId="0" xfId="0" applyFont="1" applyFill="1" applyBorder="1" applyAlignment="1">
      <alignment horizontal="center"/>
    </xf>
    <xf numFmtId="0" fontId="11" fillId="4" borderId="0" xfId="1" applyFont="1" applyFill="1" applyAlignment="1">
      <alignment horizontal="left" vertical="center"/>
    </xf>
    <xf numFmtId="0" fontId="6" fillId="0" borderId="0" xfId="1" applyFont="1" applyAlignment="1">
      <alignment vertical="center" wrapText="1"/>
    </xf>
    <xf numFmtId="0" fontId="15" fillId="0" borderId="0" xfId="6" applyFont="1" applyAlignment="1" applyProtection="1"/>
    <xf numFmtId="0" fontId="8" fillId="3" borderId="6" xfId="0" applyFont="1" applyFill="1" applyBorder="1" applyAlignment="1" applyProtection="1">
      <alignment horizontal="center" vertical="center" wrapText="1"/>
      <protection hidden="1"/>
    </xf>
    <xf numFmtId="0" fontId="8" fillId="3" borderId="11" xfId="0" applyFont="1" applyFill="1" applyBorder="1" applyAlignment="1" applyProtection="1">
      <alignment horizontal="center" vertical="center" wrapText="1"/>
      <protection hidden="1"/>
    </xf>
    <xf numFmtId="0" fontId="8" fillId="3" borderId="7" xfId="0" applyFont="1" applyFill="1" applyBorder="1" applyAlignment="1" applyProtection="1">
      <alignment horizontal="center" vertical="center" wrapText="1"/>
      <protection hidden="1"/>
    </xf>
    <xf numFmtId="0" fontId="8" fillId="3" borderId="12" xfId="0" applyFont="1" applyFill="1" applyBorder="1" applyAlignment="1" applyProtection="1">
      <alignment horizontal="center" vertical="center" wrapText="1"/>
      <protection hidden="1"/>
    </xf>
    <xf numFmtId="0" fontId="21" fillId="0" borderId="14" xfId="0" applyFont="1" applyFill="1" applyBorder="1" applyAlignment="1" applyProtection="1">
      <alignment horizontal="center"/>
      <protection hidden="1"/>
    </xf>
    <xf numFmtId="0" fontId="21" fillId="0" borderId="15" xfId="0" applyFont="1" applyFill="1" applyBorder="1" applyAlignment="1" applyProtection="1">
      <alignment horizontal="center"/>
      <protection hidden="1"/>
    </xf>
    <xf numFmtId="0" fontId="21" fillId="0" borderId="23" xfId="0" applyFont="1" applyFill="1" applyBorder="1" applyAlignment="1" applyProtection="1">
      <alignment horizontal="center"/>
      <protection hidden="1"/>
    </xf>
    <xf numFmtId="0" fontId="21" fillId="0" borderId="0" xfId="0" applyFont="1" applyFill="1" applyBorder="1" applyAlignment="1" applyProtection="1">
      <alignment horizontal="center"/>
      <protection hidden="1"/>
    </xf>
    <xf numFmtId="0" fontId="21" fillId="0" borderId="24" xfId="0" applyFont="1" applyFill="1" applyBorder="1" applyAlignment="1" applyProtection="1">
      <alignment horizontal="center"/>
      <protection hidden="1"/>
    </xf>
    <xf numFmtId="0" fontId="19" fillId="0" borderId="17" xfId="0" applyFont="1" applyBorder="1" applyAlignment="1">
      <alignment horizontal="center" vertical="center"/>
    </xf>
    <xf numFmtId="0" fontId="19" fillId="0" borderId="18" xfId="0" applyFont="1" applyBorder="1" applyAlignment="1">
      <alignment horizontal="center" vertical="center"/>
    </xf>
    <xf numFmtId="0" fontId="19" fillId="0" borderId="19" xfId="0" applyFont="1" applyBorder="1" applyAlignment="1">
      <alignment horizontal="center" vertical="center"/>
    </xf>
    <xf numFmtId="0" fontId="19" fillId="0" borderId="20" xfId="0" applyFont="1" applyBorder="1" applyAlignment="1">
      <alignment horizontal="center"/>
    </xf>
    <xf numFmtId="0" fontId="19" fillId="0" borderId="18" xfId="0" applyFont="1" applyBorder="1" applyAlignment="1">
      <alignment horizontal="center"/>
    </xf>
    <xf numFmtId="0" fontId="19" fillId="0" borderId="19" xfId="0" applyFont="1" applyBorder="1" applyAlignment="1">
      <alignment horizontal="center"/>
    </xf>
    <xf numFmtId="0" fontId="20" fillId="0" borderId="21" xfId="0" applyFont="1" applyBorder="1" applyAlignment="1">
      <alignment horizontal="center"/>
    </xf>
    <xf numFmtId="0" fontId="20" fillId="0" borderId="22" xfId="0" applyFont="1" applyBorder="1" applyAlignment="1">
      <alignment horizontal="center"/>
    </xf>
    <xf numFmtId="0" fontId="8" fillId="3" borderId="4" xfId="0" applyFont="1" applyFill="1" applyBorder="1" applyAlignment="1" applyProtection="1">
      <alignment horizontal="center" vertical="center" wrapText="1"/>
      <protection hidden="1"/>
    </xf>
    <xf numFmtId="0" fontId="8" fillId="3" borderId="9" xfId="0" applyFont="1" applyFill="1" applyBorder="1" applyAlignment="1" applyProtection="1">
      <alignment horizontal="center" vertical="center" wrapText="1"/>
      <protection hidden="1"/>
    </xf>
    <xf numFmtId="0" fontId="8" fillId="3" borderId="5" xfId="0" applyFont="1" applyFill="1" applyBorder="1" applyAlignment="1" applyProtection="1">
      <alignment horizontal="center" vertical="center" wrapText="1"/>
      <protection hidden="1"/>
    </xf>
    <xf numFmtId="0" fontId="8" fillId="3" borderId="10" xfId="0" applyFont="1" applyFill="1" applyBorder="1" applyAlignment="1" applyProtection="1">
      <alignment horizontal="center" vertical="center" wrapText="1"/>
      <protection hidden="1"/>
    </xf>
    <xf numFmtId="0" fontId="8" fillId="3" borderId="8" xfId="0" applyFont="1" applyFill="1" applyBorder="1" applyAlignment="1" applyProtection="1">
      <alignment horizontal="center" vertical="center" wrapText="1"/>
      <protection hidden="1"/>
    </xf>
    <xf numFmtId="0" fontId="8" fillId="3" borderId="13" xfId="0" applyFont="1" applyFill="1" applyBorder="1" applyAlignment="1" applyProtection="1">
      <alignment horizontal="center" vertical="center" wrapText="1"/>
      <protection hidden="1"/>
    </xf>
  </cellXfs>
  <cellStyles count="7">
    <cellStyle name="Heading 2" xfId="4" builtinId="17"/>
    <cellStyle name="Hyperlink" xfId="6" builtinId="8"/>
    <cellStyle name="Input" xfId="5" builtinId="20"/>
    <cellStyle name="Normal" xfId="0" builtinId="0"/>
    <cellStyle name="Normal 2" xfId="1" xr:uid="{00000000-0005-0000-0000-000004000000}"/>
    <cellStyle name="Normal 4" xfId="2" xr:uid="{00000000-0005-0000-0000-000005000000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9.xml"/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0.xml"/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.xml"/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3.xml"/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5.xml"/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6.xml"/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8.xml"/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9.xml"/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1.xml"/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2.xml"/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3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4.xml"/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3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5.xml"/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0.xml.rels><?xml version="1.0" encoding="UTF-8" standalone="yes"?>
<Relationships xmlns="http://schemas.openxmlformats.org/package/2006/relationships"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'New South Wales'!$K$4</c:f>
              <c:strCache>
                <c:ptCount val="1"/>
                <c:pt idx="0">
                  <c:v>Previous month (week ending 05 September)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  <a:effectLst/>
          </c:spPr>
          <c:invertIfNegative val="0"/>
          <c:cat>
            <c:strRef>
              <c:f>'New South Wales'!$K$35:$K$41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'New South Wales'!$L$35:$L$41</c:f>
              <c:numCache>
                <c:formatCode>0.0</c:formatCode>
                <c:ptCount val="7"/>
                <c:pt idx="0">
                  <c:v>96.41</c:v>
                </c:pt>
                <c:pt idx="1">
                  <c:v>94.94</c:v>
                </c:pt>
                <c:pt idx="2">
                  <c:v>96.82</c:v>
                </c:pt>
                <c:pt idx="3">
                  <c:v>97.69</c:v>
                </c:pt>
                <c:pt idx="4">
                  <c:v>97.9</c:v>
                </c:pt>
                <c:pt idx="5">
                  <c:v>94.92</c:v>
                </c:pt>
                <c:pt idx="6">
                  <c:v>91.82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3DD-4D4F-9F54-D968B8824E2B}"/>
            </c:ext>
          </c:extLst>
        </c:ser>
        <c:ser>
          <c:idx val="2"/>
          <c:order val="1"/>
          <c:tx>
            <c:strRef>
              <c:f>'New South Wales'!$K$6</c:f>
              <c:strCache>
                <c:ptCount val="1"/>
                <c:pt idx="0">
                  <c:v>Previous week (ending 26 September)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  <a:effectLst/>
          </c:spPr>
          <c:invertIfNegative val="0"/>
          <c:cat>
            <c:strRef>
              <c:f>'New South Wales'!$K$35:$K$41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'New South Wales'!$L$44:$L$50</c:f>
              <c:numCache>
                <c:formatCode>0.0</c:formatCode>
                <c:ptCount val="7"/>
                <c:pt idx="0">
                  <c:v>97.85</c:v>
                </c:pt>
                <c:pt idx="1">
                  <c:v>94.92</c:v>
                </c:pt>
                <c:pt idx="2">
                  <c:v>96.43</c:v>
                </c:pt>
                <c:pt idx="3">
                  <c:v>97.29</c:v>
                </c:pt>
                <c:pt idx="4">
                  <c:v>97.49</c:v>
                </c:pt>
                <c:pt idx="5">
                  <c:v>94.37</c:v>
                </c:pt>
                <c:pt idx="6">
                  <c:v>91.23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3DD-4D4F-9F54-D968B8824E2B}"/>
            </c:ext>
          </c:extLst>
        </c:ser>
        <c:ser>
          <c:idx val="3"/>
          <c:order val="2"/>
          <c:tx>
            <c:strRef>
              <c:f>'New South Wales'!$K$7</c:f>
              <c:strCache>
                <c:ptCount val="1"/>
                <c:pt idx="0">
                  <c:v>This week (ending 03 October)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'New South Wales'!$K$35:$K$41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'New South Wales'!$L$53:$L$59</c:f>
              <c:numCache>
                <c:formatCode>0.0</c:formatCode>
                <c:ptCount val="7"/>
                <c:pt idx="0">
                  <c:v>98.29</c:v>
                </c:pt>
                <c:pt idx="1">
                  <c:v>94.32</c:v>
                </c:pt>
                <c:pt idx="2">
                  <c:v>95.58</c:v>
                </c:pt>
                <c:pt idx="3">
                  <c:v>96.47</c:v>
                </c:pt>
                <c:pt idx="4">
                  <c:v>97.01</c:v>
                </c:pt>
                <c:pt idx="5">
                  <c:v>93.93</c:v>
                </c:pt>
                <c:pt idx="6">
                  <c:v>89.58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3DD-4D4F-9F54-D968B8824E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05"/>
          <c:min val="70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3881862518050296"/>
        </c:manualLayout>
      </c:layout>
      <c:lineChart>
        <c:grouping val="standard"/>
        <c:varyColors val="0"/>
        <c:ser>
          <c:idx val="0"/>
          <c:order val="0"/>
          <c:tx>
            <c:v>State jobs</c:v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Victoria!$K$182:$K$222</c:f>
              <c:strCache>
                <c:ptCount val="30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</c:strCache>
            </c:strRef>
          </c:cat>
          <c:val>
            <c:numRef>
              <c:f>Victoria!$L$267:$L$307</c:f>
              <c:numCache>
                <c:formatCode>0.0</c:formatCode>
                <c:ptCount val="41"/>
                <c:pt idx="0">
                  <c:v>100</c:v>
                </c:pt>
                <c:pt idx="1">
                  <c:v>99.066100000000006</c:v>
                </c:pt>
                <c:pt idx="2">
                  <c:v>96.251900000000006</c:v>
                </c:pt>
                <c:pt idx="3">
                  <c:v>93.293400000000005</c:v>
                </c:pt>
                <c:pt idx="4">
                  <c:v>91.699799999999996</c:v>
                </c:pt>
                <c:pt idx="5">
                  <c:v>91.206400000000002</c:v>
                </c:pt>
                <c:pt idx="6">
                  <c:v>91.721900000000005</c:v>
                </c:pt>
                <c:pt idx="7">
                  <c:v>91.8476</c:v>
                </c:pt>
                <c:pt idx="8">
                  <c:v>92.037400000000005</c:v>
                </c:pt>
                <c:pt idx="9">
                  <c:v>92.230599999999995</c:v>
                </c:pt>
                <c:pt idx="10">
                  <c:v>92.382999999999996</c:v>
                </c:pt>
                <c:pt idx="11">
                  <c:v>93.029600000000002</c:v>
                </c:pt>
                <c:pt idx="12">
                  <c:v>93.900599999999997</c:v>
                </c:pt>
                <c:pt idx="13">
                  <c:v>94.772099999999995</c:v>
                </c:pt>
                <c:pt idx="14">
                  <c:v>95.044799999999995</c:v>
                </c:pt>
                <c:pt idx="15">
                  <c:v>94.642300000000006</c:v>
                </c:pt>
                <c:pt idx="16">
                  <c:v>95.411100000000005</c:v>
                </c:pt>
                <c:pt idx="17">
                  <c:v>95.450699999999998</c:v>
                </c:pt>
                <c:pt idx="18">
                  <c:v>95.108599999999996</c:v>
                </c:pt>
                <c:pt idx="19">
                  <c:v>94.642099999999999</c:v>
                </c:pt>
                <c:pt idx="20">
                  <c:v>94.479799999999997</c:v>
                </c:pt>
                <c:pt idx="21">
                  <c:v>93.743499999999997</c:v>
                </c:pt>
                <c:pt idx="22">
                  <c:v>93.056299999999993</c:v>
                </c:pt>
                <c:pt idx="23">
                  <c:v>92.4</c:v>
                </c:pt>
                <c:pt idx="24">
                  <c:v>92.297399999999996</c:v>
                </c:pt>
                <c:pt idx="25">
                  <c:v>92.263300000000001</c:v>
                </c:pt>
                <c:pt idx="26">
                  <c:v>92.814800000000005</c:v>
                </c:pt>
                <c:pt idx="27">
                  <c:v>93.100800000000007</c:v>
                </c:pt>
                <c:pt idx="28">
                  <c:v>93.078299999999999</c:v>
                </c:pt>
                <c:pt idx="29">
                  <c:v>92.260499999999993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E0-42A2-A37C-50568D764A34}"/>
            </c:ext>
          </c:extLst>
        </c:ser>
        <c:ser>
          <c:idx val="1"/>
          <c:order val="1"/>
          <c:tx>
            <c:v>State wages</c:v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7"/>
            <c:marker>
              <c:symbol val="squar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2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31E0-42A2-A37C-50568D764A34}"/>
              </c:ext>
            </c:extLst>
          </c:dPt>
          <c:cat>
            <c:strRef>
              <c:f>Victoria!$K$182:$K$222</c:f>
              <c:strCache>
                <c:ptCount val="30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</c:strCache>
            </c:strRef>
          </c:cat>
          <c:val>
            <c:numRef>
              <c:f>Victoria!$L$309:$L$349</c:f>
              <c:numCache>
                <c:formatCode>0.0</c:formatCode>
                <c:ptCount val="41"/>
                <c:pt idx="0">
                  <c:v>100</c:v>
                </c:pt>
                <c:pt idx="1">
                  <c:v>99.678899999999999</c:v>
                </c:pt>
                <c:pt idx="2">
                  <c:v>98.625</c:v>
                </c:pt>
                <c:pt idx="3">
                  <c:v>97.505200000000002</c:v>
                </c:pt>
                <c:pt idx="4">
                  <c:v>95.591899999999995</c:v>
                </c:pt>
                <c:pt idx="5">
                  <c:v>95.086200000000005</c:v>
                </c:pt>
                <c:pt idx="6">
                  <c:v>95.834299999999999</c:v>
                </c:pt>
                <c:pt idx="7">
                  <c:v>96.044799999999995</c:v>
                </c:pt>
                <c:pt idx="8">
                  <c:v>94.092699999999994</c:v>
                </c:pt>
                <c:pt idx="9">
                  <c:v>93.337299999999999</c:v>
                </c:pt>
                <c:pt idx="10">
                  <c:v>93.026899999999998</c:v>
                </c:pt>
                <c:pt idx="11">
                  <c:v>93.351799999999997</c:v>
                </c:pt>
                <c:pt idx="12">
                  <c:v>96.184399999999997</c:v>
                </c:pt>
                <c:pt idx="13">
                  <c:v>97.190799999999996</c:v>
                </c:pt>
                <c:pt idx="14">
                  <c:v>98.238500000000002</c:v>
                </c:pt>
                <c:pt idx="15">
                  <c:v>99.196899999999999</c:v>
                </c:pt>
                <c:pt idx="16">
                  <c:v>101.07940000000001</c:v>
                </c:pt>
                <c:pt idx="17">
                  <c:v>96.838700000000003</c:v>
                </c:pt>
                <c:pt idx="18">
                  <c:v>96.157200000000003</c:v>
                </c:pt>
                <c:pt idx="19">
                  <c:v>95.044700000000006</c:v>
                </c:pt>
                <c:pt idx="20">
                  <c:v>96.153099999999995</c:v>
                </c:pt>
                <c:pt idx="21">
                  <c:v>95.928200000000004</c:v>
                </c:pt>
                <c:pt idx="22">
                  <c:v>94.913799999999995</c:v>
                </c:pt>
                <c:pt idx="23">
                  <c:v>93.895600000000002</c:v>
                </c:pt>
                <c:pt idx="24">
                  <c:v>94.243300000000005</c:v>
                </c:pt>
                <c:pt idx="25">
                  <c:v>96.007199999999997</c:v>
                </c:pt>
                <c:pt idx="26">
                  <c:v>96.654300000000006</c:v>
                </c:pt>
                <c:pt idx="27">
                  <c:v>97.145700000000005</c:v>
                </c:pt>
                <c:pt idx="28">
                  <c:v>96.758499999999998</c:v>
                </c:pt>
                <c:pt idx="29">
                  <c:v>95.760599999999997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1E0-42A2-A37C-50568D764A34}"/>
            </c:ext>
          </c:extLst>
        </c:ser>
        <c:ser>
          <c:idx val="2"/>
          <c:order val="2"/>
          <c:tx>
            <c:v>Australia jobs</c:v>
          </c:tx>
          <c:spPr>
            <a:ln w="19050" cap="rnd">
              <a:solidFill>
                <a:srgbClr val="336699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Victoria!$K$182:$K$222</c:f>
              <c:strCache>
                <c:ptCount val="30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</c:strCache>
            </c:strRef>
          </c:cat>
          <c:val>
            <c:numRef>
              <c:f>Victoria!$L$182:$L$222</c:f>
              <c:numCache>
                <c:formatCode>0.0</c:formatCode>
                <c:ptCount val="41"/>
                <c:pt idx="0">
                  <c:v>100</c:v>
                </c:pt>
                <c:pt idx="1">
                  <c:v>99.271199999999993</c:v>
                </c:pt>
                <c:pt idx="2">
                  <c:v>96.295599999999993</c:v>
                </c:pt>
                <c:pt idx="3">
                  <c:v>93.638400000000004</c:v>
                </c:pt>
                <c:pt idx="4">
                  <c:v>91.923000000000002</c:v>
                </c:pt>
                <c:pt idx="5">
                  <c:v>91.470600000000005</c:v>
                </c:pt>
                <c:pt idx="6">
                  <c:v>91.807000000000002</c:v>
                </c:pt>
                <c:pt idx="7">
                  <c:v>92.205500000000001</c:v>
                </c:pt>
                <c:pt idx="8">
                  <c:v>92.755899999999997</c:v>
                </c:pt>
                <c:pt idx="9">
                  <c:v>93.289000000000001</c:v>
                </c:pt>
                <c:pt idx="10">
                  <c:v>93.593100000000007</c:v>
                </c:pt>
                <c:pt idx="11">
                  <c:v>94.094300000000004</c:v>
                </c:pt>
                <c:pt idx="12">
                  <c:v>95.016300000000001</c:v>
                </c:pt>
                <c:pt idx="13">
                  <c:v>95.471400000000003</c:v>
                </c:pt>
                <c:pt idx="14">
                  <c:v>95.657899999999998</c:v>
                </c:pt>
                <c:pt idx="15">
                  <c:v>95.603200000000001</c:v>
                </c:pt>
                <c:pt idx="16">
                  <c:v>96.356800000000007</c:v>
                </c:pt>
                <c:pt idx="17">
                  <c:v>96.685500000000005</c:v>
                </c:pt>
                <c:pt idx="18">
                  <c:v>96.562399999999997</c:v>
                </c:pt>
                <c:pt idx="19">
                  <c:v>96.622500000000002</c:v>
                </c:pt>
                <c:pt idx="20">
                  <c:v>96.718599999999995</c:v>
                </c:pt>
                <c:pt idx="21">
                  <c:v>96.574399999999997</c:v>
                </c:pt>
                <c:pt idx="22">
                  <c:v>96.402299999999997</c:v>
                </c:pt>
                <c:pt idx="23">
                  <c:v>96.278899999999993</c:v>
                </c:pt>
                <c:pt idx="24">
                  <c:v>96.199700000000007</c:v>
                </c:pt>
                <c:pt idx="25">
                  <c:v>96.272900000000007</c:v>
                </c:pt>
                <c:pt idx="26">
                  <c:v>96.568100000000001</c:v>
                </c:pt>
                <c:pt idx="27">
                  <c:v>96.733400000000003</c:v>
                </c:pt>
                <c:pt idx="28">
                  <c:v>96.519000000000005</c:v>
                </c:pt>
                <c:pt idx="29">
                  <c:v>95.865399999999994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1E0-42A2-A37C-50568D764A34}"/>
            </c:ext>
          </c:extLst>
        </c:ser>
        <c:ser>
          <c:idx val="3"/>
          <c:order val="3"/>
          <c:tx>
            <c:v>Australia wages</c:v>
          </c:tx>
          <c:spPr>
            <a:ln w="19050" cap="rnd">
              <a:solidFill>
                <a:srgbClr val="669966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Victoria!$K$182:$K$222</c:f>
              <c:strCache>
                <c:ptCount val="30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</c:strCache>
            </c:strRef>
          </c:cat>
          <c:val>
            <c:numRef>
              <c:f>Victoria!$L$224:$L$265</c:f>
              <c:numCache>
                <c:formatCode>0.0</c:formatCode>
                <c:ptCount val="42"/>
                <c:pt idx="0">
                  <c:v>100</c:v>
                </c:pt>
                <c:pt idx="1">
                  <c:v>99.672899999999998</c:v>
                </c:pt>
                <c:pt idx="2">
                  <c:v>98.401799999999994</c:v>
                </c:pt>
                <c:pt idx="3">
                  <c:v>96.698300000000003</c:v>
                </c:pt>
                <c:pt idx="4">
                  <c:v>94.161900000000003</c:v>
                </c:pt>
                <c:pt idx="5">
                  <c:v>94.060299999999998</c:v>
                </c:pt>
                <c:pt idx="6">
                  <c:v>94.247100000000003</c:v>
                </c:pt>
                <c:pt idx="7">
                  <c:v>94.699200000000005</c:v>
                </c:pt>
                <c:pt idx="8">
                  <c:v>93.318799999999996</c:v>
                </c:pt>
                <c:pt idx="9">
                  <c:v>92.6631</c:v>
                </c:pt>
                <c:pt idx="10">
                  <c:v>92.2851</c:v>
                </c:pt>
                <c:pt idx="11">
                  <c:v>93.580100000000002</c:v>
                </c:pt>
                <c:pt idx="12">
                  <c:v>95.452699999999993</c:v>
                </c:pt>
                <c:pt idx="13">
                  <c:v>96.085499999999996</c:v>
                </c:pt>
                <c:pt idx="14">
                  <c:v>97.002799999999993</c:v>
                </c:pt>
                <c:pt idx="15">
                  <c:v>97.207499999999996</c:v>
                </c:pt>
                <c:pt idx="16">
                  <c:v>98.944500000000005</c:v>
                </c:pt>
                <c:pt idx="17">
                  <c:v>95.884299999999996</c:v>
                </c:pt>
                <c:pt idx="18">
                  <c:v>95.402900000000002</c:v>
                </c:pt>
                <c:pt idx="19">
                  <c:v>95.053100000000001</c:v>
                </c:pt>
                <c:pt idx="20">
                  <c:v>95.779899999999998</c:v>
                </c:pt>
                <c:pt idx="21">
                  <c:v>96.120999999999995</c:v>
                </c:pt>
                <c:pt idx="22">
                  <c:v>95.627399999999994</c:v>
                </c:pt>
                <c:pt idx="23">
                  <c:v>95.418499999999995</c:v>
                </c:pt>
                <c:pt idx="24">
                  <c:v>95.474400000000003</c:v>
                </c:pt>
                <c:pt idx="25">
                  <c:v>97.681799999999996</c:v>
                </c:pt>
                <c:pt idx="26">
                  <c:v>98.357799999999997</c:v>
                </c:pt>
                <c:pt idx="27">
                  <c:v>98.9345</c:v>
                </c:pt>
                <c:pt idx="28">
                  <c:v>98.072599999999994</c:v>
                </c:pt>
                <c:pt idx="29">
                  <c:v>96.714299999999994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1E0-42A2-A37C-50568D764A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</a:t>
                </a:r>
                <a:r>
                  <a:rPr lang="en-AU" baseline="0"/>
                  <a:t> ending</a:t>
                </a:r>
                <a:endParaRPr lang="en-AU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m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46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7"/>
        <c:majorTimeUnit val="days"/>
      </c:dateAx>
      <c:valAx>
        <c:axId val="1083880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2925509128877136"/>
          <c:y val="5.2077865266841883E-3"/>
          <c:w val="0.84522681380155951"/>
          <c:h val="0.1158089612504583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Queensland!$K$4</c:f>
              <c:strCache>
                <c:ptCount val="1"/>
                <c:pt idx="0">
                  <c:v>Previous month (week ending 05 September)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  <a:effectLst/>
          </c:spPr>
          <c:invertIfNegative val="0"/>
          <c:cat>
            <c:strRef>
              <c:f>Queensland!$K$35:$K$41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Queensland!$L$35:$L$41</c:f>
              <c:numCache>
                <c:formatCode>0.0</c:formatCode>
                <c:ptCount val="7"/>
                <c:pt idx="0">
                  <c:v>101.79</c:v>
                </c:pt>
                <c:pt idx="1">
                  <c:v>96.45</c:v>
                </c:pt>
                <c:pt idx="2">
                  <c:v>97.37</c:v>
                </c:pt>
                <c:pt idx="3">
                  <c:v>98.28</c:v>
                </c:pt>
                <c:pt idx="4">
                  <c:v>98.86</c:v>
                </c:pt>
                <c:pt idx="5">
                  <c:v>96.11</c:v>
                </c:pt>
                <c:pt idx="6">
                  <c:v>93.03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6F-486E-9C36-0D8BA35DAA20}"/>
            </c:ext>
          </c:extLst>
        </c:ser>
        <c:ser>
          <c:idx val="2"/>
          <c:order val="1"/>
          <c:tx>
            <c:strRef>
              <c:f>Queensland!$K$6</c:f>
              <c:strCache>
                <c:ptCount val="1"/>
                <c:pt idx="0">
                  <c:v>Previous week (ending 26 September)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  <a:effectLst/>
          </c:spPr>
          <c:invertIfNegative val="0"/>
          <c:cat>
            <c:strRef>
              <c:f>Queensland!$K$35:$K$41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Queensland!$L$44:$L$50</c:f>
              <c:numCache>
                <c:formatCode>0.0</c:formatCode>
                <c:ptCount val="7"/>
                <c:pt idx="0">
                  <c:v>104.96</c:v>
                </c:pt>
                <c:pt idx="1">
                  <c:v>96.62</c:v>
                </c:pt>
                <c:pt idx="2">
                  <c:v>96.91</c:v>
                </c:pt>
                <c:pt idx="3">
                  <c:v>97.57</c:v>
                </c:pt>
                <c:pt idx="4">
                  <c:v>97.95</c:v>
                </c:pt>
                <c:pt idx="5">
                  <c:v>94.93</c:v>
                </c:pt>
                <c:pt idx="6">
                  <c:v>92.13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36F-486E-9C36-0D8BA35DAA20}"/>
            </c:ext>
          </c:extLst>
        </c:ser>
        <c:ser>
          <c:idx val="3"/>
          <c:order val="2"/>
          <c:tx>
            <c:strRef>
              <c:f>Queensland!$K$7</c:f>
              <c:strCache>
                <c:ptCount val="1"/>
                <c:pt idx="0">
                  <c:v>This week (ending 03 October)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Queensland!$K$35:$K$41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Queensland!$L$53:$L$59</c:f>
              <c:numCache>
                <c:formatCode>0.0</c:formatCode>
                <c:ptCount val="7"/>
                <c:pt idx="0">
                  <c:v>105.36</c:v>
                </c:pt>
                <c:pt idx="1">
                  <c:v>96.18</c:v>
                </c:pt>
                <c:pt idx="2">
                  <c:v>96.48</c:v>
                </c:pt>
                <c:pt idx="3">
                  <c:v>97.28</c:v>
                </c:pt>
                <c:pt idx="4">
                  <c:v>97.81</c:v>
                </c:pt>
                <c:pt idx="5">
                  <c:v>94.83</c:v>
                </c:pt>
                <c:pt idx="6">
                  <c:v>90.59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36F-486E-9C36-0D8BA35DAA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05"/>
          <c:min val="70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Queensland!$K$4</c:f>
              <c:strCache>
                <c:ptCount val="1"/>
                <c:pt idx="0">
                  <c:v>Previous month (week ending 05 September)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  <a:effectLst/>
          </c:spPr>
          <c:invertIfNegative val="0"/>
          <c:cat>
            <c:strRef>
              <c:f>Queensland!$K$64:$K$70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Queensland!$L$64:$L$70</c:f>
              <c:numCache>
                <c:formatCode>0.0</c:formatCode>
                <c:ptCount val="7"/>
                <c:pt idx="0">
                  <c:v>100.13</c:v>
                </c:pt>
                <c:pt idx="1">
                  <c:v>96.56</c:v>
                </c:pt>
                <c:pt idx="2">
                  <c:v>98.49</c:v>
                </c:pt>
                <c:pt idx="3">
                  <c:v>99.28</c:v>
                </c:pt>
                <c:pt idx="4">
                  <c:v>98.56</c:v>
                </c:pt>
                <c:pt idx="5">
                  <c:v>94.45</c:v>
                </c:pt>
                <c:pt idx="6">
                  <c:v>90.31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48-49F6-9FDD-CB56E9E62915}"/>
            </c:ext>
          </c:extLst>
        </c:ser>
        <c:ser>
          <c:idx val="2"/>
          <c:order val="1"/>
          <c:tx>
            <c:strRef>
              <c:f>Queensland!$K$6</c:f>
              <c:strCache>
                <c:ptCount val="1"/>
                <c:pt idx="0">
                  <c:v>Previous week (ending 26 September)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  <a:effectLst/>
          </c:spPr>
          <c:invertIfNegative val="0"/>
          <c:cat>
            <c:strRef>
              <c:f>Queensland!$K$64:$K$70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Queensland!$L$73:$L$79</c:f>
              <c:numCache>
                <c:formatCode>0.0</c:formatCode>
                <c:ptCount val="7"/>
                <c:pt idx="0">
                  <c:v>103.55</c:v>
                </c:pt>
                <c:pt idx="1">
                  <c:v>96.96</c:v>
                </c:pt>
                <c:pt idx="2">
                  <c:v>98</c:v>
                </c:pt>
                <c:pt idx="3">
                  <c:v>98.6</c:v>
                </c:pt>
                <c:pt idx="4">
                  <c:v>97.86</c:v>
                </c:pt>
                <c:pt idx="5">
                  <c:v>93.59</c:v>
                </c:pt>
                <c:pt idx="6">
                  <c:v>89.4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048-49F6-9FDD-CB56E9E62915}"/>
            </c:ext>
          </c:extLst>
        </c:ser>
        <c:ser>
          <c:idx val="3"/>
          <c:order val="2"/>
          <c:tx>
            <c:strRef>
              <c:f>Queensland!$K$7</c:f>
              <c:strCache>
                <c:ptCount val="1"/>
                <c:pt idx="0">
                  <c:v>This week (ending 03 October)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Queensland!$K$64:$K$70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Queensland!$L$82:$L$88</c:f>
              <c:numCache>
                <c:formatCode>0.0</c:formatCode>
                <c:ptCount val="7"/>
                <c:pt idx="0">
                  <c:v>104.07</c:v>
                </c:pt>
                <c:pt idx="1">
                  <c:v>96.45</c:v>
                </c:pt>
                <c:pt idx="2">
                  <c:v>97.5</c:v>
                </c:pt>
                <c:pt idx="3">
                  <c:v>98.28</c:v>
                </c:pt>
                <c:pt idx="4">
                  <c:v>97.86</c:v>
                </c:pt>
                <c:pt idx="5">
                  <c:v>93.46</c:v>
                </c:pt>
                <c:pt idx="6">
                  <c:v>88.86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048-49F6-9FDD-CB56E9E629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05"/>
          <c:min val="70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932130123607682"/>
          <c:y val="7.6490334307209348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Queensland!$K$8</c:f>
              <c:strCache>
                <c:ptCount val="1"/>
                <c:pt idx="0">
                  <c:v>Week ending 14 March</c:v>
                </c:pt>
              </c:strCache>
            </c:strRef>
          </c:tx>
          <c:spPr>
            <a:solidFill>
              <a:srgbClr val="99CC66"/>
            </a:solidFill>
            <a:ln>
              <a:noFill/>
            </a:ln>
            <a:effectLst/>
          </c:spPr>
          <c:invertIfNegative val="0"/>
          <c:cat>
            <c:strRef>
              <c:f>Queensland!$K$142:$K$160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Queensland!$L$142:$L$160</c:f>
              <c:numCache>
                <c:formatCode>0.0%</c:formatCode>
                <c:ptCount val="19"/>
                <c:pt idx="0">
                  <c:v>1.44E-2</c:v>
                </c:pt>
                <c:pt idx="1">
                  <c:v>2.2800000000000001E-2</c:v>
                </c:pt>
                <c:pt idx="2">
                  <c:v>6.9699999999999998E-2</c:v>
                </c:pt>
                <c:pt idx="3">
                  <c:v>1.1900000000000001E-2</c:v>
                </c:pt>
                <c:pt idx="4">
                  <c:v>7.2700000000000001E-2</c:v>
                </c:pt>
                <c:pt idx="5">
                  <c:v>4.3099999999999999E-2</c:v>
                </c:pt>
                <c:pt idx="6">
                  <c:v>0.1038</c:v>
                </c:pt>
                <c:pt idx="7">
                  <c:v>7.5399999999999995E-2</c:v>
                </c:pt>
                <c:pt idx="8">
                  <c:v>4.5100000000000001E-2</c:v>
                </c:pt>
                <c:pt idx="9">
                  <c:v>9.7999999999999997E-3</c:v>
                </c:pt>
                <c:pt idx="10">
                  <c:v>2.7699999999999999E-2</c:v>
                </c:pt>
                <c:pt idx="11">
                  <c:v>2.3199999999999998E-2</c:v>
                </c:pt>
                <c:pt idx="12">
                  <c:v>7.4399999999999994E-2</c:v>
                </c:pt>
                <c:pt idx="13">
                  <c:v>6.8900000000000003E-2</c:v>
                </c:pt>
                <c:pt idx="14">
                  <c:v>6.0699999999999997E-2</c:v>
                </c:pt>
                <c:pt idx="15">
                  <c:v>5.5300000000000002E-2</c:v>
                </c:pt>
                <c:pt idx="16">
                  <c:v>0.16400000000000001</c:v>
                </c:pt>
                <c:pt idx="17">
                  <c:v>1.6199999999999999E-2</c:v>
                </c:pt>
                <c:pt idx="18">
                  <c:v>4.02E-2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CD-40EE-B2B7-57A98A78E5A3}"/>
            </c:ext>
          </c:extLst>
        </c:ser>
        <c:ser>
          <c:idx val="0"/>
          <c:order val="1"/>
          <c:tx>
            <c:strRef>
              <c:f>Queensland!$K$7</c:f>
              <c:strCache>
                <c:ptCount val="1"/>
                <c:pt idx="0">
                  <c:v>This week (ending 03 October)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Queensland!$K$142:$K$160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Queensland!$L$162:$L$180</c:f>
              <c:numCache>
                <c:formatCode>0.0%</c:formatCode>
                <c:ptCount val="19"/>
                <c:pt idx="0">
                  <c:v>1.46E-2</c:v>
                </c:pt>
                <c:pt idx="1">
                  <c:v>2.2700000000000001E-2</c:v>
                </c:pt>
                <c:pt idx="2">
                  <c:v>6.8900000000000003E-2</c:v>
                </c:pt>
                <c:pt idx="3">
                  <c:v>1.18E-2</c:v>
                </c:pt>
                <c:pt idx="4">
                  <c:v>7.1900000000000006E-2</c:v>
                </c:pt>
                <c:pt idx="5">
                  <c:v>4.2700000000000002E-2</c:v>
                </c:pt>
                <c:pt idx="6">
                  <c:v>0.1057</c:v>
                </c:pt>
                <c:pt idx="7">
                  <c:v>6.93E-2</c:v>
                </c:pt>
                <c:pt idx="8">
                  <c:v>4.3900000000000002E-2</c:v>
                </c:pt>
                <c:pt idx="9">
                  <c:v>8.8999999999999999E-3</c:v>
                </c:pt>
                <c:pt idx="10">
                  <c:v>2.93E-2</c:v>
                </c:pt>
                <c:pt idx="11">
                  <c:v>2.29E-2</c:v>
                </c:pt>
                <c:pt idx="12">
                  <c:v>7.3899999999999993E-2</c:v>
                </c:pt>
                <c:pt idx="13">
                  <c:v>6.8699999999999997E-2</c:v>
                </c:pt>
                <c:pt idx="14">
                  <c:v>6.7299999999999999E-2</c:v>
                </c:pt>
                <c:pt idx="15">
                  <c:v>5.6500000000000002E-2</c:v>
                </c:pt>
                <c:pt idx="16">
                  <c:v>0.16539999999999999</c:v>
                </c:pt>
                <c:pt idx="17">
                  <c:v>1.55E-2</c:v>
                </c:pt>
                <c:pt idx="18">
                  <c:v>3.9699999999999999E-2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FCD-40EE-B2B7-57A98A78E5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2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prstDash val="solid"/>
              <a:round/>
            </a:ln>
            <a:effectLst/>
          </c:spPr>
        </c:majorGridlines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809410238983027"/>
          <c:y val="0.1453644525029838"/>
          <c:w val="0.85382587099787943"/>
          <c:h val="0.79642615057109722"/>
        </c:manualLayout>
      </c:layout>
      <c:barChart>
        <c:barDir val="bar"/>
        <c:grouping val="clustered"/>
        <c:varyColors val="0"/>
        <c:ser>
          <c:idx val="0"/>
          <c:order val="0"/>
          <c:tx>
            <c:v>This week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Queensland!$K$93:$K$111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Queensland!$L$93:$L$111</c:f>
              <c:numCache>
                <c:formatCode>0.0%</c:formatCode>
                <c:ptCount val="19"/>
                <c:pt idx="0">
                  <c:v>-1.23E-2</c:v>
                </c:pt>
                <c:pt idx="1">
                  <c:v>-3.0499999999999999E-2</c:v>
                </c:pt>
                <c:pt idx="2">
                  <c:v>-3.61E-2</c:v>
                </c:pt>
                <c:pt idx="3">
                  <c:v>-3.7999999999999999E-2</c:v>
                </c:pt>
                <c:pt idx="4">
                  <c:v>-3.6200000000000003E-2</c:v>
                </c:pt>
                <c:pt idx="5">
                  <c:v>-3.4200000000000001E-2</c:v>
                </c:pt>
                <c:pt idx="6">
                  <c:v>-7.4000000000000003E-3</c:v>
                </c:pt>
                <c:pt idx="7">
                  <c:v>-0.1043</c:v>
                </c:pt>
                <c:pt idx="8">
                  <c:v>-5.0999999999999997E-2</c:v>
                </c:pt>
                <c:pt idx="9">
                  <c:v>-0.1096</c:v>
                </c:pt>
                <c:pt idx="10">
                  <c:v>3.0099999999999998E-2</c:v>
                </c:pt>
                <c:pt idx="11">
                  <c:v>-3.9899999999999998E-2</c:v>
                </c:pt>
                <c:pt idx="12">
                  <c:v>-3.1600000000000003E-2</c:v>
                </c:pt>
                <c:pt idx="13">
                  <c:v>-2.9000000000000001E-2</c:v>
                </c:pt>
                <c:pt idx="14">
                  <c:v>8.1299999999999997E-2</c:v>
                </c:pt>
                <c:pt idx="15">
                  <c:v>-3.0999999999999999E-3</c:v>
                </c:pt>
                <c:pt idx="16">
                  <c:v>-1.6799999999999999E-2</c:v>
                </c:pt>
                <c:pt idx="17">
                  <c:v>-7.0400000000000004E-2</c:v>
                </c:pt>
                <c:pt idx="18">
                  <c:v>-3.73E-2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CD-44BA-9493-44521C085B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0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  <c:max val="0.1"/>
          <c:min val="-0.15000000000000002"/>
        </c:scaling>
        <c:delete val="0"/>
        <c:axPos val="t"/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</c:valAx>
      <c:spPr>
        <a:solidFill>
          <a:schemeClr val="bg1"/>
        </a:solidFill>
        <a:ln w="6350">
          <a:solidFill>
            <a:schemeClr val="bg2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3881862518050296"/>
        </c:manualLayout>
      </c:layout>
      <c:lineChart>
        <c:grouping val="standard"/>
        <c:varyColors val="0"/>
        <c:ser>
          <c:idx val="0"/>
          <c:order val="0"/>
          <c:tx>
            <c:v>State jobs</c:v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Queensland!$K$182:$K$222</c:f>
              <c:strCache>
                <c:ptCount val="30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</c:strCache>
            </c:strRef>
          </c:cat>
          <c:val>
            <c:numRef>
              <c:f>Queensland!$L$267:$L$307</c:f>
              <c:numCache>
                <c:formatCode>0.0</c:formatCode>
                <c:ptCount val="41"/>
                <c:pt idx="0">
                  <c:v>100</c:v>
                </c:pt>
                <c:pt idx="1">
                  <c:v>99.592600000000004</c:v>
                </c:pt>
                <c:pt idx="2">
                  <c:v>96.31</c:v>
                </c:pt>
                <c:pt idx="3">
                  <c:v>93.818899999999999</c:v>
                </c:pt>
                <c:pt idx="4">
                  <c:v>91.658299999999997</c:v>
                </c:pt>
                <c:pt idx="5">
                  <c:v>91.409400000000005</c:v>
                </c:pt>
                <c:pt idx="6">
                  <c:v>92.026700000000005</c:v>
                </c:pt>
                <c:pt idx="7">
                  <c:v>92.504300000000001</c:v>
                </c:pt>
                <c:pt idx="8">
                  <c:v>93.161600000000007</c:v>
                </c:pt>
                <c:pt idx="9">
                  <c:v>93.739699999999999</c:v>
                </c:pt>
                <c:pt idx="10">
                  <c:v>93.903400000000005</c:v>
                </c:pt>
                <c:pt idx="11">
                  <c:v>94.160700000000006</c:v>
                </c:pt>
                <c:pt idx="12">
                  <c:v>94.961799999999997</c:v>
                </c:pt>
                <c:pt idx="13">
                  <c:v>95.523099999999999</c:v>
                </c:pt>
                <c:pt idx="14">
                  <c:v>95.684399999999997</c:v>
                </c:pt>
                <c:pt idx="15">
                  <c:v>95.778300000000002</c:v>
                </c:pt>
                <c:pt idx="16">
                  <c:v>96.4953</c:v>
                </c:pt>
                <c:pt idx="17">
                  <c:v>97.0321</c:v>
                </c:pt>
                <c:pt idx="18">
                  <c:v>97.267600000000002</c:v>
                </c:pt>
                <c:pt idx="19">
                  <c:v>97.656099999999995</c:v>
                </c:pt>
                <c:pt idx="20">
                  <c:v>97.721699999999998</c:v>
                </c:pt>
                <c:pt idx="21">
                  <c:v>98.021100000000004</c:v>
                </c:pt>
                <c:pt idx="22">
                  <c:v>97.829300000000003</c:v>
                </c:pt>
                <c:pt idx="23">
                  <c:v>98.145200000000003</c:v>
                </c:pt>
                <c:pt idx="24">
                  <c:v>97.755200000000002</c:v>
                </c:pt>
                <c:pt idx="25">
                  <c:v>98.047700000000006</c:v>
                </c:pt>
                <c:pt idx="26">
                  <c:v>98.282899999999998</c:v>
                </c:pt>
                <c:pt idx="27">
                  <c:v>98.503200000000007</c:v>
                </c:pt>
                <c:pt idx="28">
                  <c:v>97.884699999999995</c:v>
                </c:pt>
                <c:pt idx="29">
                  <c:v>97.505499999999998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63-4C46-8993-56E4CB6795DE}"/>
            </c:ext>
          </c:extLst>
        </c:ser>
        <c:ser>
          <c:idx val="1"/>
          <c:order val="1"/>
          <c:tx>
            <c:v>State wages</c:v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7"/>
            <c:marker>
              <c:symbol val="squar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2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1463-4C46-8993-56E4CB6795DE}"/>
              </c:ext>
            </c:extLst>
          </c:dPt>
          <c:cat>
            <c:strRef>
              <c:f>Queensland!$K$182:$K$222</c:f>
              <c:strCache>
                <c:ptCount val="30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</c:strCache>
            </c:strRef>
          </c:cat>
          <c:val>
            <c:numRef>
              <c:f>Queensland!$L$309:$L$349</c:f>
              <c:numCache>
                <c:formatCode>0.0</c:formatCode>
                <c:ptCount val="41"/>
                <c:pt idx="0">
                  <c:v>100</c:v>
                </c:pt>
                <c:pt idx="1">
                  <c:v>99.540499999999994</c:v>
                </c:pt>
                <c:pt idx="2">
                  <c:v>97.607900000000001</c:v>
                </c:pt>
                <c:pt idx="3">
                  <c:v>96.684899999999999</c:v>
                </c:pt>
                <c:pt idx="4">
                  <c:v>94.007099999999994</c:v>
                </c:pt>
                <c:pt idx="5">
                  <c:v>94.172200000000004</c:v>
                </c:pt>
                <c:pt idx="6">
                  <c:v>94.269599999999997</c:v>
                </c:pt>
                <c:pt idx="7">
                  <c:v>95.044200000000004</c:v>
                </c:pt>
                <c:pt idx="8">
                  <c:v>94.289500000000004</c:v>
                </c:pt>
                <c:pt idx="9">
                  <c:v>93.9071</c:v>
                </c:pt>
                <c:pt idx="10">
                  <c:v>92.992199999999997</c:v>
                </c:pt>
                <c:pt idx="11">
                  <c:v>94.345299999999995</c:v>
                </c:pt>
                <c:pt idx="12">
                  <c:v>95.371700000000004</c:v>
                </c:pt>
                <c:pt idx="13">
                  <c:v>96.329899999999995</c:v>
                </c:pt>
                <c:pt idx="14">
                  <c:v>97.361999999999995</c:v>
                </c:pt>
                <c:pt idx="15">
                  <c:v>98.389700000000005</c:v>
                </c:pt>
                <c:pt idx="16">
                  <c:v>99.601799999999997</c:v>
                </c:pt>
                <c:pt idx="17">
                  <c:v>97.001199999999997</c:v>
                </c:pt>
                <c:pt idx="18">
                  <c:v>96.495999999999995</c:v>
                </c:pt>
                <c:pt idx="19">
                  <c:v>96.276600000000002</c:v>
                </c:pt>
                <c:pt idx="20">
                  <c:v>96.705699999999993</c:v>
                </c:pt>
                <c:pt idx="21">
                  <c:v>97.331699999999998</c:v>
                </c:pt>
                <c:pt idx="22">
                  <c:v>96.829599999999999</c:v>
                </c:pt>
                <c:pt idx="23">
                  <c:v>97.111699999999999</c:v>
                </c:pt>
                <c:pt idx="24">
                  <c:v>96.621499999999997</c:v>
                </c:pt>
                <c:pt idx="25">
                  <c:v>99.069100000000006</c:v>
                </c:pt>
                <c:pt idx="26">
                  <c:v>99.906800000000004</c:v>
                </c:pt>
                <c:pt idx="27">
                  <c:v>100.43040000000001</c:v>
                </c:pt>
                <c:pt idx="28">
                  <c:v>99.697299999999998</c:v>
                </c:pt>
                <c:pt idx="29">
                  <c:v>99.055599999999998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463-4C46-8993-56E4CB6795DE}"/>
            </c:ext>
          </c:extLst>
        </c:ser>
        <c:ser>
          <c:idx val="2"/>
          <c:order val="2"/>
          <c:tx>
            <c:v>Australia jobs</c:v>
          </c:tx>
          <c:spPr>
            <a:ln w="19050" cap="rnd">
              <a:solidFill>
                <a:srgbClr val="336699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Queensland!$K$182:$K$222</c:f>
              <c:strCache>
                <c:ptCount val="30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</c:strCache>
            </c:strRef>
          </c:cat>
          <c:val>
            <c:numRef>
              <c:f>Queensland!$L$182:$L$222</c:f>
              <c:numCache>
                <c:formatCode>0.0</c:formatCode>
                <c:ptCount val="41"/>
                <c:pt idx="0">
                  <c:v>100</c:v>
                </c:pt>
                <c:pt idx="1">
                  <c:v>99.271199999999993</c:v>
                </c:pt>
                <c:pt idx="2">
                  <c:v>96.295599999999993</c:v>
                </c:pt>
                <c:pt idx="3">
                  <c:v>93.638400000000004</c:v>
                </c:pt>
                <c:pt idx="4">
                  <c:v>91.923000000000002</c:v>
                </c:pt>
                <c:pt idx="5">
                  <c:v>91.470600000000005</c:v>
                </c:pt>
                <c:pt idx="6">
                  <c:v>91.807000000000002</c:v>
                </c:pt>
                <c:pt idx="7">
                  <c:v>92.205500000000001</c:v>
                </c:pt>
                <c:pt idx="8">
                  <c:v>92.755899999999997</c:v>
                </c:pt>
                <c:pt idx="9">
                  <c:v>93.289000000000001</c:v>
                </c:pt>
                <c:pt idx="10">
                  <c:v>93.593100000000007</c:v>
                </c:pt>
                <c:pt idx="11">
                  <c:v>94.094300000000004</c:v>
                </c:pt>
                <c:pt idx="12">
                  <c:v>95.016300000000001</c:v>
                </c:pt>
                <c:pt idx="13">
                  <c:v>95.471400000000003</c:v>
                </c:pt>
                <c:pt idx="14">
                  <c:v>95.657899999999998</c:v>
                </c:pt>
                <c:pt idx="15">
                  <c:v>95.603200000000001</c:v>
                </c:pt>
                <c:pt idx="16">
                  <c:v>96.356800000000007</c:v>
                </c:pt>
                <c:pt idx="17">
                  <c:v>96.685500000000005</c:v>
                </c:pt>
                <c:pt idx="18">
                  <c:v>96.562399999999997</c:v>
                </c:pt>
                <c:pt idx="19">
                  <c:v>96.622500000000002</c:v>
                </c:pt>
                <c:pt idx="20">
                  <c:v>96.718599999999995</c:v>
                </c:pt>
                <c:pt idx="21">
                  <c:v>96.574399999999997</c:v>
                </c:pt>
                <c:pt idx="22">
                  <c:v>96.402299999999997</c:v>
                </c:pt>
                <c:pt idx="23">
                  <c:v>96.278899999999993</c:v>
                </c:pt>
                <c:pt idx="24">
                  <c:v>96.199700000000007</c:v>
                </c:pt>
                <c:pt idx="25">
                  <c:v>96.272900000000007</c:v>
                </c:pt>
                <c:pt idx="26">
                  <c:v>96.568100000000001</c:v>
                </c:pt>
                <c:pt idx="27">
                  <c:v>96.733400000000003</c:v>
                </c:pt>
                <c:pt idx="28">
                  <c:v>96.519000000000005</c:v>
                </c:pt>
                <c:pt idx="29">
                  <c:v>95.865399999999994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463-4C46-8993-56E4CB6795DE}"/>
            </c:ext>
          </c:extLst>
        </c:ser>
        <c:ser>
          <c:idx val="3"/>
          <c:order val="3"/>
          <c:tx>
            <c:v>Australia wages</c:v>
          </c:tx>
          <c:spPr>
            <a:ln w="19050" cap="rnd">
              <a:solidFill>
                <a:srgbClr val="669966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Queensland!$K$182:$K$222</c:f>
              <c:strCache>
                <c:ptCount val="30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</c:strCache>
            </c:strRef>
          </c:cat>
          <c:val>
            <c:numRef>
              <c:f>Queensland!$L$224:$L$265</c:f>
              <c:numCache>
                <c:formatCode>0.0</c:formatCode>
                <c:ptCount val="42"/>
                <c:pt idx="0">
                  <c:v>100</c:v>
                </c:pt>
                <c:pt idx="1">
                  <c:v>99.672899999999998</c:v>
                </c:pt>
                <c:pt idx="2">
                  <c:v>98.401799999999994</c:v>
                </c:pt>
                <c:pt idx="3">
                  <c:v>96.698300000000003</c:v>
                </c:pt>
                <c:pt idx="4">
                  <c:v>94.161900000000003</c:v>
                </c:pt>
                <c:pt idx="5">
                  <c:v>94.060299999999998</c:v>
                </c:pt>
                <c:pt idx="6">
                  <c:v>94.247100000000003</c:v>
                </c:pt>
                <c:pt idx="7">
                  <c:v>94.699200000000005</c:v>
                </c:pt>
                <c:pt idx="8">
                  <c:v>93.318799999999996</c:v>
                </c:pt>
                <c:pt idx="9">
                  <c:v>92.6631</c:v>
                </c:pt>
                <c:pt idx="10">
                  <c:v>92.2851</c:v>
                </c:pt>
                <c:pt idx="11">
                  <c:v>93.580100000000002</c:v>
                </c:pt>
                <c:pt idx="12">
                  <c:v>95.452699999999993</c:v>
                </c:pt>
                <c:pt idx="13">
                  <c:v>96.085499999999996</c:v>
                </c:pt>
                <c:pt idx="14">
                  <c:v>97.002799999999993</c:v>
                </c:pt>
                <c:pt idx="15">
                  <c:v>97.207499999999996</c:v>
                </c:pt>
                <c:pt idx="16">
                  <c:v>98.944500000000005</c:v>
                </c:pt>
                <c:pt idx="17">
                  <c:v>95.884299999999996</c:v>
                </c:pt>
                <c:pt idx="18">
                  <c:v>95.402900000000002</c:v>
                </c:pt>
                <c:pt idx="19">
                  <c:v>95.053100000000001</c:v>
                </c:pt>
                <c:pt idx="20">
                  <c:v>95.779899999999998</c:v>
                </c:pt>
                <c:pt idx="21">
                  <c:v>96.120999999999995</c:v>
                </c:pt>
                <c:pt idx="22">
                  <c:v>95.627399999999994</c:v>
                </c:pt>
                <c:pt idx="23">
                  <c:v>95.418499999999995</c:v>
                </c:pt>
                <c:pt idx="24">
                  <c:v>95.474400000000003</c:v>
                </c:pt>
                <c:pt idx="25">
                  <c:v>97.681799999999996</c:v>
                </c:pt>
                <c:pt idx="26">
                  <c:v>98.357799999999997</c:v>
                </c:pt>
                <c:pt idx="27">
                  <c:v>98.9345</c:v>
                </c:pt>
                <c:pt idx="28">
                  <c:v>98.072599999999994</c:v>
                </c:pt>
                <c:pt idx="29">
                  <c:v>96.714299999999994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463-4C46-8993-56E4CB6795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</a:t>
                </a:r>
                <a:r>
                  <a:rPr lang="en-AU" baseline="0"/>
                  <a:t> ending</a:t>
                </a:r>
                <a:endParaRPr lang="en-AU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m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46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7"/>
        <c:majorTimeUnit val="days"/>
      </c:dateAx>
      <c:valAx>
        <c:axId val="1083880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2925509128877136"/>
          <c:y val="5.2077865266841883E-3"/>
          <c:w val="0.84522681380155951"/>
          <c:h val="0.1158089612504583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'South Australia'!$K$4</c:f>
              <c:strCache>
                <c:ptCount val="1"/>
                <c:pt idx="0">
                  <c:v>Previous month (week ending 05 September)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  <a:effectLst/>
          </c:spPr>
          <c:invertIfNegative val="0"/>
          <c:cat>
            <c:strRef>
              <c:f>'South Australia'!$K$35:$K$41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'South Australia'!$L$35:$L$41</c:f>
              <c:numCache>
                <c:formatCode>0.0</c:formatCode>
                <c:ptCount val="7"/>
                <c:pt idx="0">
                  <c:v>99.19</c:v>
                </c:pt>
                <c:pt idx="1">
                  <c:v>96.63</c:v>
                </c:pt>
                <c:pt idx="2">
                  <c:v>97.6</c:v>
                </c:pt>
                <c:pt idx="3">
                  <c:v>97.24</c:v>
                </c:pt>
                <c:pt idx="4">
                  <c:v>96.87</c:v>
                </c:pt>
                <c:pt idx="5">
                  <c:v>94.46</c:v>
                </c:pt>
                <c:pt idx="6">
                  <c:v>89.29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93-474D-8114-D2C9E761AEDA}"/>
            </c:ext>
          </c:extLst>
        </c:ser>
        <c:ser>
          <c:idx val="2"/>
          <c:order val="1"/>
          <c:tx>
            <c:strRef>
              <c:f>'South Australia'!$K$6</c:f>
              <c:strCache>
                <c:ptCount val="1"/>
                <c:pt idx="0">
                  <c:v>Previous week (ending 26 September)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  <a:effectLst/>
          </c:spPr>
          <c:invertIfNegative val="0"/>
          <c:cat>
            <c:strRef>
              <c:f>'South Australia'!$K$35:$K$41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'South Australia'!$L$44:$L$50</c:f>
              <c:numCache>
                <c:formatCode>0.0</c:formatCode>
                <c:ptCount val="7"/>
                <c:pt idx="0">
                  <c:v>103.87</c:v>
                </c:pt>
                <c:pt idx="1">
                  <c:v>96.61</c:v>
                </c:pt>
                <c:pt idx="2">
                  <c:v>97.5</c:v>
                </c:pt>
                <c:pt idx="3">
                  <c:v>97.15</c:v>
                </c:pt>
                <c:pt idx="4">
                  <c:v>96.84</c:v>
                </c:pt>
                <c:pt idx="5">
                  <c:v>94.07</c:v>
                </c:pt>
                <c:pt idx="6">
                  <c:v>89.9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793-474D-8114-D2C9E761AEDA}"/>
            </c:ext>
          </c:extLst>
        </c:ser>
        <c:ser>
          <c:idx val="3"/>
          <c:order val="2"/>
          <c:tx>
            <c:strRef>
              <c:f>'South Australia'!$K$7</c:f>
              <c:strCache>
                <c:ptCount val="1"/>
                <c:pt idx="0">
                  <c:v>This week (ending 03 October)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'South Australia'!$K$35:$K$41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'South Australia'!$L$53:$L$59</c:f>
              <c:numCache>
                <c:formatCode>0.0</c:formatCode>
                <c:ptCount val="7"/>
                <c:pt idx="0">
                  <c:v>105.19</c:v>
                </c:pt>
                <c:pt idx="1">
                  <c:v>96.6</c:v>
                </c:pt>
                <c:pt idx="2">
                  <c:v>97.06</c:v>
                </c:pt>
                <c:pt idx="3">
                  <c:v>96.72</c:v>
                </c:pt>
                <c:pt idx="4">
                  <c:v>96.88</c:v>
                </c:pt>
                <c:pt idx="5">
                  <c:v>93.63</c:v>
                </c:pt>
                <c:pt idx="6">
                  <c:v>88.75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793-474D-8114-D2C9E761AE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05"/>
          <c:min val="70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'South Australia'!$K$4</c:f>
              <c:strCache>
                <c:ptCount val="1"/>
                <c:pt idx="0">
                  <c:v>Previous month (week ending 05 September)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  <a:effectLst/>
          </c:spPr>
          <c:invertIfNegative val="0"/>
          <c:cat>
            <c:strRef>
              <c:f>'South Australia'!$K$64:$K$70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'South Australia'!$L$64:$L$70</c:f>
              <c:numCache>
                <c:formatCode>0.0</c:formatCode>
                <c:ptCount val="7"/>
                <c:pt idx="0">
                  <c:v>97.67</c:v>
                </c:pt>
                <c:pt idx="1">
                  <c:v>95.84</c:v>
                </c:pt>
                <c:pt idx="2">
                  <c:v>99.35</c:v>
                </c:pt>
                <c:pt idx="3">
                  <c:v>99.13</c:v>
                </c:pt>
                <c:pt idx="4">
                  <c:v>98.37</c:v>
                </c:pt>
                <c:pt idx="5">
                  <c:v>95.08</c:v>
                </c:pt>
                <c:pt idx="6">
                  <c:v>91.34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58-49D8-B781-0A4489113A05}"/>
            </c:ext>
          </c:extLst>
        </c:ser>
        <c:ser>
          <c:idx val="2"/>
          <c:order val="1"/>
          <c:tx>
            <c:strRef>
              <c:f>'South Australia'!$K$6</c:f>
              <c:strCache>
                <c:ptCount val="1"/>
                <c:pt idx="0">
                  <c:v>Previous week (ending 26 September)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  <a:effectLst/>
          </c:spPr>
          <c:invertIfNegative val="0"/>
          <c:cat>
            <c:strRef>
              <c:f>'South Australia'!$K$64:$K$70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'South Australia'!$L$73:$L$79</c:f>
              <c:numCache>
                <c:formatCode>0.0</c:formatCode>
                <c:ptCount val="7"/>
                <c:pt idx="0">
                  <c:v>103.12</c:v>
                </c:pt>
                <c:pt idx="1">
                  <c:v>96.35</c:v>
                </c:pt>
                <c:pt idx="2">
                  <c:v>99.46</c:v>
                </c:pt>
                <c:pt idx="3">
                  <c:v>98.99</c:v>
                </c:pt>
                <c:pt idx="4">
                  <c:v>98.12</c:v>
                </c:pt>
                <c:pt idx="5">
                  <c:v>94.1</c:v>
                </c:pt>
                <c:pt idx="6">
                  <c:v>90.01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358-49D8-B781-0A4489113A05}"/>
            </c:ext>
          </c:extLst>
        </c:ser>
        <c:ser>
          <c:idx val="3"/>
          <c:order val="2"/>
          <c:tx>
            <c:strRef>
              <c:f>'South Australia'!$K$7</c:f>
              <c:strCache>
                <c:ptCount val="1"/>
                <c:pt idx="0">
                  <c:v>This week (ending 03 October)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'South Australia'!$K$64:$K$70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'South Australia'!$L$82:$L$88</c:f>
              <c:numCache>
                <c:formatCode>0.0</c:formatCode>
                <c:ptCount val="7"/>
                <c:pt idx="0">
                  <c:v>104.34</c:v>
                </c:pt>
                <c:pt idx="1">
                  <c:v>95.28</c:v>
                </c:pt>
                <c:pt idx="2">
                  <c:v>98.04</c:v>
                </c:pt>
                <c:pt idx="3">
                  <c:v>98.13</c:v>
                </c:pt>
                <c:pt idx="4">
                  <c:v>97.44</c:v>
                </c:pt>
                <c:pt idx="5">
                  <c:v>92.95</c:v>
                </c:pt>
                <c:pt idx="6">
                  <c:v>88.52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358-49D8-B781-0A4489113A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05"/>
          <c:min val="70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932130123607682"/>
          <c:y val="7.6490334307209348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'South Australia'!$K$8</c:f>
              <c:strCache>
                <c:ptCount val="1"/>
                <c:pt idx="0">
                  <c:v>Week ending 14 March</c:v>
                </c:pt>
              </c:strCache>
            </c:strRef>
          </c:tx>
          <c:spPr>
            <a:solidFill>
              <a:srgbClr val="99CC66"/>
            </a:solidFill>
            <a:ln>
              <a:noFill/>
            </a:ln>
            <a:effectLst/>
          </c:spPr>
          <c:invertIfNegative val="0"/>
          <c:cat>
            <c:strRef>
              <c:f>'South Australia'!$K$142:$K$160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'South Australia'!$L$142:$L$160</c:f>
              <c:numCache>
                <c:formatCode>0.0%</c:formatCode>
                <c:ptCount val="19"/>
                <c:pt idx="0">
                  <c:v>2.5700000000000001E-2</c:v>
                </c:pt>
                <c:pt idx="1">
                  <c:v>1.61E-2</c:v>
                </c:pt>
                <c:pt idx="2">
                  <c:v>9.6000000000000002E-2</c:v>
                </c:pt>
                <c:pt idx="3">
                  <c:v>1.29E-2</c:v>
                </c:pt>
                <c:pt idx="4">
                  <c:v>6.6000000000000003E-2</c:v>
                </c:pt>
                <c:pt idx="5">
                  <c:v>4.7E-2</c:v>
                </c:pt>
                <c:pt idx="6">
                  <c:v>0.1244</c:v>
                </c:pt>
                <c:pt idx="7">
                  <c:v>7.5700000000000003E-2</c:v>
                </c:pt>
                <c:pt idx="8">
                  <c:v>4.19E-2</c:v>
                </c:pt>
                <c:pt idx="9">
                  <c:v>1.12E-2</c:v>
                </c:pt>
                <c:pt idx="10">
                  <c:v>3.5700000000000003E-2</c:v>
                </c:pt>
                <c:pt idx="11">
                  <c:v>1.84E-2</c:v>
                </c:pt>
                <c:pt idx="12">
                  <c:v>7.0199999999999999E-2</c:v>
                </c:pt>
                <c:pt idx="13">
                  <c:v>7.0699999999999999E-2</c:v>
                </c:pt>
                <c:pt idx="14">
                  <c:v>3.7999999999999999E-2</c:v>
                </c:pt>
                <c:pt idx="15">
                  <c:v>6.1499999999999999E-2</c:v>
                </c:pt>
                <c:pt idx="16">
                  <c:v>0.13300000000000001</c:v>
                </c:pt>
                <c:pt idx="17">
                  <c:v>1.6400000000000001E-2</c:v>
                </c:pt>
                <c:pt idx="18">
                  <c:v>3.8699999999999998E-2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C0-4B78-B3EF-45762BB03D05}"/>
            </c:ext>
          </c:extLst>
        </c:ser>
        <c:ser>
          <c:idx val="0"/>
          <c:order val="1"/>
          <c:tx>
            <c:strRef>
              <c:f>'South Australia'!$K$7</c:f>
              <c:strCache>
                <c:ptCount val="1"/>
                <c:pt idx="0">
                  <c:v>This week (ending 03 October)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'South Australia'!$K$142:$K$160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'South Australia'!$L$162:$L$180</c:f>
              <c:numCache>
                <c:formatCode>0.0%</c:formatCode>
                <c:ptCount val="19"/>
                <c:pt idx="0">
                  <c:v>2.3599999999999999E-2</c:v>
                </c:pt>
                <c:pt idx="1">
                  <c:v>1.5599999999999999E-2</c:v>
                </c:pt>
                <c:pt idx="2">
                  <c:v>9.3700000000000006E-2</c:v>
                </c:pt>
                <c:pt idx="3">
                  <c:v>1.2999999999999999E-2</c:v>
                </c:pt>
                <c:pt idx="4">
                  <c:v>6.8000000000000005E-2</c:v>
                </c:pt>
                <c:pt idx="5">
                  <c:v>4.6600000000000003E-2</c:v>
                </c:pt>
                <c:pt idx="6">
                  <c:v>0.1239</c:v>
                </c:pt>
                <c:pt idx="7">
                  <c:v>7.0199999999999999E-2</c:v>
                </c:pt>
                <c:pt idx="8">
                  <c:v>4.0599999999999997E-2</c:v>
                </c:pt>
                <c:pt idx="9">
                  <c:v>1.0800000000000001E-2</c:v>
                </c:pt>
                <c:pt idx="10">
                  <c:v>3.7600000000000001E-2</c:v>
                </c:pt>
                <c:pt idx="11">
                  <c:v>1.7999999999999999E-2</c:v>
                </c:pt>
                <c:pt idx="12">
                  <c:v>7.0699999999999999E-2</c:v>
                </c:pt>
                <c:pt idx="13">
                  <c:v>7.2800000000000004E-2</c:v>
                </c:pt>
                <c:pt idx="14">
                  <c:v>3.9E-2</c:v>
                </c:pt>
                <c:pt idx="15">
                  <c:v>6.6799999999999998E-2</c:v>
                </c:pt>
                <c:pt idx="16">
                  <c:v>0.13450000000000001</c:v>
                </c:pt>
                <c:pt idx="17">
                  <c:v>1.52E-2</c:v>
                </c:pt>
                <c:pt idx="18">
                  <c:v>3.8800000000000001E-2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9C0-4B78-B3EF-45762BB03D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2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prstDash val="solid"/>
              <a:round/>
            </a:ln>
            <a:effectLst/>
          </c:spPr>
        </c:majorGridlines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809410238983027"/>
          <c:y val="0.1453644525029838"/>
          <c:w val="0.85382587099787943"/>
          <c:h val="0.79642615057109722"/>
        </c:manualLayout>
      </c:layout>
      <c:barChart>
        <c:barDir val="bar"/>
        <c:grouping val="clustered"/>
        <c:varyColors val="0"/>
        <c:ser>
          <c:idx val="0"/>
          <c:order val="0"/>
          <c:tx>
            <c:v>This week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'South Australia'!$K$93:$K$111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'South Australia'!$L$93:$L$111</c:f>
              <c:numCache>
                <c:formatCode>0.0%</c:formatCode>
                <c:ptCount val="19"/>
                <c:pt idx="0">
                  <c:v>-0.1021</c:v>
                </c:pt>
                <c:pt idx="1">
                  <c:v>-5.3100000000000001E-2</c:v>
                </c:pt>
                <c:pt idx="2">
                  <c:v>-4.7699999999999999E-2</c:v>
                </c:pt>
                <c:pt idx="3">
                  <c:v>-1.2999999999999999E-2</c:v>
                </c:pt>
                <c:pt idx="4">
                  <c:v>3.8E-3</c:v>
                </c:pt>
                <c:pt idx="5">
                  <c:v>-3.2800000000000003E-2</c:v>
                </c:pt>
                <c:pt idx="6">
                  <c:v>-2.8799999999999999E-2</c:v>
                </c:pt>
                <c:pt idx="7">
                  <c:v>-9.6600000000000005E-2</c:v>
                </c:pt>
                <c:pt idx="8">
                  <c:v>-5.5100000000000003E-2</c:v>
                </c:pt>
                <c:pt idx="9">
                  <c:v>-5.8999999999999997E-2</c:v>
                </c:pt>
                <c:pt idx="10">
                  <c:v>2.6700000000000002E-2</c:v>
                </c:pt>
                <c:pt idx="11">
                  <c:v>-4.4600000000000001E-2</c:v>
                </c:pt>
                <c:pt idx="12">
                  <c:v>-1.89E-2</c:v>
                </c:pt>
                <c:pt idx="13">
                  <c:v>3.0999999999999999E-3</c:v>
                </c:pt>
                <c:pt idx="14">
                  <c:v>8.9999999999999998E-4</c:v>
                </c:pt>
                <c:pt idx="15">
                  <c:v>5.8700000000000002E-2</c:v>
                </c:pt>
                <c:pt idx="16">
                  <c:v>-1.37E-2</c:v>
                </c:pt>
                <c:pt idx="17">
                  <c:v>-9.4200000000000006E-2</c:v>
                </c:pt>
                <c:pt idx="18">
                  <c:v>-2.1100000000000001E-2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9C-4389-8E66-B83B6EFE68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0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  <c:min val="-0.15000000000000002"/>
        </c:scaling>
        <c:delete val="0"/>
        <c:axPos val="t"/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</c:valAx>
      <c:spPr>
        <a:solidFill>
          <a:schemeClr val="bg1"/>
        </a:solidFill>
        <a:ln w="6350">
          <a:solidFill>
            <a:schemeClr val="bg2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'New South Wales'!$K$4</c:f>
              <c:strCache>
                <c:ptCount val="1"/>
                <c:pt idx="0">
                  <c:v>Previous month (week ending 05 September)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  <a:effectLst/>
          </c:spPr>
          <c:invertIfNegative val="0"/>
          <c:cat>
            <c:strRef>
              <c:f>'New South Wales'!$K$64:$K$70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'New South Wales'!$L$64:$L$70</c:f>
              <c:numCache>
                <c:formatCode>0.0</c:formatCode>
                <c:ptCount val="7"/>
                <c:pt idx="0">
                  <c:v>95.99</c:v>
                </c:pt>
                <c:pt idx="1">
                  <c:v>95.77</c:v>
                </c:pt>
                <c:pt idx="2">
                  <c:v>98.34</c:v>
                </c:pt>
                <c:pt idx="3">
                  <c:v>99.31</c:v>
                </c:pt>
                <c:pt idx="4">
                  <c:v>98.52</c:v>
                </c:pt>
                <c:pt idx="5">
                  <c:v>95.49</c:v>
                </c:pt>
                <c:pt idx="6">
                  <c:v>92.65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9F-4730-9D96-DFEB7594C567}"/>
            </c:ext>
          </c:extLst>
        </c:ser>
        <c:ser>
          <c:idx val="2"/>
          <c:order val="1"/>
          <c:tx>
            <c:strRef>
              <c:f>'New South Wales'!$K$6</c:f>
              <c:strCache>
                <c:ptCount val="1"/>
                <c:pt idx="0">
                  <c:v>Previous week (ending 26 September)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  <a:effectLst/>
          </c:spPr>
          <c:invertIfNegative val="0"/>
          <c:cat>
            <c:strRef>
              <c:f>'New South Wales'!$K$64:$K$70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'New South Wales'!$L$73:$L$79</c:f>
              <c:numCache>
                <c:formatCode>0.0</c:formatCode>
                <c:ptCount val="7"/>
                <c:pt idx="0">
                  <c:v>97.96</c:v>
                </c:pt>
                <c:pt idx="1">
                  <c:v>96.5</c:v>
                </c:pt>
                <c:pt idx="2">
                  <c:v>98.55</c:v>
                </c:pt>
                <c:pt idx="3">
                  <c:v>99.3</c:v>
                </c:pt>
                <c:pt idx="4">
                  <c:v>98.48</c:v>
                </c:pt>
                <c:pt idx="5">
                  <c:v>95.17</c:v>
                </c:pt>
                <c:pt idx="6">
                  <c:v>92.18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E9F-4730-9D96-DFEB7594C567}"/>
            </c:ext>
          </c:extLst>
        </c:ser>
        <c:ser>
          <c:idx val="3"/>
          <c:order val="2"/>
          <c:tx>
            <c:strRef>
              <c:f>'New South Wales'!$K$7</c:f>
              <c:strCache>
                <c:ptCount val="1"/>
                <c:pt idx="0">
                  <c:v>This week (ending 03 October)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'New South Wales'!$K$64:$K$70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'New South Wales'!$L$82:$L$88</c:f>
              <c:numCache>
                <c:formatCode>0.0</c:formatCode>
                <c:ptCount val="7"/>
                <c:pt idx="0">
                  <c:v>98.57</c:v>
                </c:pt>
                <c:pt idx="1">
                  <c:v>95.71</c:v>
                </c:pt>
                <c:pt idx="2">
                  <c:v>97.73</c:v>
                </c:pt>
                <c:pt idx="3">
                  <c:v>98.81</c:v>
                </c:pt>
                <c:pt idx="4">
                  <c:v>98.25</c:v>
                </c:pt>
                <c:pt idx="5">
                  <c:v>94.94</c:v>
                </c:pt>
                <c:pt idx="6">
                  <c:v>90.94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E9F-4730-9D96-DFEB7594C5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05"/>
          <c:min val="70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3881862518050296"/>
        </c:manualLayout>
      </c:layout>
      <c:lineChart>
        <c:grouping val="standard"/>
        <c:varyColors val="0"/>
        <c:ser>
          <c:idx val="0"/>
          <c:order val="0"/>
          <c:tx>
            <c:v>State jobs</c:v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'South Australia'!$K$182:$K$222</c:f>
              <c:strCache>
                <c:ptCount val="30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</c:strCache>
            </c:strRef>
          </c:cat>
          <c:val>
            <c:numRef>
              <c:f>'South Australia'!$L$267:$L$307</c:f>
              <c:numCache>
                <c:formatCode>0.0</c:formatCode>
                <c:ptCount val="41"/>
                <c:pt idx="0">
                  <c:v>100</c:v>
                </c:pt>
                <c:pt idx="1">
                  <c:v>99.1738</c:v>
                </c:pt>
                <c:pt idx="2">
                  <c:v>95.817800000000005</c:v>
                </c:pt>
                <c:pt idx="3">
                  <c:v>93.334199999999996</c:v>
                </c:pt>
                <c:pt idx="4">
                  <c:v>91.537899999999993</c:v>
                </c:pt>
                <c:pt idx="5">
                  <c:v>91.095299999999995</c:v>
                </c:pt>
                <c:pt idx="6">
                  <c:v>91.370599999999996</c:v>
                </c:pt>
                <c:pt idx="7">
                  <c:v>91.926500000000004</c:v>
                </c:pt>
                <c:pt idx="8">
                  <c:v>92.6447</c:v>
                </c:pt>
                <c:pt idx="9">
                  <c:v>93.591099999999997</c:v>
                </c:pt>
                <c:pt idx="10">
                  <c:v>93.817300000000003</c:v>
                </c:pt>
                <c:pt idx="11">
                  <c:v>94.290899999999993</c:v>
                </c:pt>
                <c:pt idx="12">
                  <c:v>95.061999999999998</c:v>
                </c:pt>
                <c:pt idx="13">
                  <c:v>95.260599999999997</c:v>
                </c:pt>
                <c:pt idx="14">
                  <c:v>94.959199999999996</c:v>
                </c:pt>
                <c:pt idx="15">
                  <c:v>94.333100000000002</c:v>
                </c:pt>
                <c:pt idx="16">
                  <c:v>95.093800000000002</c:v>
                </c:pt>
                <c:pt idx="17">
                  <c:v>95.846000000000004</c:v>
                </c:pt>
                <c:pt idx="18">
                  <c:v>96.277600000000007</c:v>
                </c:pt>
                <c:pt idx="19">
                  <c:v>96.719200000000001</c:v>
                </c:pt>
                <c:pt idx="20">
                  <c:v>96.640199999999993</c:v>
                </c:pt>
                <c:pt idx="21">
                  <c:v>96.940399999999997</c:v>
                </c:pt>
                <c:pt idx="22">
                  <c:v>97.178799999999995</c:v>
                </c:pt>
                <c:pt idx="23">
                  <c:v>97.459000000000003</c:v>
                </c:pt>
                <c:pt idx="24">
                  <c:v>97.492000000000004</c:v>
                </c:pt>
                <c:pt idx="25">
                  <c:v>97.68</c:v>
                </c:pt>
                <c:pt idx="26">
                  <c:v>98.007400000000004</c:v>
                </c:pt>
                <c:pt idx="27">
                  <c:v>98.193100000000001</c:v>
                </c:pt>
                <c:pt idx="28">
                  <c:v>98.017700000000005</c:v>
                </c:pt>
                <c:pt idx="29">
                  <c:v>97.508399999999995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EE-4724-BD64-E445BB53446F}"/>
            </c:ext>
          </c:extLst>
        </c:ser>
        <c:ser>
          <c:idx val="1"/>
          <c:order val="1"/>
          <c:tx>
            <c:v>State wages</c:v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7"/>
            <c:marker>
              <c:symbol val="squar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2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4EEE-4724-BD64-E445BB53446F}"/>
              </c:ext>
            </c:extLst>
          </c:dPt>
          <c:cat>
            <c:strRef>
              <c:f>'South Australia'!$K$182:$K$222</c:f>
              <c:strCache>
                <c:ptCount val="30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</c:strCache>
            </c:strRef>
          </c:cat>
          <c:val>
            <c:numRef>
              <c:f>'South Australia'!$L$309:$L$349</c:f>
              <c:numCache>
                <c:formatCode>0.0</c:formatCode>
                <c:ptCount val="41"/>
                <c:pt idx="0">
                  <c:v>100</c:v>
                </c:pt>
                <c:pt idx="1">
                  <c:v>99.430599999999998</c:v>
                </c:pt>
                <c:pt idx="2">
                  <c:v>97.892300000000006</c:v>
                </c:pt>
                <c:pt idx="3">
                  <c:v>96.496499999999997</c:v>
                </c:pt>
                <c:pt idx="4">
                  <c:v>93.639899999999997</c:v>
                </c:pt>
                <c:pt idx="5">
                  <c:v>93.688199999999995</c:v>
                </c:pt>
                <c:pt idx="6">
                  <c:v>95.161100000000005</c:v>
                </c:pt>
                <c:pt idx="7">
                  <c:v>95.849100000000007</c:v>
                </c:pt>
                <c:pt idx="8">
                  <c:v>95.100200000000001</c:v>
                </c:pt>
                <c:pt idx="9">
                  <c:v>94.662199999999999</c:v>
                </c:pt>
                <c:pt idx="10">
                  <c:v>94.341999999999999</c:v>
                </c:pt>
                <c:pt idx="11">
                  <c:v>94.900300000000001</c:v>
                </c:pt>
                <c:pt idx="12">
                  <c:v>97.162300000000002</c:v>
                </c:pt>
                <c:pt idx="13">
                  <c:v>96.724100000000007</c:v>
                </c:pt>
                <c:pt idx="14">
                  <c:v>97.545100000000005</c:v>
                </c:pt>
                <c:pt idx="15">
                  <c:v>97.098500000000001</c:v>
                </c:pt>
                <c:pt idx="16">
                  <c:v>98.092299999999994</c:v>
                </c:pt>
                <c:pt idx="17">
                  <c:v>95.924899999999994</c:v>
                </c:pt>
                <c:pt idx="18">
                  <c:v>96.268500000000003</c:v>
                </c:pt>
                <c:pt idx="19">
                  <c:v>96.245699999999999</c:v>
                </c:pt>
                <c:pt idx="20">
                  <c:v>96.351200000000006</c:v>
                </c:pt>
                <c:pt idx="21">
                  <c:v>97.685199999999995</c:v>
                </c:pt>
                <c:pt idx="22">
                  <c:v>97.841200000000001</c:v>
                </c:pt>
                <c:pt idx="23">
                  <c:v>97.372200000000007</c:v>
                </c:pt>
                <c:pt idx="24">
                  <c:v>97.792900000000003</c:v>
                </c:pt>
                <c:pt idx="25">
                  <c:v>99.855699999999999</c:v>
                </c:pt>
                <c:pt idx="26">
                  <c:v>100.2893</c:v>
                </c:pt>
                <c:pt idx="27">
                  <c:v>101.07989999999999</c:v>
                </c:pt>
                <c:pt idx="28">
                  <c:v>100.56</c:v>
                </c:pt>
                <c:pt idx="29">
                  <c:v>99.996200000000002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EEE-4724-BD64-E445BB53446F}"/>
            </c:ext>
          </c:extLst>
        </c:ser>
        <c:ser>
          <c:idx val="2"/>
          <c:order val="2"/>
          <c:tx>
            <c:v>Australia jobs</c:v>
          </c:tx>
          <c:spPr>
            <a:ln w="19050" cap="rnd">
              <a:solidFill>
                <a:srgbClr val="336699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'South Australia'!$K$182:$K$222</c:f>
              <c:strCache>
                <c:ptCount val="30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</c:strCache>
            </c:strRef>
          </c:cat>
          <c:val>
            <c:numRef>
              <c:f>'South Australia'!$L$182:$L$222</c:f>
              <c:numCache>
                <c:formatCode>0.0</c:formatCode>
                <c:ptCount val="41"/>
                <c:pt idx="0">
                  <c:v>100</c:v>
                </c:pt>
                <c:pt idx="1">
                  <c:v>99.271199999999993</c:v>
                </c:pt>
                <c:pt idx="2">
                  <c:v>96.295599999999993</c:v>
                </c:pt>
                <c:pt idx="3">
                  <c:v>93.638400000000004</c:v>
                </c:pt>
                <c:pt idx="4">
                  <c:v>91.923000000000002</c:v>
                </c:pt>
                <c:pt idx="5">
                  <c:v>91.470600000000005</c:v>
                </c:pt>
                <c:pt idx="6">
                  <c:v>91.807000000000002</c:v>
                </c:pt>
                <c:pt idx="7">
                  <c:v>92.205500000000001</c:v>
                </c:pt>
                <c:pt idx="8">
                  <c:v>92.755899999999997</c:v>
                </c:pt>
                <c:pt idx="9">
                  <c:v>93.289000000000001</c:v>
                </c:pt>
                <c:pt idx="10">
                  <c:v>93.593100000000007</c:v>
                </c:pt>
                <c:pt idx="11">
                  <c:v>94.094300000000004</c:v>
                </c:pt>
                <c:pt idx="12">
                  <c:v>95.016300000000001</c:v>
                </c:pt>
                <c:pt idx="13">
                  <c:v>95.471400000000003</c:v>
                </c:pt>
                <c:pt idx="14">
                  <c:v>95.657899999999998</c:v>
                </c:pt>
                <c:pt idx="15">
                  <c:v>95.603200000000001</c:v>
                </c:pt>
                <c:pt idx="16">
                  <c:v>96.356800000000007</c:v>
                </c:pt>
                <c:pt idx="17">
                  <c:v>96.685500000000005</c:v>
                </c:pt>
                <c:pt idx="18">
                  <c:v>96.562399999999997</c:v>
                </c:pt>
                <c:pt idx="19">
                  <c:v>96.622500000000002</c:v>
                </c:pt>
                <c:pt idx="20">
                  <c:v>96.718599999999995</c:v>
                </c:pt>
                <c:pt idx="21">
                  <c:v>96.574399999999997</c:v>
                </c:pt>
                <c:pt idx="22">
                  <c:v>96.402299999999997</c:v>
                </c:pt>
                <c:pt idx="23">
                  <c:v>96.278899999999993</c:v>
                </c:pt>
                <c:pt idx="24">
                  <c:v>96.199700000000007</c:v>
                </c:pt>
                <c:pt idx="25">
                  <c:v>96.272900000000007</c:v>
                </c:pt>
                <c:pt idx="26">
                  <c:v>96.568100000000001</c:v>
                </c:pt>
                <c:pt idx="27">
                  <c:v>96.733400000000003</c:v>
                </c:pt>
                <c:pt idx="28">
                  <c:v>96.519000000000005</c:v>
                </c:pt>
                <c:pt idx="29">
                  <c:v>95.865399999999994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EEE-4724-BD64-E445BB53446F}"/>
            </c:ext>
          </c:extLst>
        </c:ser>
        <c:ser>
          <c:idx val="3"/>
          <c:order val="3"/>
          <c:tx>
            <c:v>Australia wages</c:v>
          </c:tx>
          <c:spPr>
            <a:ln w="19050" cap="rnd">
              <a:solidFill>
                <a:srgbClr val="669966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'South Australia'!$K$182:$K$222</c:f>
              <c:strCache>
                <c:ptCount val="30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</c:strCache>
            </c:strRef>
          </c:cat>
          <c:val>
            <c:numRef>
              <c:f>'South Australia'!$L$224:$L$265</c:f>
              <c:numCache>
                <c:formatCode>0.0</c:formatCode>
                <c:ptCount val="42"/>
                <c:pt idx="0">
                  <c:v>100</c:v>
                </c:pt>
                <c:pt idx="1">
                  <c:v>99.672899999999998</c:v>
                </c:pt>
                <c:pt idx="2">
                  <c:v>98.401799999999994</c:v>
                </c:pt>
                <c:pt idx="3">
                  <c:v>96.698300000000003</c:v>
                </c:pt>
                <c:pt idx="4">
                  <c:v>94.161900000000003</c:v>
                </c:pt>
                <c:pt idx="5">
                  <c:v>94.060299999999998</c:v>
                </c:pt>
                <c:pt idx="6">
                  <c:v>94.247100000000003</c:v>
                </c:pt>
                <c:pt idx="7">
                  <c:v>94.699200000000005</c:v>
                </c:pt>
                <c:pt idx="8">
                  <c:v>93.318799999999996</c:v>
                </c:pt>
                <c:pt idx="9">
                  <c:v>92.6631</c:v>
                </c:pt>
                <c:pt idx="10">
                  <c:v>92.2851</c:v>
                </c:pt>
                <c:pt idx="11">
                  <c:v>93.580100000000002</c:v>
                </c:pt>
                <c:pt idx="12">
                  <c:v>95.452699999999993</c:v>
                </c:pt>
                <c:pt idx="13">
                  <c:v>96.085499999999996</c:v>
                </c:pt>
                <c:pt idx="14">
                  <c:v>97.002799999999993</c:v>
                </c:pt>
                <c:pt idx="15">
                  <c:v>97.207499999999996</c:v>
                </c:pt>
                <c:pt idx="16">
                  <c:v>98.944500000000005</c:v>
                </c:pt>
                <c:pt idx="17">
                  <c:v>95.884299999999996</c:v>
                </c:pt>
                <c:pt idx="18">
                  <c:v>95.402900000000002</c:v>
                </c:pt>
                <c:pt idx="19">
                  <c:v>95.053100000000001</c:v>
                </c:pt>
                <c:pt idx="20">
                  <c:v>95.779899999999998</c:v>
                </c:pt>
                <c:pt idx="21">
                  <c:v>96.120999999999995</c:v>
                </c:pt>
                <c:pt idx="22">
                  <c:v>95.627399999999994</c:v>
                </c:pt>
                <c:pt idx="23">
                  <c:v>95.418499999999995</c:v>
                </c:pt>
                <c:pt idx="24">
                  <c:v>95.474400000000003</c:v>
                </c:pt>
                <c:pt idx="25">
                  <c:v>97.681799999999996</c:v>
                </c:pt>
                <c:pt idx="26">
                  <c:v>98.357799999999997</c:v>
                </c:pt>
                <c:pt idx="27">
                  <c:v>98.9345</c:v>
                </c:pt>
                <c:pt idx="28">
                  <c:v>98.072599999999994</c:v>
                </c:pt>
                <c:pt idx="29">
                  <c:v>96.714299999999994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EEE-4724-BD64-E445BB5344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</a:t>
                </a:r>
                <a:r>
                  <a:rPr lang="en-AU" baseline="0"/>
                  <a:t> ending</a:t>
                </a:r>
                <a:endParaRPr lang="en-AU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m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46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7"/>
        <c:majorTimeUnit val="days"/>
      </c:dateAx>
      <c:valAx>
        <c:axId val="1083880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2925509128877136"/>
          <c:y val="5.2077865266841883E-3"/>
          <c:w val="0.84522681380155951"/>
          <c:h val="0.1158089612504583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'Western Australia'!$K$4</c:f>
              <c:strCache>
                <c:ptCount val="1"/>
                <c:pt idx="0">
                  <c:v>Previous month (week ending 05 September)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  <a:effectLst/>
          </c:spPr>
          <c:invertIfNegative val="0"/>
          <c:cat>
            <c:strRef>
              <c:f>'Western Australia'!$K$35:$K$41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'Western Australia'!$L$35:$L$41</c:f>
              <c:numCache>
                <c:formatCode>0.0</c:formatCode>
                <c:ptCount val="7"/>
                <c:pt idx="0">
                  <c:v>102.15</c:v>
                </c:pt>
                <c:pt idx="1">
                  <c:v>98.07</c:v>
                </c:pt>
                <c:pt idx="2">
                  <c:v>98</c:v>
                </c:pt>
                <c:pt idx="3">
                  <c:v>98.88</c:v>
                </c:pt>
                <c:pt idx="4">
                  <c:v>98.75</c:v>
                </c:pt>
                <c:pt idx="5">
                  <c:v>95.99</c:v>
                </c:pt>
                <c:pt idx="6">
                  <c:v>91.84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27-40CA-BCF9-47734497ABE8}"/>
            </c:ext>
          </c:extLst>
        </c:ser>
        <c:ser>
          <c:idx val="2"/>
          <c:order val="1"/>
          <c:tx>
            <c:strRef>
              <c:f>'Western Australia'!$K$6</c:f>
              <c:strCache>
                <c:ptCount val="1"/>
                <c:pt idx="0">
                  <c:v>Previous week (ending 26 September)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  <a:effectLst/>
          </c:spPr>
          <c:invertIfNegative val="0"/>
          <c:cat>
            <c:strRef>
              <c:f>'Western Australia'!$K$35:$K$41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'Western Australia'!$L$44:$L$50</c:f>
              <c:numCache>
                <c:formatCode>0.0</c:formatCode>
                <c:ptCount val="7"/>
                <c:pt idx="0">
                  <c:v>105.97</c:v>
                </c:pt>
                <c:pt idx="1">
                  <c:v>98.75</c:v>
                </c:pt>
                <c:pt idx="2">
                  <c:v>98.06</c:v>
                </c:pt>
                <c:pt idx="3">
                  <c:v>98.89</c:v>
                </c:pt>
                <c:pt idx="4">
                  <c:v>98.56</c:v>
                </c:pt>
                <c:pt idx="5">
                  <c:v>95.51</c:v>
                </c:pt>
                <c:pt idx="6">
                  <c:v>92.57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827-40CA-BCF9-47734497ABE8}"/>
            </c:ext>
          </c:extLst>
        </c:ser>
        <c:ser>
          <c:idx val="3"/>
          <c:order val="2"/>
          <c:tx>
            <c:strRef>
              <c:f>'Western Australia'!$K$7</c:f>
              <c:strCache>
                <c:ptCount val="1"/>
                <c:pt idx="0">
                  <c:v>This week (ending 03 October)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'Western Australia'!$K$35:$K$41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'Western Australia'!$L$53:$L$59</c:f>
              <c:numCache>
                <c:formatCode>0.0</c:formatCode>
                <c:ptCount val="7"/>
                <c:pt idx="0">
                  <c:v>106.59</c:v>
                </c:pt>
                <c:pt idx="1">
                  <c:v>97.93</c:v>
                </c:pt>
                <c:pt idx="2">
                  <c:v>97.45</c:v>
                </c:pt>
                <c:pt idx="3">
                  <c:v>98.21</c:v>
                </c:pt>
                <c:pt idx="4">
                  <c:v>97.94</c:v>
                </c:pt>
                <c:pt idx="5">
                  <c:v>95.1</c:v>
                </c:pt>
                <c:pt idx="6">
                  <c:v>91.03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827-40CA-BCF9-47734497AB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05"/>
          <c:min val="70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'Western Australia'!$K$4</c:f>
              <c:strCache>
                <c:ptCount val="1"/>
                <c:pt idx="0">
                  <c:v>Previous month (week ending 05 September)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  <a:effectLst/>
          </c:spPr>
          <c:invertIfNegative val="0"/>
          <c:cat>
            <c:strRef>
              <c:f>'Western Australia'!$K$64:$K$70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'Western Australia'!$L$64:$L$70</c:f>
              <c:numCache>
                <c:formatCode>0.0</c:formatCode>
                <c:ptCount val="7"/>
                <c:pt idx="0">
                  <c:v>102.25</c:v>
                </c:pt>
                <c:pt idx="1">
                  <c:v>99.28</c:v>
                </c:pt>
                <c:pt idx="2">
                  <c:v>100.65</c:v>
                </c:pt>
                <c:pt idx="3">
                  <c:v>101.09</c:v>
                </c:pt>
                <c:pt idx="4">
                  <c:v>100.02</c:v>
                </c:pt>
                <c:pt idx="5">
                  <c:v>96.46</c:v>
                </c:pt>
                <c:pt idx="6">
                  <c:v>90.94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52-46D6-9A07-B78AA10F0B87}"/>
            </c:ext>
          </c:extLst>
        </c:ser>
        <c:ser>
          <c:idx val="2"/>
          <c:order val="1"/>
          <c:tx>
            <c:strRef>
              <c:f>'Western Australia'!$K$6</c:f>
              <c:strCache>
                <c:ptCount val="1"/>
                <c:pt idx="0">
                  <c:v>Previous week (ending 26 September)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  <a:effectLst/>
          </c:spPr>
          <c:invertIfNegative val="0"/>
          <c:cat>
            <c:strRef>
              <c:f>'Western Australia'!$K$64:$K$70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'Western Australia'!$L$73:$L$79</c:f>
              <c:numCache>
                <c:formatCode>0.0</c:formatCode>
                <c:ptCount val="7"/>
                <c:pt idx="0">
                  <c:v>106.08</c:v>
                </c:pt>
                <c:pt idx="1">
                  <c:v>100.3</c:v>
                </c:pt>
                <c:pt idx="2">
                  <c:v>101.11</c:v>
                </c:pt>
                <c:pt idx="3">
                  <c:v>101.49</c:v>
                </c:pt>
                <c:pt idx="4">
                  <c:v>100.09</c:v>
                </c:pt>
                <c:pt idx="5">
                  <c:v>96.62</c:v>
                </c:pt>
                <c:pt idx="6">
                  <c:v>91.51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E52-46D6-9A07-B78AA10F0B87}"/>
            </c:ext>
          </c:extLst>
        </c:ser>
        <c:ser>
          <c:idx val="3"/>
          <c:order val="2"/>
          <c:tx>
            <c:strRef>
              <c:f>'Western Australia'!$K$7</c:f>
              <c:strCache>
                <c:ptCount val="1"/>
                <c:pt idx="0">
                  <c:v>This week (ending 03 October)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'Western Australia'!$K$64:$K$70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'Western Australia'!$L$82:$L$88</c:f>
              <c:numCache>
                <c:formatCode>0.0</c:formatCode>
                <c:ptCount val="7"/>
                <c:pt idx="0">
                  <c:v>106.19</c:v>
                </c:pt>
                <c:pt idx="1">
                  <c:v>98.9</c:v>
                </c:pt>
                <c:pt idx="2">
                  <c:v>100.03</c:v>
                </c:pt>
                <c:pt idx="3">
                  <c:v>100.92</c:v>
                </c:pt>
                <c:pt idx="4">
                  <c:v>99.96</c:v>
                </c:pt>
                <c:pt idx="5">
                  <c:v>96.17</c:v>
                </c:pt>
                <c:pt idx="6">
                  <c:v>90.09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E52-46D6-9A07-B78AA10F0B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05"/>
          <c:min val="70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932130123607682"/>
          <c:y val="7.6490334307209348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'Western Australia'!$K$8</c:f>
              <c:strCache>
                <c:ptCount val="1"/>
                <c:pt idx="0">
                  <c:v>Week ending 14 March</c:v>
                </c:pt>
              </c:strCache>
            </c:strRef>
          </c:tx>
          <c:spPr>
            <a:solidFill>
              <a:srgbClr val="99CC66"/>
            </a:solidFill>
            <a:ln>
              <a:noFill/>
            </a:ln>
            <a:effectLst/>
          </c:spPr>
          <c:invertIfNegative val="0"/>
          <c:cat>
            <c:strRef>
              <c:f>'Western Australia'!$K$142:$K$160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'Western Australia'!$L$142:$L$160</c:f>
              <c:numCache>
                <c:formatCode>0.0%</c:formatCode>
                <c:ptCount val="19"/>
                <c:pt idx="0">
                  <c:v>1.38E-2</c:v>
                </c:pt>
                <c:pt idx="1">
                  <c:v>7.0800000000000002E-2</c:v>
                </c:pt>
                <c:pt idx="2">
                  <c:v>5.9299999999999999E-2</c:v>
                </c:pt>
                <c:pt idx="3">
                  <c:v>1.0999999999999999E-2</c:v>
                </c:pt>
                <c:pt idx="4">
                  <c:v>6.88E-2</c:v>
                </c:pt>
                <c:pt idx="5">
                  <c:v>3.9300000000000002E-2</c:v>
                </c:pt>
                <c:pt idx="6">
                  <c:v>9.5200000000000007E-2</c:v>
                </c:pt>
                <c:pt idx="7">
                  <c:v>6.5299999999999997E-2</c:v>
                </c:pt>
                <c:pt idx="8">
                  <c:v>4.0800000000000003E-2</c:v>
                </c:pt>
                <c:pt idx="9">
                  <c:v>7.4000000000000003E-3</c:v>
                </c:pt>
                <c:pt idx="10">
                  <c:v>2.5399999999999999E-2</c:v>
                </c:pt>
                <c:pt idx="11">
                  <c:v>2.1499999999999998E-2</c:v>
                </c:pt>
                <c:pt idx="12">
                  <c:v>7.4099999999999999E-2</c:v>
                </c:pt>
                <c:pt idx="13">
                  <c:v>6.5799999999999997E-2</c:v>
                </c:pt>
                <c:pt idx="14">
                  <c:v>5.9799999999999999E-2</c:v>
                </c:pt>
                <c:pt idx="15">
                  <c:v>8.5800000000000001E-2</c:v>
                </c:pt>
                <c:pt idx="16">
                  <c:v>0.14269999999999999</c:v>
                </c:pt>
                <c:pt idx="17">
                  <c:v>1.6299999999999999E-2</c:v>
                </c:pt>
                <c:pt idx="18">
                  <c:v>3.5999999999999997E-2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F1-404F-B002-DBAFEBEBEC34}"/>
            </c:ext>
          </c:extLst>
        </c:ser>
        <c:ser>
          <c:idx val="0"/>
          <c:order val="1"/>
          <c:tx>
            <c:strRef>
              <c:f>'Western Australia'!$K$7</c:f>
              <c:strCache>
                <c:ptCount val="1"/>
                <c:pt idx="0">
                  <c:v>This week (ending 03 October)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'Western Australia'!$K$142:$K$160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'Western Australia'!$L$162:$L$180</c:f>
              <c:numCache>
                <c:formatCode>0.0%</c:formatCode>
                <c:ptCount val="19"/>
                <c:pt idx="0">
                  <c:v>1.2800000000000001E-2</c:v>
                </c:pt>
                <c:pt idx="1">
                  <c:v>7.0400000000000004E-2</c:v>
                </c:pt>
                <c:pt idx="2">
                  <c:v>5.8000000000000003E-2</c:v>
                </c:pt>
                <c:pt idx="3">
                  <c:v>1.14E-2</c:v>
                </c:pt>
                <c:pt idx="4">
                  <c:v>6.7100000000000007E-2</c:v>
                </c:pt>
                <c:pt idx="5">
                  <c:v>3.8899999999999997E-2</c:v>
                </c:pt>
                <c:pt idx="6">
                  <c:v>9.3799999999999994E-2</c:v>
                </c:pt>
                <c:pt idx="7">
                  <c:v>6.1499999999999999E-2</c:v>
                </c:pt>
                <c:pt idx="8">
                  <c:v>3.8100000000000002E-2</c:v>
                </c:pt>
                <c:pt idx="9">
                  <c:v>7.0000000000000001E-3</c:v>
                </c:pt>
                <c:pt idx="10">
                  <c:v>2.7199999999999998E-2</c:v>
                </c:pt>
                <c:pt idx="11">
                  <c:v>2.06E-2</c:v>
                </c:pt>
                <c:pt idx="12">
                  <c:v>7.4499999999999997E-2</c:v>
                </c:pt>
                <c:pt idx="13">
                  <c:v>6.5799999999999997E-2</c:v>
                </c:pt>
                <c:pt idx="14">
                  <c:v>6.3600000000000004E-2</c:v>
                </c:pt>
                <c:pt idx="15">
                  <c:v>8.7499999999999994E-2</c:v>
                </c:pt>
                <c:pt idx="16">
                  <c:v>0.14810000000000001</c:v>
                </c:pt>
                <c:pt idx="17">
                  <c:v>1.6299999999999999E-2</c:v>
                </c:pt>
                <c:pt idx="18">
                  <c:v>3.5900000000000001E-2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7F1-404F-B002-DBAFEBEBEC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2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prstDash val="solid"/>
              <a:round/>
            </a:ln>
            <a:effectLst/>
          </c:spPr>
        </c:majorGridlines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809410238983027"/>
          <c:y val="0.1453644525029838"/>
          <c:w val="0.85382587099787943"/>
          <c:h val="0.79642615057109722"/>
        </c:manualLayout>
      </c:layout>
      <c:barChart>
        <c:barDir val="bar"/>
        <c:grouping val="clustered"/>
        <c:varyColors val="0"/>
        <c:ser>
          <c:idx val="0"/>
          <c:order val="0"/>
          <c:tx>
            <c:v>This week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'Western Australia'!$K$93:$K$111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'Western Australia'!$L$93:$L$111</c:f>
              <c:numCache>
                <c:formatCode>0.0%</c:formatCode>
                <c:ptCount val="19"/>
                <c:pt idx="0">
                  <c:v>-7.5300000000000006E-2</c:v>
                </c:pt>
                <c:pt idx="1">
                  <c:v>-1.55E-2</c:v>
                </c:pt>
                <c:pt idx="2">
                  <c:v>-3.1600000000000003E-2</c:v>
                </c:pt>
                <c:pt idx="3">
                  <c:v>2.5000000000000001E-2</c:v>
                </c:pt>
                <c:pt idx="4">
                  <c:v>-3.4599999999999999E-2</c:v>
                </c:pt>
                <c:pt idx="5">
                  <c:v>-2.1399999999999999E-2</c:v>
                </c:pt>
                <c:pt idx="6">
                  <c:v>-2.4500000000000001E-2</c:v>
                </c:pt>
                <c:pt idx="7">
                  <c:v>-6.8000000000000005E-2</c:v>
                </c:pt>
                <c:pt idx="8">
                  <c:v>-7.5200000000000003E-2</c:v>
                </c:pt>
                <c:pt idx="9">
                  <c:v>-7.3400000000000007E-2</c:v>
                </c:pt>
                <c:pt idx="10">
                  <c:v>6.08E-2</c:v>
                </c:pt>
                <c:pt idx="11">
                  <c:v>-5.3999999999999999E-2</c:v>
                </c:pt>
                <c:pt idx="12">
                  <c:v>-5.0000000000000001E-3</c:v>
                </c:pt>
                <c:pt idx="13">
                  <c:v>-9.7999999999999997E-3</c:v>
                </c:pt>
                <c:pt idx="14">
                  <c:v>5.1499999999999997E-2</c:v>
                </c:pt>
                <c:pt idx="15">
                  <c:v>9.7999999999999997E-3</c:v>
                </c:pt>
                <c:pt idx="16">
                  <c:v>2.7799999999999998E-2</c:v>
                </c:pt>
                <c:pt idx="17">
                  <c:v>-1.1599999999999999E-2</c:v>
                </c:pt>
                <c:pt idx="18">
                  <c:v>-1.2E-2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D7-4B1B-BAE7-5998787136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0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  <c:max val="0.1"/>
        </c:scaling>
        <c:delete val="0"/>
        <c:axPos val="t"/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  <c:majorUnit val="5.000000000000001E-2"/>
      </c:valAx>
      <c:spPr>
        <a:solidFill>
          <a:schemeClr val="bg1"/>
        </a:solidFill>
        <a:ln w="6350">
          <a:solidFill>
            <a:schemeClr val="bg2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3881862518050296"/>
        </c:manualLayout>
      </c:layout>
      <c:lineChart>
        <c:grouping val="standard"/>
        <c:varyColors val="0"/>
        <c:ser>
          <c:idx val="0"/>
          <c:order val="0"/>
          <c:tx>
            <c:v>State jobs</c:v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'Western Australia'!$K$182:$K$222</c:f>
              <c:strCache>
                <c:ptCount val="30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</c:strCache>
            </c:strRef>
          </c:cat>
          <c:val>
            <c:numRef>
              <c:f>'Western Australia'!$L$267:$L$307</c:f>
              <c:numCache>
                <c:formatCode>0.0</c:formatCode>
                <c:ptCount val="41"/>
                <c:pt idx="0">
                  <c:v>100</c:v>
                </c:pt>
                <c:pt idx="1">
                  <c:v>99.369600000000005</c:v>
                </c:pt>
                <c:pt idx="2">
                  <c:v>96.600099999999998</c:v>
                </c:pt>
                <c:pt idx="3">
                  <c:v>93.928600000000003</c:v>
                </c:pt>
                <c:pt idx="4">
                  <c:v>92.241100000000003</c:v>
                </c:pt>
                <c:pt idx="5">
                  <c:v>91.817400000000006</c:v>
                </c:pt>
                <c:pt idx="6">
                  <c:v>91.825999999999993</c:v>
                </c:pt>
                <c:pt idx="7">
                  <c:v>92.455200000000005</c:v>
                </c:pt>
                <c:pt idx="8">
                  <c:v>93.179100000000005</c:v>
                </c:pt>
                <c:pt idx="9">
                  <c:v>93.807400000000001</c:v>
                </c:pt>
                <c:pt idx="10">
                  <c:v>94.292199999999994</c:v>
                </c:pt>
                <c:pt idx="11">
                  <c:v>94.646500000000003</c:v>
                </c:pt>
                <c:pt idx="12">
                  <c:v>95.641000000000005</c:v>
                </c:pt>
                <c:pt idx="13">
                  <c:v>96.445400000000006</c:v>
                </c:pt>
                <c:pt idx="14">
                  <c:v>96.805999999999997</c:v>
                </c:pt>
                <c:pt idx="15">
                  <c:v>96.691199999999995</c:v>
                </c:pt>
                <c:pt idx="16">
                  <c:v>97.936400000000006</c:v>
                </c:pt>
                <c:pt idx="17">
                  <c:v>98.491900000000001</c:v>
                </c:pt>
                <c:pt idx="18">
                  <c:v>98.183899999999994</c:v>
                </c:pt>
                <c:pt idx="19">
                  <c:v>98.365200000000002</c:v>
                </c:pt>
                <c:pt idx="20">
                  <c:v>98.796199999999999</c:v>
                </c:pt>
                <c:pt idx="21">
                  <c:v>98.780799999999999</c:v>
                </c:pt>
                <c:pt idx="22">
                  <c:v>98.990899999999996</c:v>
                </c:pt>
                <c:pt idx="23">
                  <c:v>99.083399999999997</c:v>
                </c:pt>
                <c:pt idx="24">
                  <c:v>99.283199999999994</c:v>
                </c:pt>
                <c:pt idx="25">
                  <c:v>99.306399999999996</c:v>
                </c:pt>
                <c:pt idx="26">
                  <c:v>99.822599999999994</c:v>
                </c:pt>
                <c:pt idx="27">
                  <c:v>100.0201</c:v>
                </c:pt>
                <c:pt idx="28">
                  <c:v>99.764899999999997</c:v>
                </c:pt>
                <c:pt idx="29">
                  <c:v>99.020200000000003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52-41F2-8E60-084598CCD81F}"/>
            </c:ext>
          </c:extLst>
        </c:ser>
        <c:ser>
          <c:idx val="1"/>
          <c:order val="1"/>
          <c:tx>
            <c:v>State wages</c:v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7"/>
            <c:marker>
              <c:symbol val="squar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2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5D52-41F2-8E60-084598CCD81F}"/>
              </c:ext>
            </c:extLst>
          </c:dPt>
          <c:cat>
            <c:strRef>
              <c:f>'Western Australia'!$K$182:$K$222</c:f>
              <c:strCache>
                <c:ptCount val="30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</c:strCache>
            </c:strRef>
          </c:cat>
          <c:val>
            <c:numRef>
              <c:f>'Western Australia'!$L$309:$L$349</c:f>
              <c:numCache>
                <c:formatCode>0.0</c:formatCode>
                <c:ptCount val="41"/>
                <c:pt idx="0">
                  <c:v>100</c:v>
                </c:pt>
                <c:pt idx="1">
                  <c:v>98.676900000000003</c:v>
                </c:pt>
                <c:pt idx="2">
                  <c:v>96.879499999999993</c:v>
                </c:pt>
                <c:pt idx="3">
                  <c:v>93.037999999999997</c:v>
                </c:pt>
                <c:pt idx="4">
                  <c:v>88.954499999999996</c:v>
                </c:pt>
                <c:pt idx="5">
                  <c:v>89.636499999999998</c:v>
                </c:pt>
                <c:pt idx="6">
                  <c:v>90.057699999999997</c:v>
                </c:pt>
                <c:pt idx="7">
                  <c:v>90.881699999999995</c:v>
                </c:pt>
                <c:pt idx="8">
                  <c:v>90.606999999999999</c:v>
                </c:pt>
                <c:pt idx="9">
                  <c:v>89.641900000000007</c:v>
                </c:pt>
                <c:pt idx="10">
                  <c:v>89.183400000000006</c:v>
                </c:pt>
                <c:pt idx="11">
                  <c:v>89.926100000000005</c:v>
                </c:pt>
                <c:pt idx="12">
                  <c:v>92.370999999999995</c:v>
                </c:pt>
                <c:pt idx="13">
                  <c:v>93.103200000000001</c:v>
                </c:pt>
                <c:pt idx="14">
                  <c:v>93.258300000000006</c:v>
                </c:pt>
                <c:pt idx="15">
                  <c:v>92.421099999999996</c:v>
                </c:pt>
                <c:pt idx="16">
                  <c:v>95.986000000000004</c:v>
                </c:pt>
                <c:pt idx="17">
                  <c:v>93.052099999999996</c:v>
                </c:pt>
                <c:pt idx="18">
                  <c:v>92.648600000000002</c:v>
                </c:pt>
                <c:pt idx="19">
                  <c:v>92.758799999999994</c:v>
                </c:pt>
                <c:pt idx="20">
                  <c:v>93.524500000000003</c:v>
                </c:pt>
                <c:pt idx="21">
                  <c:v>94.137500000000003</c:v>
                </c:pt>
                <c:pt idx="22">
                  <c:v>94.053299999999993</c:v>
                </c:pt>
                <c:pt idx="23">
                  <c:v>95.031000000000006</c:v>
                </c:pt>
                <c:pt idx="24">
                  <c:v>95.359499999999997</c:v>
                </c:pt>
                <c:pt idx="25">
                  <c:v>101.4402</c:v>
                </c:pt>
                <c:pt idx="26">
                  <c:v>102.0604</c:v>
                </c:pt>
                <c:pt idx="27">
                  <c:v>97.523499999999999</c:v>
                </c:pt>
                <c:pt idx="28">
                  <c:v>97.061899999999994</c:v>
                </c:pt>
                <c:pt idx="29">
                  <c:v>97.911600000000007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D52-41F2-8E60-084598CCD81F}"/>
            </c:ext>
          </c:extLst>
        </c:ser>
        <c:ser>
          <c:idx val="2"/>
          <c:order val="2"/>
          <c:tx>
            <c:v>Australia jobs</c:v>
          </c:tx>
          <c:spPr>
            <a:ln w="19050" cap="rnd">
              <a:solidFill>
                <a:srgbClr val="336699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'Western Australia'!$K$182:$K$222</c:f>
              <c:strCache>
                <c:ptCount val="30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</c:strCache>
            </c:strRef>
          </c:cat>
          <c:val>
            <c:numRef>
              <c:f>'Western Australia'!$L$182:$L$222</c:f>
              <c:numCache>
                <c:formatCode>0.0</c:formatCode>
                <c:ptCount val="41"/>
                <c:pt idx="0">
                  <c:v>100</c:v>
                </c:pt>
                <c:pt idx="1">
                  <c:v>99.271199999999993</c:v>
                </c:pt>
                <c:pt idx="2">
                  <c:v>96.295599999999993</c:v>
                </c:pt>
                <c:pt idx="3">
                  <c:v>93.638400000000004</c:v>
                </c:pt>
                <c:pt idx="4">
                  <c:v>91.923000000000002</c:v>
                </c:pt>
                <c:pt idx="5">
                  <c:v>91.470600000000005</c:v>
                </c:pt>
                <c:pt idx="6">
                  <c:v>91.807000000000002</c:v>
                </c:pt>
                <c:pt idx="7">
                  <c:v>92.205500000000001</c:v>
                </c:pt>
                <c:pt idx="8">
                  <c:v>92.755899999999997</c:v>
                </c:pt>
                <c:pt idx="9">
                  <c:v>93.289000000000001</c:v>
                </c:pt>
                <c:pt idx="10">
                  <c:v>93.593100000000007</c:v>
                </c:pt>
                <c:pt idx="11">
                  <c:v>94.094300000000004</c:v>
                </c:pt>
                <c:pt idx="12">
                  <c:v>95.016300000000001</c:v>
                </c:pt>
                <c:pt idx="13">
                  <c:v>95.471400000000003</c:v>
                </c:pt>
                <c:pt idx="14">
                  <c:v>95.657899999999998</c:v>
                </c:pt>
                <c:pt idx="15">
                  <c:v>95.603200000000001</c:v>
                </c:pt>
                <c:pt idx="16">
                  <c:v>96.356800000000007</c:v>
                </c:pt>
                <c:pt idx="17">
                  <c:v>96.685500000000005</c:v>
                </c:pt>
                <c:pt idx="18">
                  <c:v>96.562399999999997</c:v>
                </c:pt>
                <c:pt idx="19">
                  <c:v>96.622500000000002</c:v>
                </c:pt>
                <c:pt idx="20">
                  <c:v>96.718599999999995</c:v>
                </c:pt>
                <c:pt idx="21">
                  <c:v>96.574399999999997</c:v>
                </c:pt>
                <c:pt idx="22">
                  <c:v>96.402299999999997</c:v>
                </c:pt>
                <c:pt idx="23">
                  <c:v>96.278899999999993</c:v>
                </c:pt>
                <c:pt idx="24">
                  <c:v>96.199700000000007</c:v>
                </c:pt>
                <c:pt idx="25">
                  <c:v>96.272900000000007</c:v>
                </c:pt>
                <c:pt idx="26">
                  <c:v>96.568100000000001</c:v>
                </c:pt>
                <c:pt idx="27">
                  <c:v>96.733400000000003</c:v>
                </c:pt>
                <c:pt idx="28">
                  <c:v>96.519000000000005</c:v>
                </c:pt>
                <c:pt idx="29">
                  <c:v>95.865399999999994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D52-41F2-8E60-084598CCD81F}"/>
            </c:ext>
          </c:extLst>
        </c:ser>
        <c:ser>
          <c:idx val="3"/>
          <c:order val="3"/>
          <c:tx>
            <c:v>Australia wages</c:v>
          </c:tx>
          <c:spPr>
            <a:ln w="19050" cap="rnd">
              <a:solidFill>
                <a:srgbClr val="669966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'Western Australia'!$K$182:$K$222</c:f>
              <c:strCache>
                <c:ptCount val="30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</c:strCache>
            </c:strRef>
          </c:cat>
          <c:val>
            <c:numRef>
              <c:f>'Western Australia'!$L$224:$L$265</c:f>
              <c:numCache>
                <c:formatCode>0.0</c:formatCode>
                <c:ptCount val="42"/>
                <c:pt idx="0">
                  <c:v>100</c:v>
                </c:pt>
                <c:pt idx="1">
                  <c:v>99.672899999999998</c:v>
                </c:pt>
                <c:pt idx="2">
                  <c:v>98.401799999999994</c:v>
                </c:pt>
                <c:pt idx="3">
                  <c:v>96.698300000000003</c:v>
                </c:pt>
                <c:pt idx="4">
                  <c:v>94.161900000000003</c:v>
                </c:pt>
                <c:pt idx="5">
                  <c:v>94.060299999999998</c:v>
                </c:pt>
                <c:pt idx="6">
                  <c:v>94.247100000000003</c:v>
                </c:pt>
                <c:pt idx="7">
                  <c:v>94.699200000000005</c:v>
                </c:pt>
                <c:pt idx="8">
                  <c:v>93.318799999999996</c:v>
                </c:pt>
                <c:pt idx="9">
                  <c:v>92.6631</c:v>
                </c:pt>
                <c:pt idx="10">
                  <c:v>92.2851</c:v>
                </c:pt>
                <c:pt idx="11">
                  <c:v>93.580100000000002</c:v>
                </c:pt>
                <c:pt idx="12">
                  <c:v>95.452699999999993</c:v>
                </c:pt>
                <c:pt idx="13">
                  <c:v>96.085499999999996</c:v>
                </c:pt>
                <c:pt idx="14">
                  <c:v>97.002799999999993</c:v>
                </c:pt>
                <c:pt idx="15">
                  <c:v>97.207499999999996</c:v>
                </c:pt>
                <c:pt idx="16">
                  <c:v>98.944500000000005</c:v>
                </c:pt>
                <c:pt idx="17">
                  <c:v>95.884299999999996</c:v>
                </c:pt>
                <c:pt idx="18">
                  <c:v>95.402900000000002</c:v>
                </c:pt>
                <c:pt idx="19">
                  <c:v>95.053100000000001</c:v>
                </c:pt>
                <c:pt idx="20">
                  <c:v>95.779899999999998</c:v>
                </c:pt>
                <c:pt idx="21">
                  <c:v>96.120999999999995</c:v>
                </c:pt>
                <c:pt idx="22">
                  <c:v>95.627399999999994</c:v>
                </c:pt>
                <c:pt idx="23">
                  <c:v>95.418499999999995</c:v>
                </c:pt>
                <c:pt idx="24">
                  <c:v>95.474400000000003</c:v>
                </c:pt>
                <c:pt idx="25">
                  <c:v>97.681799999999996</c:v>
                </c:pt>
                <c:pt idx="26">
                  <c:v>98.357799999999997</c:v>
                </c:pt>
                <c:pt idx="27">
                  <c:v>98.9345</c:v>
                </c:pt>
                <c:pt idx="28">
                  <c:v>98.072599999999994</c:v>
                </c:pt>
                <c:pt idx="29">
                  <c:v>96.714299999999994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D52-41F2-8E60-084598CCD8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</a:t>
                </a:r>
                <a:r>
                  <a:rPr lang="en-AU" baseline="0"/>
                  <a:t> ending</a:t>
                </a:r>
                <a:endParaRPr lang="en-AU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m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46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7"/>
        <c:majorTimeUnit val="days"/>
      </c:dateAx>
      <c:valAx>
        <c:axId val="1083880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2925509128877136"/>
          <c:y val="5.2077865266841883E-3"/>
          <c:w val="0.84522681380155951"/>
          <c:h val="0.1158089612504583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Tasmania!$K$4</c:f>
              <c:strCache>
                <c:ptCount val="1"/>
                <c:pt idx="0">
                  <c:v>Previous month (week ending 05 September)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  <a:effectLst/>
          </c:spPr>
          <c:invertIfNegative val="0"/>
          <c:cat>
            <c:strRef>
              <c:f>Tasmania!$K$35:$K$41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Tasmania!$L$35:$L$41</c:f>
              <c:numCache>
                <c:formatCode>0.0</c:formatCode>
                <c:ptCount val="7"/>
                <c:pt idx="0">
                  <c:v>95.01</c:v>
                </c:pt>
                <c:pt idx="1">
                  <c:v>93.72</c:v>
                </c:pt>
                <c:pt idx="2">
                  <c:v>94.73</c:v>
                </c:pt>
                <c:pt idx="3">
                  <c:v>95.44</c:v>
                </c:pt>
                <c:pt idx="4">
                  <c:v>95.85</c:v>
                </c:pt>
                <c:pt idx="5">
                  <c:v>92.24</c:v>
                </c:pt>
                <c:pt idx="6">
                  <c:v>87.83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72-437E-AE26-6CA49E52EB4D}"/>
            </c:ext>
          </c:extLst>
        </c:ser>
        <c:ser>
          <c:idx val="2"/>
          <c:order val="1"/>
          <c:tx>
            <c:strRef>
              <c:f>Tasmania!$K$6</c:f>
              <c:strCache>
                <c:ptCount val="1"/>
                <c:pt idx="0">
                  <c:v>Previous week (ending 26 September)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  <a:effectLst/>
          </c:spPr>
          <c:invertIfNegative val="0"/>
          <c:cat>
            <c:strRef>
              <c:f>Tasmania!$K$35:$K$41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Tasmania!$L$44:$L$50</c:f>
              <c:numCache>
                <c:formatCode>0.0</c:formatCode>
                <c:ptCount val="7"/>
                <c:pt idx="0">
                  <c:v>100.34</c:v>
                </c:pt>
                <c:pt idx="1">
                  <c:v>94.19</c:v>
                </c:pt>
                <c:pt idx="2">
                  <c:v>94.7</c:v>
                </c:pt>
                <c:pt idx="3">
                  <c:v>95.21</c:v>
                </c:pt>
                <c:pt idx="4">
                  <c:v>95.97</c:v>
                </c:pt>
                <c:pt idx="5">
                  <c:v>92.49</c:v>
                </c:pt>
                <c:pt idx="6">
                  <c:v>85.73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572-437E-AE26-6CA49E52EB4D}"/>
            </c:ext>
          </c:extLst>
        </c:ser>
        <c:ser>
          <c:idx val="3"/>
          <c:order val="2"/>
          <c:tx>
            <c:strRef>
              <c:f>Tasmania!$K$7</c:f>
              <c:strCache>
                <c:ptCount val="1"/>
                <c:pt idx="0">
                  <c:v>This week (ending 03 October)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Tasmania!$K$35:$K$41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Tasmania!$L$53:$L$59</c:f>
              <c:numCache>
                <c:formatCode>0.0</c:formatCode>
                <c:ptCount val="7"/>
                <c:pt idx="0">
                  <c:v>102.4</c:v>
                </c:pt>
                <c:pt idx="1">
                  <c:v>93.78</c:v>
                </c:pt>
                <c:pt idx="2">
                  <c:v>93.9</c:v>
                </c:pt>
                <c:pt idx="3">
                  <c:v>94.7</c:v>
                </c:pt>
                <c:pt idx="4">
                  <c:v>94.78</c:v>
                </c:pt>
                <c:pt idx="5">
                  <c:v>90.97</c:v>
                </c:pt>
                <c:pt idx="6">
                  <c:v>84.03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572-437E-AE26-6CA49E52EB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05"/>
          <c:min val="70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Tasmania!$K$4</c:f>
              <c:strCache>
                <c:ptCount val="1"/>
                <c:pt idx="0">
                  <c:v>Previous month (week ending 05 September)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  <a:effectLst/>
          </c:spPr>
          <c:invertIfNegative val="0"/>
          <c:cat>
            <c:strRef>
              <c:f>Tasmania!$K$64:$K$70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Tasmania!$L$64:$L$70</c:f>
              <c:numCache>
                <c:formatCode>0.0</c:formatCode>
                <c:ptCount val="7"/>
                <c:pt idx="0">
                  <c:v>94.09</c:v>
                </c:pt>
                <c:pt idx="1">
                  <c:v>93.16</c:v>
                </c:pt>
                <c:pt idx="2">
                  <c:v>96.44</c:v>
                </c:pt>
                <c:pt idx="3">
                  <c:v>97.58</c:v>
                </c:pt>
                <c:pt idx="4">
                  <c:v>98.05</c:v>
                </c:pt>
                <c:pt idx="5">
                  <c:v>95.14</c:v>
                </c:pt>
                <c:pt idx="6">
                  <c:v>80.069999999999993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83-4986-9CC6-96E945F23E2B}"/>
            </c:ext>
          </c:extLst>
        </c:ser>
        <c:ser>
          <c:idx val="2"/>
          <c:order val="1"/>
          <c:tx>
            <c:strRef>
              <c:f>Tasmania!$K$6</c:f>
              <c:strCache>
                <c:ptCount val="1"/>
                <c:pt idx="0">
                  <c:v>Previous week (ending 26 September)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  <a:effectLst/>
          </c:spPr>
          <c:invertIfNegative val="0"/>
          <c:cat>
            <c:strRef>
              <c:f>Tasmania!$K$64:$K$70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Tasmania!$L$73:$L$79</c:f>
              <c:numCache>
                <c:formatCode>0.0</c:formatCode>
                <c:ptCount val="7"/>
                <c:pt idx="0">
                  <c:v>99.77</c:v>
                </c:pt>
                <c:pt idx="1">
                  <c:v>93.87</c:v>
                </c:pt>
                <c:pt idx="2">
                  <c:v>96.56</c:v>
                </c:pt>
                <c:pt idx="3">
                  <c:v>97.7</c:v>
                </c:pt>
                <c:pt idx="4">
                  <c:v>98.04</c:v>
                </c:pt>
                <c:pt idx="5">
                  <c:v>95.08</c:v>
                </c:pt>
                <c:pt idx="6">
                  <c:v>79.58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D83-4986-9CC6-96E945F23E2B}"/>
            </c:ext>
          </c:extLst>
        </c:ser>
        <c:ser>
          <c:idx val="3"/>
          <c:order val="2"/>
          <c:tx>
            <c:strRef>
              <c:f>Tasmania!$K$7</c:f>
              <c:strCache>
                <c:ptCount val="1"/>
                <c:pt idx="0">
                  <c:v>This week (ending 03 October)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Tasmania!$K$64:$K$70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Tasmania!$L$82:$L$88</c:f>
              <c:numCache>
                <c:formatCode>0.0</c:formatCode>
                <c:ptCount val="7"/>
                <c:pt idx="0">
                  <c:v>101.59</c:v>
                </c:pt>
                <c:pt idx="1">
                  <c:v>93.31</c:v>
                </c:pt>
                <c:pt idx="2">
                  <c:v>95.95</c:v>
                </c:pt>
                <c:pt idx="3">
                  <c:v>97.03</c:v>
                </c:pt>
                <c:pt idx="4">
                  <c:v>97.66</c:v>
                </c:pt>
                <c:pt idx="5">
                  <c:v>94.27</c:v>
                </c:pt>
                <c:pt idx="6">
                  <c:v>78.45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D83-4986-9CC6-96E945F23E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05"/>
          <c:min val="70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932130123607682"/>
          <c:y val="7.6490334307209348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Tasmania!$K$8</c:f>
              <c:strCache>
                <c:ptCount val="1"/>
                <c:pt idx="0">
                  <c:v>Week ending 14 March</c:v>
                </c:pt>
              </c:strCache>
            </c:strRef>
          </c:tx>
          <c:spPr>
            <a:solidFill>
              <a:srgbClr val="99CC66"/>
            </a:solidFill>
            <a:ln>
              <a:noFill/>
            </a:ln>
            <a:effectLst/>
          </c:spPr>
          <c:invertIfNegative val="0"/>
          <c:cat>
            <c:strRef>
              <c:f>Tasmania!$K$142:$K$160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Tasmania!$L$142:$L$160</c:f>
              <c:numCache>
                <c:formatCode>0.0%</c:formatCode>
                <c:ptCount val="19"/>
                <c:pt idx="0">
                  <c:v>5.2900000000000003E-2</c:v>
                </c:pt>
                <c:pt idx="1">
                  <c:v>1.2E-2</c:v>
                </c:pt>
                <c:pt idx="2">
                  <c:v>8.0199999999999994E-2</c:v>
                </c:pt>
                <c:pt idx="3">
                  <c:v>1.8499999999999999E-2</c:v>
                </c:pt>
                <c:pt idx="4">
                  <c:v>6.83E-2</c:v>
                </c:pt>
                <c:pt idx="5">
                  <c:v>3.5700000000000003E-2</c:v>
                </c:pt>
                <c:pt idx="6">
                  <c:v>0.1134</c:v>
                </c:pt>
                <c:pt idx="7">
                  <c:v>7.8E-2</c:v>
                </c:pt>
                <c:pt idx="8">
                  <c:v>4.2799999999999998E-2</c:v>
                </c:pt>
                <c:pt idx="9">
                  <c:v>8.6999999999999994E-3</c:v>
                </c:pt>
                <c:pt idx="10">
                  <c:v>3.0200000000000001E-2</c:v>
                </c:pt>
                <c:pt idx="11">
                  <c:v>1.78E-2</c:v>
                </c:pt>
                <c:pt idx="12">
                  <c:v>5.2499999999999998E-2</c:v>
                </c:pt>
                <c:pt idx="13">
                  <c:v>5.6500000000000002E-2</c:v>
                </c:pt>
                <c:pt idx="14">
                  <c:v>0.1007</c:v>
                </c:pt>
                <c:pt idx="15">
                  <c:v>5.1200000000000002E-2</c:v>
                </c:pt>
                <c:pt idx="16">
                  <c:v>0.12470000000000001</c:v>
                </c:pt>
                <c:pt idx="17">
                  <c:v>1.6500000000000001E-2</c:v>
                </c:pt>
                <c:pt idx="18">
                  <c:v>3.9100000000000003E-2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FA-41D4-A933-31B423252088}"/>
            </c:ext>
          </c:extLst>
        </c:ser>
        <c:ser>
          <c:idx val="0"/>
          <c:order val="1"/>
          <c:tx>
            <c:strRef>
              <c:f>Tasmania!$K$7</c:f>
              <c:strCache>
                <c:ptCount val="1"/>
                <c:pt idx="0">
                  <c:v>This week (ending 03 October)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Tasmania!$K$142:$K$160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Tasmania!$L$162:$L$180</c:f>
              <c:numCache>
                <c:formatCode>0.0%</c:formatCode>
                <c:ptCount val="19"/>
                <c:pt idx="0">
                  <c:v>4.6699999999999998E-2</c:v>
                </c:pt>
                <c:pt idx="1">
                  <c:v>1.0999999999999999E-2</c:v>
                </c:pt>
                <c:pt idx="2">
                  <c:v>8.0299999999999996E-2</c:v>
                </c:pt>
                <c:pt idx="3">
                  <c:v>1.9699999999999999E-2</c:v>
                </c:pt>
                <c:pt idx="4">
                  <c:v>6.7799999999999999E-2</c:v>
                </c:pt>
                <c:pt idx="5">
                  <c:v>3.5200000000000002E-2</c:v>
                </c:pt>
                <c:pt idx="6">
                  <c:v>0.1148</c:v>
                </c:pt>
                <c:pt idx="7">
                  <c:v>7.3400000000000007E-2</c:v>
                </c:pt>
                <c:pt idx="8">
                  <c:v>3.9699999999999999E-2</c:v>
                </c:pt>
                <c:pt idx="9">
                  <c:v>8.3000000000000001E-3</c:v>
                </c:pt>
                <c:pt idx="10">
                  <c:v>2.81E-2</c:v>
                </c:pt>
                <c:pt idx="11">
                  <c:v>1.7899999999999999E-2</c:v>
                </c:pt>
                <c:pt idx="12">
                  <c:v>5.3199999999999997E-2</c:v>
                </c:pt>
                <c:pt idx="13">
                  <c:v>5.7500000000000002E-2</c:v>
                </c:pt>
                <c:pt idx="14">
                  <c:v>0.10639999999999999</c:v>
                </c:pt>
                <c:pt idx="15">
                  <c:v>5.2299999999999999E-2</c:v>
                </c:pt>
                <c:pt idx="16">
                  <c:v>0.13150000000000001</c:v>
                </c:pt>
                <c:pt idx="17">
                  <c:v>1.5900000000000001E-2</c:v>
                </c:pt>
                <c:pt idx="18">
                  <c:v>0.04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8FA-41D4-A933-31B4232520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2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prstDash val="solid"/>
              <a:round/>
            </a:ln>
            <a:effectLst/>
          </c:spPr>
        </c:majorGridlines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809410238983027"/>
          <c:y val="0.1453644525029838"/>
          <c:w val="0.85382587099787943"/>
          <c:h val="0.79642615057109722"/>
        </c:manualLayout>
      </c:layout>
      <c:barChart>
        <c:barDir val="bar"/>
        <c:grouping val="clustered"/>
        <c:varyColors val="0"/>
        <c:ser>
          <c:idx val="0"/>
          <c:order val="0"/>
          <c:tx>
            <c:v>This week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Tasmania!$K$93:$K$111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Tasmania!$L$93:$L$111</c:f>
              <c:numCache>
                <c:formatCode>0.0%</c:formatCode>
                <c:ptCount val="19"/>
                <c:pt idx="0">
                  <c:v>-0.15820000000000001</c:v>
                </c:pt>
                <c:pt idx="1">
                  <c:v>-0.12509999999999999</c:v>
                </c:pt>
                <c:pt idx="2">
                  <c:v>-4.4699999999999997E-2</c:v>
                </c:pt>
                <c:pt idx="3">
                  <c:v>1.2200000000000001E-2</c:v>
                </c:pt>
                <c:pt idx="4">
                  <c:v>-5.2900000000000003E-2</c:v>
                </c:pt>
                <c:pt idx="5">
                  <c:v>-5.74E-2</c:v>
                </c:pt>
                <c:pt idx="6">
                  <c:v>-3.3700000000000001E-2</c:v>
                </c:pt>
                <c:pt idx="7">
                  <c:v>-0.1016</c:v>
                </c:pt>
                <c:pt idx="8">
                  <c:v>-0.1144</c:v>
                </c:pt>
                <c:pt idx="9">
                  <c:v>-8.7400000000000005E-2</c:v>
                </c:pt>
                <c:pt idx="10">
                  <c:v>-0.1118</c:v>
                </c:pt>
                <c:pt idx="11">
                  <c:v>-3.8199999999999998E-2</c:v>
                </c:pt>
                <c:pt idx="12">
                  <c:v>-3.2800000000000003E-2</c:v>
                </c:pt>
                <c:pt idx="13">
                  <c:v>-2.8199999999999999E-2</c:v>
                </c:pt>
                <c:pt idx="14">
                  <c:v>8.3999999999999995E-3</c:v>
                </c:pt>
                <c:pt idx="15">
                  <c:v>-2.53E-2</c:v>
                </c:pt>
                <c:pt idx="16">
                  <c:v>6.4999999999999997E-3</c:v>
                </c:pt>
                <c:pt idx="17">
                  <c:v>-8.2799999999999999E-2</c:v>
                </c:pt>
                <c:pt idx="18">
                  <c:v>-2.2499999999999999E-2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D3-4EBA-8B3A-3250D7CEA2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0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  <c:max val="5.000000000000001E-2"/>
          <c:min val="-0.2"/>
        </c:scaling>
        <c:delete val="0"/>
        <c:axPos val="t"/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</c:valAx>
      <c:spPr>
        <a:solidFill>
          <a:schemeClr val="bg1"/>
        </a:solidFill>
        <a:ln w="6350">
          <a:solidFill>
            <a:schemeClr val="bg2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932130123607682"/>
          <c:y val="7.6490334307209348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'New South Wales'!$K$8</c:f>
              <c:strCache>
                <c:ptCount val="1"/>
                <c:pt idx="0">
                  <c:v>Week ending 14 March</c:v>
                </c:pt>
              </c:strCache>
            </c:strRef>
          </c:tx>
          <c:spPr>
            <a:solidFill>
              <a:srgbClr val="99CC66"/>
            </a:solidFill>
            <a:ln>
              <a:noFill/>
            </a:ln>
            <a:effectLst/>
          </c:spPr>
          <c:invertIfNegative val="0"/>
          <c:cat>
            <c:strRef>
              <c:f>'New South Wales'!$K$142:$K$160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'New South Wales'!$L$142:$L$160</c:f>
              <c:numCache>
                <c:formatCode>0.0%</c:formatCode>
                <c:ptCount val="19"/>
                <c:pt idx="0">
                  <c:v>9.5999999999999992E-3</c:v>
                </c:pt>
                <c:pt idx="1">
                  <c:v>7.7000000000000002E-3</c:v>
                </c:pt>
                <c:pt idx="2">
                  <c:v>6.2E-2</c:v>
                </c:pt>
                <c:pt idx="3">
                  <c:v>8.2000000000000007E-3</c:v>
                </c:pt>
                <c:pt idx="4">
                  <c:v>6.4299999999999996E-2</c:v>
                </c:pt>
                <c:pt idx="5">
                  <c:v>4.8800000000000003E-2</c:v>
                </c:pt>
                <c:pt idx="6">
                  <c:v>9.7500000000000003E-2</c:v>
                </c:pt>
                <c:pt idx="7">
                  <c:v>7.2800000000000004E-2</c:v>
                </c:pt>
                <c:pt idx="8">
                  <c:v>4.1099999999999998E-2</c:v>
                </c:pt>
                <c:pt idx="9">
                  <c:v>1.9E-2</c:v>
                </c:pt>
                <c:pt idx="10">
                  <c:v>5.1499999999999997E-2</c:v>
                </c:pt>
                <c:pt idx="11">
                  <c:v>2.2499999999999999E-2</c:v>
                </c:pt>
                <c:pt idx="12">
                  <c:v>9.1899999999999996E-2</c:v>
                </c:pt>
                <c:pt idx="13">
                  <c:v>6.7199999999999996E-2</c:v>
                </c:pt>
                <c:pt idx="14">
                  <c:v>5.9200000000000003E-2</c:v>
                </c:pt>
                <c:pt idx="15">
                  <c:v>9.2100000000000001E-2</c:v>
                </c:pt>
                <c:pt idx="16">
                  <c:v>0.1386</c:v>
                </c:pt>
                <c:pt idx="17">
                  <c:v>1.3899999999999999E-2</c:v>
                </c:pt>
                <c:pt idx="18">
                  <c:v>3.15E-2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D5E-4DCE-BD59-1C8E98CC8955}"/>
            </c:ext>
          </c:extLst>
        </c:ser>
        <c:ser>
          <c:idx val="0"/>
          <c:order val="1"/>
          <c:tx>
            <c:strRef>
              <c:f>'New South Wales'!$K$7</c:f>
              <c:strCache>
                <c:ptCount val="1"/>
                <c:pt idx="0">
                  <c:v>This week (ending 03 October)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'New South Wales'!$K$142:$K$160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'New South Wales'!$L$162:$L$180</c:f>
              <c:numCache>
                <c:formatCode>0.0%</c:formatCode>
                <c:ptCount val="19"/>
                <c:pt idx="0">
                  <c:v>9.2999999999999992E-3</c:v>
                </c:pt>
                <c:pt idx="1">
                  <c:v>8.0000000000000002E-3</c:v>
                </c:pt>
                <c:pt idx="2">
                  <c:v>6.2199999999999998E-2</c:v>
                </c:pt>
                <c:pt idx="3">
                  <c:v>8.2000000000000007E-3</c:v>
                </c:pt>
                <c:pt idx="4">
                  <c:v>6.1899999999999997E-2</c:v>
                </c:pt>
                <c:pt idx="5">
                  <c:v>4.82E-2</c:v>
                </c:pt>
                <c:pt idx="6">
                  <c:v>9.7100000000000006E-2</c:v>
                </c:pt>
                <c:pt idx="7">
                  <c:v>6.1899999999999997E-2</c:v>
                </c:pt>
                <c:pt idx="8">
                  <c:v>4.0399999999999998E-2</c:v>
                </c:pt>
                <c:pt idx="9">
                  <c:v>1.8100000000000002E-2</c:v>
                </c:pt>
                <c:pt idx="10">
                  <c:v>5.4800000000000001E-2</c:v>
                </c:pt>
                <c:pt idx="11">
                  <c:v>2.2100000000000002E-2</c:v>
                </c:pt>
                <c:pt idx="12">
                  <c:v>8.9700000000000002E-2</c:v>
                </c:pt>
                <c:pt idx="13">
                  <c:v>6.7199999999999996E-2</c:v>
                </c:pt>
                <c:pt idx="14">
                  <c:v>6.4600000000000005E-2</c:v>
                </c:pt>
                <c:pt idx="15">
                  <c:v>9.5500000000000002E-2</c:v>
                </c:pt>
                <c:pt idx="16">
                  <c:v>0.1464</c:v>
                </c:pt>
                <c:pt idx="17">
                  <c:v>1.29E-2</c:v>
                </c:pt>
                <c:pt idx="18">
                  <c:v>3.1099999999999999E-2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D5E-4DCE-BD59-1C8E98CC89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2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prstDash val="solid"/>
              <a:round/>
            </a:ln>
            <a:effectLst/>
          </c:spPr>
        </c:majorGridlines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3881862518050296"/>
        </c:manualLayout>
      </c:layout>
      <c:lineChart>
        <c:grouping val="standard"/>
        <c:varyColors val="0"/>
        <c:ser>
          <c:idx val="0"/>
          <c:order val="0"/>
          <c:tx>
            <c:v>State jobs</c:v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Tasmania!$K$182:$K$222</c:f>
              <c:strCache>
                <c:ptCount val="30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</c:strCache>
            </c:strRef>
          </c:cat>
          <c:val>
            <c:numRef>
              <c:f>Tasmania!$L$267:$L$307</c:f>
              <c:numCache>
                <c:formatCode>0.0</c:formatCode>
                <c:ptCount val="41"/>
                <c:pt idx="0">
                  <c:v>100</c:v>
                </c:pt>
                <c:pt idx="1">
                  <c:v>99.355099999999993</c:v>
                </c:pt>
                <c:pt idx="2">
                  <c:v>96.494100000000003</c:v>
                </c:pt>
                <c:pt idx="3">
                  <c:v>93.723299999999995</c:v>
                </c:pt>
                <c:pt idx="4">
                  <c:v>91.726299999999995</c:v>
                </c:pt>
                <c:pt idx="5">
                  <c:v>91.495400000000004</c:v>
                </c:pt>
                <c:pt idx="6">
                  <c:v>91.678700000000006</c:v>
                </c:pt>
                <c:pt idx="7">
                  <c:v>91.706599999999995</c:v>
                </c:pt>
                <c:pt idx="8">
                  <c:v>92.285899999999998</c:v>
                </c:pt>
                <c:pt idx="9">
                  <c:v>91.939400000000006</c:v>
                </c:pt>
                <c:pt idx="10">
                  <c:v>92.578999999999994</c:v>
                </c:pt>
                <c:pt idx="11">
                  <c:v>92.617199999999997</c:v>
                </c:pt>
                <c:pt idx="12">
                  <c:v>94.160399999999996</c:v>
                </c:pt>
                <c:pt idx="13">
                  <c:v>94.138300000000001</c:v>
                </c:pt>
                <c:pt idx="14">
                  <c:v>93.942800000000005</c:v>
                </c:pt>
                <c:pt idx="15">
                  <c:v>94.097200000000001</c:v>
                </c:pt>
                <c:pt idx="16">
                  <c:v>94.650999999999996</c:v>
                </c:pt>
                <c:pt idx="17">
                  <c:v>94.572100000000006</c:v>
                </c:pt>
                <c:pt idx="18">
                  <c:v>95.087800000000001</c:v>
                </c:pt>
                <c:pt idx="19">
                  <c:v>94.909599999999998</c:v>
                </c:pt>
                <c:pt idx="20">
                  <c:v>95.467299999999994</c:v>
                </c:pt>
                <c:pt idx="21">
                  <c:v>94.861599999999996</c:v>
                </c:pt>
                <c:pt idx="22">
                  <c:v>95.285899999999998</c:v>
                </c:pt>
                <c:pt idx="23">
                  <c:v>95.5291</c:v>
                </c:pt>
                <c:pt idx="24">
                  <c:v>95.597899999999996</c:v>
                </c:pt>
                <c:pt idx="25">
                  <c:v>95.947400000000002</c:v>
                </c:pt>
                <c:pt idx="26">
                  <c:v>96.05</c:v>
                </c:pt>
                <c:pt idx="27">
                  <c:v>96.4452</c:v>
                </c:pt>
                <c:pt idx="28">
                  <c:v>95.915700000000001</c:v>
                </c:pt>
                <c:pt idx="29">
                  <c:v>95.453199999999995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C0-42DF-97A3-A842E4890D3E}"/>
            </c:ext>
          </c:extLst>
        </c:ser>
        <c:ser>
          <c:idx val="1"/>
          <c:order val="1"/>
          <c:tx>
            <c:v>State wages</c:v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7"/>
            <c:marker>
              <c:symbol val="squar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2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B3C0-42DF-97A3-A842E4890D3E}"/>
              </c:ext>
            </c:extLst>
          </c:dPt>
          <c:cat>
            <c:strRef>
              <c:f>Tasmania!$K$182:$K$222</c:f>
              <c:strCache>
                <c:ptCount val="30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</c:strCache>
            </c:strRef>
          </c:cat>
          <c:val>
            <c:numRef>
              <c:f>Tasmania!$L$309:$L$349</c:f>
              <c:numCache>
                <c:formatCode>0.0</c:formatCode>
                <c:ptCount val="41"/>
                <c:pt idx="0">
                  <c:v>100</c:v>
                </c:pt>
                <c:pt idx="1">
                  <c:v>97.892200000000003</c:v>
                </c:pt>
                <c:pt idx="2">
                  <c:v>97.827799999999996</c:v>
                </c:pt>
                <c:pt idx="3">
                  <c:v>95.750399999999999</c:v>
                </c:pt>
                <c:pt idx="4">
                  <c:v>92.765900000000002</c:v>
                </c:pt>
                <c:pt idx="5">
                  <c:v>94.276700000000005</c:v>
                </c:pt>
                <c:pt idx="6">
                  <c:v>95.000600000000006</c:v>
                </c:pt>
                <c:pt idx="7">
                  <c:v>94.516099999999994</c:v>
                </c:pt>
                <c:pt idx="8">
                  <c:v>94.516499999999994</c:v>
                </c:pt>
                <c:pt idx="9">
                  <c:v>91.620599999999996</c:v>
                </c:pt>
                <c:pt idx="10">
                  <c:v>92.576800000000006</c:v>
                </c:pt>
                <c:pt idx="11">
                  <c:v>92.121899999999997</c:v>
                </c:pt>
                <c:pt idx="12">
                  <c:v>97.026499999999999</c:v>
                </c:pt>
                <c:pt idx="13">
                  <c:v>97.328999999999994</c:v>
                </c:pt>
                <c:pt idx="14">
                  <c:v>96.314800000000005</c:v>
                </c:pt>
                <c:pt idx="15">
                  <c:v>96.180099999999996</c:v>
                </c:pt>
                <c:pt idx="16">
                  <c:v>96.657300000000006</c:v>
                </c:pt>
                <c:pt idx="17">
                  <c:v>93.898899999999998</c:v>
                </c:pt>
                <c:pt idx="18">
                  <c:v>95.556399999999996</c:v>
                </c:pt>
                <c:pt idx="19">
                  <c:v>95.057699999999997</c:v>
                </c:pt>
                <c:pt idx="20">
                  <c:v>96.903099999999995</c:v>
                </c:pt>
                <c:pt idx="21">
                  <c:v>95.330100000000002</c:v>
                </c:pt>
                <c:pt idx="22">
                  <c:v>96.329499999999996</c:v>
                </c:pt>
                <c:pt idx="23">
                  <c:v>95.781400000000005</c:v>
                </c:pt>
                <c:pt idx="24">
                  <c:v>95.617900000000006</c:v>
                </c:pt>
                <c:pt idx="25">
                  <c:v>95.983099999999993</c:v>
                </c:pt>
                <c:pt idx="26">
                  <c:v>96.304599999999994</c:v>
                </c:pt>
                <c:pt idx="27">
                  <c:v>97.303100000000001</c:v>
                </c:pt>
                <c:pt idx="28">
                  <c:v>97.014799999999994</c:v>
                </c:pt>
                <c:pt idx="29">
                  <c:v>95.077200000000005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3C0-42DF-97A3-A842E4890D3E}"/>
            </c:ext>
          </c:extLst>
        </c:ser>
        <c:ser>
          <c:idx val="2"/>
          <c:order val="2"/>
          <c:tx>
            <c:v>Australia jobs</c:v>
          </c:tx>
          <c:spPr>
            <a:ln w="19050" cap="rnd">
              <a:solidFill>
                <a:srgbClr val="336699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Tasmania!$K$182:$K$222</c:f>
              <c:strCache>
                <c:ptCount val="30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</c:strCache>
            </c:strRef>
          </c:cat>
          <c:val>
            <c:numRef>
              <c:f>Tasmania!$L$182:$L$222</c:f>
              <c:numCache>
                <c:formatCode>0.0</c:formatCode>
                <c:ptCount val="41"/>
                <c:pt idx="0">
                  <c:v>100</c:v>
                </c:pt>
                <c:pt idx="1">
                  <c:v>99.271199999999993</c:v>
                </c:pt>
                <c:pt idx="2">
                  <c:v>96.295599999999993</c:v>
                </c:pt>
                <c:pt idx="3">
                  <c:v>93.638400000000004</c:v>
                </c:pt>
                <c:pt idx="4">
                  <c:v>91.923000000000002</c:v>
                </c:pt>
                <c:pt idx="5">
                  <c:v>91.470600000000005</c:v>
                </c:pt>
                <c:pt idx="6">
                  <c:v>91.807000000000002</c:v>
                </c:pt>
                <c:pt idx="7">
                  <c:v>92.205500000000001</c:v>
                </c:pt>
                <c:pt idx="8">
                  <c:v>92.755899999999997</c:v>
                </c:pt>
                <c:pt idx="9">
                  <c:v>93.289000000000001</c:v>
                </c:pt>
                <c:pt idx="10">
                  <c:v>93.593100000000007</c:v>
                </c:pt>
                <c:pt idx="11">
                  <c:v>94.094300000000004</c:v>
                </c:pt>
                <c:pt idx="12">
                  <c:v>95.016300000000001</c:v>
                </c:pt>
                <c:pt idx="13">
                  <c:v>95.471400000000003</c:v>
                </c:pt>
                <c:pt idx="14">
                  <c:v>95.657899999999998</c:v>
                </c:pt>
                <c:pt idx="15">
                  <c:v>95.603200000000001</c:v>
                </c:pt>
                <c:pt idx="16">
                  <c:v>96.356800000000007</c:v>
                </c:pt>
                <c:pt idx="17">
                  <c:v>96.685500000000005</c:v>
                </c:pt>
                <c:pt idx="18">
                  <c:v>96.562399999999997</c:v>
                </c:pt>
                <c:pt idx="19">
                  <c:v>96.622500000000002</c:v>
                </c:pt>
                <c:pt idx="20">
                  <c:v>96.718599999999995</c:v>
                </c:pt>
                <c:pt idx="21">
                  <c:v>96.574399999999997</c:v>
                </c:pt>
                <c:pt idx="22">
                  <c:v>96.402299999999997</c:v>
                </c:pt>
                <c:pt idx="23">
                  <c:v>96.278899999999993</c:v>
                </c:pt>
                <c:pt idx="24">
                  <c:v>96.199700000000007</c:v>
                </c:pt>
                <c:pt idx="25">
                  <c:v>96.272900000000007</c:v>
                </c:pt>
                <c:pt idx="26">
                  <c:v>96.568100000000001</c:v>
                </c:pt>
                <c:pt idx="27">
                  <c:v>96.733400000000003</c:v>
                </c:pt>
                <c:pt idx="28">
                  <c:v>96.519000000000005</c:v>
                </c:pt>
                <c:pt idx="29">
                  <c:v>95.865399999999994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3C0-42DF-97A3-A842E4890D3E}"/>
            </c:ext>
          </c:extLst>
        </c:ser>
        <c:ser>
          <c:idx val="3"/>
          <c:order val="3"/>
          <c:tx>
            <c:v>Australia wages</c:v>
          </c:tx>
          <c:spPr>
            <a:ln w="19050" cap="rnd">
              <a:solidFill>
                <a:srgbClr val="669966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Tasmania!$K$182:$K$222</c:f>
              <c:strCache>
                <c:ptCount val="30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</c:strCache>
            </c:strRef>
          </c:cat>
          <c:val>
            <c:numRef>
              <c:f>Tasmania!$L$224:$L$265</c:f>
              <c:numCache>
                <c:formatCode>0.0</c:formatCode>
                <c:ptCount val="42"/>
                <c:pt idx="0">
                  <c:v>100</c:v>
                </c:pt>
                <c:pt idx="1">
                  <c:v>99.672899999999998</c:v>
                </c:pt>
                <c:pt idx="2">
                  <c:v>98.401799999999994</c:v>
                </c:pt>
                <c:pt idx="3">
                  <c:v>96.698300000000003</c:v>
                </c:pt>
                <c:pt idx="4">
                  <c:v>94.161900000000003</c:v>
                </c:pt>
                <c:pt idx="5">
                  <c:v>94.060299999999998</c:v>
                </c:pt>
                <c:pt idx="6">
                  <c:v>94.247100000000003</c:v>
                </c:pt>
                <c:pt idx="7">
                  <c:v>94.699200000000005</c:v>
                </c:pt>
                <c:pt idx="8">
                  <c:v>93.318799999999996</c:v>
                </c:pt>
                <c:pt idx="9">
                  <c:v>92.6631</c:v>
                </c:pt>
                <c:pt idx="10">
                  <c:v>92.2851</c:v>
                </c:pt>
                <c:pt idx="11">
                  <c:v>93.580100000000002</c:v>
                </c:pt>
                <c:pt idx="12">
                  <c:v>95.452699999999993</c:v>
                </c:pt>
                <c:pt idx="13">
                  <c:v>96.085499999999996</c:v>
                </c:pt>
                <c:pt idx="14">
                  <c:v>97.002799999999993</c:v>
                </c:pt>
                <c:pt idx="15">
                  <c:v>97.207499999999996</c:v>
                </c:pt>
                <c:pt idx="16">
                  <c:v>98.944500000000005</c:v>
                </c:pt>
                <c:pt idx="17">
                  <c:v>95.884299999999996</c:v>
                </c:pt>
                <c:pt idx="18">
                  <c:v>95.402900000000002</c:v>
                </c:pt>
                <c:pt idx="19">
                  <c:v>95.053100000000001</c:v>
                </c:pt>
                <c:pt idx="20">
                  <c:v>95.779899999999998</c:v>
                </c:pt>
                <c:pt idx="21">
                  <c:v>96.120999999999995</c:v>
                </c:pt>
                <c:pt idx="22">
                  <c:v>95.627399999999994</c:v>
                </c:pt>
                <c:pt idx="23">
                  <c:v>95.418499999999995</c:v>
                </c:pt>
                <c:pt idx="24">
                  <c:v>95.474400000000003</c:v>
                </c:pt>
                <c:pt idx="25">
                  <c:v>97.681799999999996</c:v>
                </c:pt>
                <c:pt idx="26">
                  <c:v>98.357799999999997</c:v>
                </c:pt>
                <c:pt idx="27">
                  <c:v>98.9345</c:v>
                </c:pt>
                <c:pt idx="28">
                  <c:v>98.072599999999994</c:v>
                </c:pt>
                <c:pt idx="29">
                  <c:v>96.714299999999994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3C0-42DF-97A3-A842E4890D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</a:t>
                </a:r>
                <a:r>
                  <a:rPr lang="en-AU" baseline="0"/>
                  <a:t> ending</a:t>
                </a:r>
                <a:endParaRPr lang="en-AU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m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46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7"/>
        <c:majorTimeUnit val="days"/>
      </c:dateAx>
      <c:valAx>
        <c:axId val="1083880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2925509128877136"/>
          <c:y val="5.2077865266841883E-3"/>
          <c:w val="0.84522681380155951"/>
          <c:h val="0.1158089612504583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'Northern Territory'!$K$4</c:f>
              <c:strCache>
                <c:ptCount val="1"/>
                <c:pt idx="0">
                  <c:v>Previous month (week ending 05 September)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  <a:effectLst/>
          </c:spPr>
          <c:invertIfNegative val="0"/>
          <c:cat>
            <c:strRef>
              <c:f>'Northern Territory'!$K$35:$K$41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'Northern Territory'!$L$35:$L$41</c:f>
              <c:numCache>
                <c:formatCode>0.0</c:formatCode>
                <c:ptCount val="7"/>
                <c:pt idx="0">
                  <c:v>99.22</c:v>
                </c:pt>
                <c:pt idx="1">
                  <c:v>97.59</c:v>
                </c:pt>
                <c:pt idx="2">
                  <c:v>98.17</c:v>
                </c:pt>
                <c:pt idx="3">
                  <c:v>97.53</c:v>
                </c:pt>
                <c:pt idx="4">
                  <c:v>98.5</c:v>
                </c:pt>
                <c:pt idx="5">
                  <c:v>95.37</c:v>
                </c:pt>
                <c:pt idx="6">
                  <c:v>94.97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87-436D-8EEF-F131EA30950E}"/>
            </c:ext>
          </c:extLst>
        </c:ser>
        <c:ser>
          <c:idx val="2"/>
          <c:order val="1"/>
          <c:tx>
            <c:strRef>
              <c:f>'Northern Territory'!$K$6</c:f>
              <c:strCache>
                <c:ptCount val="1"/>
                <c:pt idx="0">
                  <c:v>Previous week (ending 26 September)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  <a:effectLst/>
          </c:spPr>
          <c:invertIfNegative val="0"/>
          <c:cat>
            <c:strRef>
              <c:f>'Northern Territory'!$K$35:$K$41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'Northern Territory'!$L$44:$L$50</c:f>
              <c:numCache>
                <c:formatCode>0.0</c:formatCode>
                <c:ptCount val="7"/>
                <c:pt idx="0">
                  <c:v>100.07</c:v>
                </c:pt>
                <c:pt idx="1">
                  <c:v>98.34</c:v>
                </c:pt>
                <c:pt idx="2">
                  <c:v>97.71</c:v>
                </c:pt>
                <c:pt idx="3">
                  <c:v>97.2</c:v>
                </c:pt>
                <c:pt idx="4">
                  <c:v>98.14</c:v>
                </c:pt>
                <c:pt idx="5">
                  <c:v>94.71</c:v>
                </c:pt>
                <c:pt idx="6">
                  <c:v>93.55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787-436D-8EEF-F131EA30950E}"/>
            </c:ext>
          </c:extLst>
        </c:ser>
        <c:ser>
          <c:idx val="3"/>
          <c:order val="2"/>
          <c:tx>
            <c:strRef>
              <c:f>'Northern Territory'!$K$7</c:f>
              <c:strCache>
                <c:ptCount val="1"/>
                <c:pt idx="0">
                  <c:v>This week (ending 03 October)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'Northern Territory'!$K$35:$K$41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'Northern Territory'!$L$53:$L$59</c:f>
              <c:numCache>
                <c:formatCode>0.0</c:formatCode>
                <c:ptCount val="7"/>
                <c:pt idx="0">
                  <c:v>100.52</c:v>
                </c:pt>
                <c:pt idx="1">
                  <c:v>97.38</c:v>
                </c:pt>
                <c:pt idx="2">
                  <c:v>96.85</c:v>
                </c:pt>
                <c:pt idx="3">
                  <c:v>95.88</c:v>
                </c:pt>
                <c:pt idx="4">
                  <c:v>97.38</c:v>
                </c:pt>
                <c:pt idx="5">
                  <c:v>94.14</c:v>
                </c:pt>
                <c:pt idx="6">
                  <c:v>91.48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787-436D-8EEF-F131EA3095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05"/>
          <c:min val="70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'Northern Territory'!$K$4</c:f>
              <c:strCache>
                <c:ptCount val="1"/>
                <c:pt idx="0">
                  <c:v>Previous month (week ending 05 September)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  <a:effectLst/>
          </c:spPr>
          <c:invertIfNegative val="0"/>
          <c:cat>
            <c:strRef>
              <c:f>'Northern Territory'!$K$64:$K$70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'Northern Territory'!$L$64:$L$70</c:f>
              <c:numCache>
                <c:formatCode>0.0</c:formatCode>
                <c:ptCount val="7"/>
                <c:pt idx="0">
                  <c:v>99.64</c:v>
                </c:pt>
                <c:pt idx="1">
                  <c:v>97.19</c:v>
                </c:pt>
                <c:pt idx="2">
                  <c:v>99.16</c:v>
                </c:pt>
                <c:pt idx="3">
                  <c:v>100.43</c:v>
                </c:pt>
                <c:pt idx="4">
                  <c:v>99.34</c:v>
                </c:pt>
                <c:pt idx="5">
                  <c:v>97.44</c:v>
                </c:pt>
                <c:pt idx="6">
                  <c:v>87.18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4C-4AF4-883A-DC152D15AC33}"/>
            </c:ext>
          </c:extLst>
        </c:ser>
        <c:ser>
          <c:idx val="2"/>
          <c:order val="1"/>
          <c:tx>
            <c:strRef>
              <c:f>'Northern Territory'!$K$6</c:f>
              <c:strCache>
                <c:ptCount val="1"/>
                <c:pt idx="0">
                  <c:v>Previous week (ending 26 September)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  <a:effectLst/>
          </c:spPr>
          <c:invertIfNegative val="0"/>
          <c:cat>
            <c:strRef>
              <c:f>'Northern Territory'!$K$64:$K$70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'Northern Territory'!$L$73:$L$79</c:f>
              <c:numCache>
                <c:formatCode>0.0</c:formatCode>
                <c:ptCount val="7"/>
                <c:pt idx="0">
                  <c:v>100.66</c:v>
                </c:pt>
                <c:pt idx="1">
                  <c:v>98.46</c:v>
                </c:pt>
                <c:pt idx="2">
                  <c:v>99.7</c:v>
                </c:pt>
                <c:pt idx="3">
                  <c:v>100.24</c:v>
                </c:pt>
                <c:pt idx="4">
                  <c:v>99.21</c:v>
                </c:pt>
                <c:pt idx="5">
                  <c:v>97.44</c:v>
                </c:pt>
                <c:pt idx="6">
                  <c:v>90.38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34C-4AF4-883A-DC152D15AC33}"/>
            </c:ext>
          </c:extLst>
        </c:ser>
        <c:ser>
          <c:idx val="3"/>
          <c:order val="2"/>
          <c:tx>
            <c:strRef>
              <c:f>'Northern Territory'!$K$7</c:f>
              <c:strCache>
                <c:ptCount val="1"/>
                <c:pt idx="0">
                  <c:v>This week (ending 03 October)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'Northern Territory'!$K$64:$K$70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'Northern Territory'!$L$82:$L$88</c:f>
              <c:numCache>
                <c:formatCode>0.0</c:formatCode>
                <c:ptCount val="7"/>
                <c:pt idx="0">
                  <c:v>101.58</c:v>
                </c:pt>
                <c:pt idx="1">
                  <c:v>97.1</c:v>
                </c:pt>
                <c:pt idx="2">
                  <c:v>98.71</c:v>
                </c:pt>
                <c:pt idx="3">
                  <c:v>99.47</c:v>
                </c:pt>
                <c:pt idx="4">
                  <c:v>98.27</c:v>
                </c:pt>
                <c:pt idx="5">
                  <c:v>96.54</c:v>
                </c:pt>
                <c:pt idx="6">
                  <c:v>87.63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34C-4AF4-883A-DC152D15AC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05"/>
          <c:min val="70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932130123607682"/>
          <c:y val="7.6490334307209348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'Northern Territory'!$K$8</c:f>
              <c:strCache>
                <c:ptCount val="1"/>
                <c:pt idx="0">
                  <c:v>Week ending 14 March</c:v>
                </c:pt>
              </c:strCache>
            </c:strRef>
          </c:tx>
          <c:spPr>
            <a:solidFill>
              <a:srgbClr val="99CC66"/>
            </a:solidFill>
            <a:ln>
              <a:noFill/>
            </a:ln>
            <a:effectLst/>
          </c:spPr>
          <c:invertIfNegative val="0"/>
          <c:cat>
            <c:strRef>
              <c:f>'Northern Territory'!$K$142:$K$160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'Northern Territory'!$L$142:$L$160</c:f>
              <c:numCache>
                <c:formatCode>0.0%</c:formatCode>
                <c:ptCount val="19"/>
                <c:pt idx="0">
                  <c:v>1.2699999999999999E-2</c:v>
                </c:pt>
                <c:pt idx="1">
                  <c:v>2.6700000000000002E-2</c:v>
                </c:pt>
                <c:pt idx="2">
                  <c:v>2.9000000000000001E-2</c:v>
                </c:pt>
                <c:pt idx="3">
                  <c:v>1.43E-2</c:v>
                </c:pt>
                <c:pt idx="4">
                  <c:v>8.3000000000000004E-2</c:v>
                </c:pt>
                <c:pt idx="5">
                  <c:v>2.7099999999999999E-2</c:v>
                </c:pt>
                <c:pt idx="6">
                  <c:v>8.4500000000000006E-2</c:v>
                </c:pt>
                <c:pt idx="7">
                  <c:v>7.3200000000000001E-2</c:v>
                </c:pt>
                <c:pt idx="8">
                  <c:v>4.1700000000000001E-2</c:v>
                </c:pt>
                <c:pt idx="9">
                  <c:v>5.4999999999999997E-3</c:v>
                </c:pt>
                <c:pt idx="10">
                  <c:v>1.41E-2</c:v>
                </c:pt>
                <c:pt idx="11">
                  <c:v>1.77E-2</c:v>
                </c:pt>
                <c:pt idx="12">
                  <c:v>5.6099999999999997E-2</c:v>
                </c:pt>
                <c:pt idx="13">
                  <c:v>5.1299999999999998E-2</c:v>
                </c:pt>
                <c:pt idx="14">
                  <c:v>0.1467</c:v>
                </c:pt>
                <c:pt idx="15">
                  <c:v>8.4500000000000006E-2</c:v>
                </c:pt>
                <c:pt idx="16">
                  <c:v>0.1651</c:v>
                </c:pt>
                <c:pt idx="17">
                  <c:v>0.02</c:v>
                </c:pt>
                <c:pt idx="18">
                  <c:v>4.5900000000000003E-2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17-449C-B116-21880C320E58}"/>
            </c:ext>
          </c:extLst>
        </c:ser>
        <c:ser>
          <c:idx val="0"/>
          <c:order val="1"/>
          <c:tx>
            <c:strRef>
              <c:f>'Northern Territory'!$K$7</c:f>
              <c:strCache>
                <c:ptCount val="1"/>
                <c:pt idx="0">
                  <c:v>This week (ending 03 October)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'Northern Territory'!$K$142:$K$160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'Northern Territory'!$L$162:$L$180</c:f>
              <c:numCache>
                <c:formatCode>0.0%</c:formatCode>
                <c:ptCount val="19"/>
                <c:pt idx="0">
                  <c:v>1.2999999999999999E-2</c:v>
                </c:pt>
                <c:pt idx="1">
                  <c:v>2.5499999999999998E-2</c:v>
                </c:pt>
                <c:pt idx="2">
                  <c:v>2.9000000000000001E-2</c:v>
                </c:pt>
                <c:pt idx="3">
                  <c:v>1.46E-2</c:v>
                </c:pt>
                <c:pt idx="4">
                  <c:v>8.1699999999999995E-2</c:v>
                </c:pt>
                <c:pt idx="5">
                  <c:v>2.58E-2</c:v>
                </c:pt>
                <c:pt idx="6">
                  <c:v>8.5699999999999998E-2</c:v>
                </c:pt>
                <c:pt idx="7">
                  <c:v>6.4199999999999993E-2</c:v>
                </c:pt>
                <c:pt idx="8">
                  <c:v>4.02E-2</c:v>
                </c:pt>
                <c:pt idx="9">
                  <c:v>5.8999999999999999E-3</c:v>
                </c:pt>
                <c:pt idx="10">
                  <c:v>1.43E-2</c:v>
                </c:pt>
                <c:pt idx="11">
                  <c:v>1.7299999999999999E-2</c:v>
                </c:pt>
                <c:pt idx="12">
                  <c:v>5.3900000000000003E-2</c:v>
                </c:pt>
                <c:pt idx="13">
                  <c:v>4.87E-2</c:v>
                </c:pt>
                <c:pt idx="14">
                  <c:v>0.15429999999999999</c:v>
                </c:pt>
                <c:pt idx="15">
                  <c:v>8.5099999999999995E-2</c:v>
                </c:pt>
                <c:pt idx="16">
                  <c:v>0.17519999999999999</c:v>
                </c:pt>
                <c:pt idx="17">
                  <c:v>2.06E-2</c:v>
                </c:pt>
                <c:pt idx="18">
                  <c:v>4.41E-2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A17-449C-B116-21880C320E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2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prstDash val="solid"/>
              <a:round/>
            </a:ln>
            <a:effectLst/>
          </c:spPr>
        </c:majorGridlines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809410238983027"/>
          <c:y val="0.1453644525029838"/>
          <c:w val="0.85382587099787943"/>
          <c:h val="0.79642615057109722"/>
        </c:manualLayout>
      </c:layout>
      <c:barChart>
        <c:barDir val="bar"/>
        <c:grouping val="clustered"/>
        <c:varyColors val="0"/>
        <c:ser>
          <c:idx val="0"/>
          <c:order val="0"/>
          <c:tx>
            <c:v>This week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'Northern Territory'!$K$93:$K$111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'Northern Territory'!$L$93:$L$111</c:f>
              <c:numCache>
                <c:formatCode>0.0%</c:formatCode>
                <c:ptCount val="19"/>
                <c:pt idx="0">
                  <c:v>3.0999999999999999E-3</c:v>
                </c:pt>
                <c:pt idx="1">
                  <c:v>-6.7100000000000007E-2</c:v>
                </c:pt>
                <c:pt idx="2">
                  <c:v>-2.2100000000000002E-2</c:v>
                </c:pt>
                <c:pt idx="3">
                  <c:v>2.8999999999999998E-3</c:v>
                </c:pt>
                <c:pt idx="4">
                  <c:v>-3.7499999999999999E-2</c:v>
                </c:pt>
                <c:pt idx="5">
                  <c:v>-6.7000000000000004E-2</c:v>
                </c:pt>
                <c:pt idx="6">
                  <c:v>-7.6E-3</c:v>
                </c:pt>
                <c:pt idx="7">
                  <c:v>-0.1424</c:v>
                </c:pt>
                <c:pt idx="8">
                  <c:v>-5.5500000000000001E-2</c:v>
                </c:pt>
                <c:pt idx="9">
                  <c:v>5.57E-2</c:v>
                </c:pt>
                <c:pt idx="10">
                  <c:v>-8.3000000000000001E-3</c:v>
                </c:pt>
                <c:pt idx="11">
                  <c:v>-4.02E-2</c:v>
                </c:pt>
                <c:pt idx="12">
                  <c:v>-5.9900000000000002E-2</c:v>
                </c:pt>
                <c:pt idx="13">
                  <c:v>-6.9900000000000004E-2</c:v>
                </c:pt>
                <c:pt idx="14">
                  <c:v>2.8799999999999999E-2</c:v>
                </c:pt>
                <c:pt idx="15">
                  <c:v>-1.38E-2</c:v>
                </c:pt>
                <c:pt idx="16">
                  <c:v>3.85E-2</c:v>
                </c:pt>
                <c:pt idx="17">
                  <c:v>4.4000000000000003E-3</c:v>
                </c:pt>
                <c:pt idx="18">
                  <c:v>-6.0400000000000002E-2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3A-4F18-BA42-E27B65F31A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0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  <c:min val="-0.2"/>
        </c:scaling>
        <c:delete val="0"/>
        <c:axPos val="t"/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</c:valAx>
      <c:spPr>
        <a:solidFill>
          <a:schemeClr val="bg1"/>
        </a:solidFill>
        <a:ln w="6350">
          <a:solidFill>
            <a:schemeClr val="bg2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3881862518050296"/>
        </c:manualLayout>
      </c:layout>
      <c:lineChart>
        <c:grouping val="standard"/>
        <c:varyColors val="0"/>
        <c:ser>
          <c:idx val="0"/>
          <c:order val="0"/>
          <c:tx>
            <c:v>State jobs</c:v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'Northern Territory'!$K$182:$K$222</c:f>
              <c:strCache>
                <c:ptCount val="30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</c:strCache>
            </c:strRef>
          </c:cat>
          <c:val>
            <c:numRef>
              <c:f>'Northern Territory'!$L$267:$L$307</c:f>
              <c:numCache>
                <c:formatCode>0.0</c:formatCode>
                <c:ptCount val="41"/>
                <c:pt idx="0">
                  <c:v>100</c:v>
                </c:pt>
                <c:pt idx="1">
                  <c:v>98.874799999999993</c:v>
                </c:pt>
                <c:pt idx="2">
                  <c:v>96.296800000000005</c:v>
                </c:pt>
                <c:pt idx="3">
                  <c:v>94.474400000000003</c:v>
                </c:pt>
                <c:pt idx="4">
                  <c:v>92.968100000000007</c:v>
                </c:pt>
                <c:pt idx="5">
                  <c:v>92.439899999999994</c:v>
                </c:pt>
                <c:pt idx="6">
                  <c:v>92.773200000000003</c:v>
                </c:pt>
                <c:pt idx="7">
                  <c:v>93.289000000000001</c:v>
                </c:pt>
                <c:pt idx="8">
                  <c:v>93.893600000000006</c:v>
                </c:pt>
                <c:pt idx="9">
                  <c:v>94.738</c:v>
                </c:pt>
                <c:pt idx="10">
                  <c:v>95.403700000000001</c:v>
                </c:pt>
                <c:pt idx="11">
                  <c:v>95.661600000000007</c:v>
                </c:pt>
                <c:pt idx="12">
                  <c:v>95.6053</c:v>
                </c:pt>
                <c:pt idx="13">
                  <c:v>96.5261</c:v>
                </c:pt>
                <c:pt idx="14">
                  <c:v>97.284499999999994</c:v>
                </c:pt>
                <c:pt idx="15">
                  <c:v>96.9559</c:v>
                </c:pt>
                <c:pt idx="16">
                  <c:v>97.972200000000001</c:v>
                </c:pt>
                <c:pt idx="17">
                  <c:v>97.965500000000006</c:v>
                </c:pt>
                <c:pt idx="18">
                  <c:v>97.407700000000006</c:v>
                </c:pt>
                <c:pt idx="19">
                  <c:v>97.392399999999995</c:v>
                </c:pt>
                <c:pt idx="20">
                  <c:v>97.788799999999995</c:v>
                </c:pt>
                <c:pt idx="21">
                  <c:v>98.836600000000004</c:v>
                </c:pt>
                <c:pt idx="22">
                  <c:v>98.909199999999998</c:v>
                </c:pt>
                <c:pt idx="23">
                  <c:v>98.698099999999997</c:v>
                </c:pt>
                <c:pt idx="24">
                  <c:v>98.673299999999998</c:v>
                </c:pt>
                <c:pt idx="25">
                  <c:v>98.697199999999995</c:v>
                </c:pt>
                <c:pt idx="26">
                  <c:v>98.8309</c:v>
                </c:pt>
                <c:pt idx="27">
                  <c:v>98.9923</c:v>
                </c:pt>
                <c:pt idx="28">
                  <c:v>98.857600000000005</c:v>
                </c:pt>
                <c:pt idx="29">
                  <c:v>97.853399999999993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56-4124-AB3B-22ED643E848D}"/>
            </c:ext>
          </c:extLst>
        </c:ser>
        <c:ser>
          <c:idx val="1"/>
          <c:order val="1"/>
          <c:tx>
            <c:v>State wages</c:v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7"/>
            <c:marker>
              <c:symbol val="squar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2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AB56-4124-AB3B-22ED643E848D}"/>
              </c:ext>
            </c:extLst>
          </c:dPt>
          <c:cat>
            <c:strRef>
              <c:f>'Northern Territory'!$K$182:$K$222</c:f>
              <c:strCache>
                <c:ptCount val="30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</c:strCache>
            </c:strRef>
          </c:cat>
          <c:val>
            <c:numRef>
              <c:f>'Northern Territory'!$L$309:$L$349</c:f>
              <c:numCache>
                <c:formatCode>0.0</c:formatCode>
                <c:ptCount val="41"/>
                <c:pt idx="0">
                  <c:v>100</c:v>
                </c:pt>
                <c:pt idx="1">
                  <c:v>98.902299999999997</c:v>
                </c:pt>
                <c:pt idx="2">
                  <c:v>97.177499999999995</c:v>
                </c:pt>
                <c:pt idx="3">
                  <c:v>96.145799999999994</c:v>
                </c:pt>
                <c:pt idx="4">
                  <c:v>95.110699999999994</c:v>
                </c:pt>
                <c:pt idx="5">
                  <c:v>95.302800000000005</c:v>
                </c:pt>
                <c:pt idx="6">
                  <c:v>96.191800000000001</c:v>
                </c:pt>
                <c:pt idx="7">
                  <c:v>96.528499999999994</c:v>
                </c:pt>
                <c:pt idx="8">
                  <c:v>95.268500000000003</c:v>
                </c:pt>
                <c:pt idx="9">
                  <c:v>94.825199999999995</c:v>
                </c:pt>
                <c:pt idx="10">
                  <c:v>94.777699999999996</c:v>
                </c:pt>
                <c:pt idx="11">
                  <c:v>94.6828</c:v>
                </c:pt>
                <c:pt idx="12">
                  <c:v>94.646299999999997</c:v>
                </c:pt>
                <c:pt idx="13">
                  <c:v>95.119399999999999</c:v>
                </c:pt>
                <c:pt idx="14">
                  <c:v>97.120999999999995</c:v>
                </c:pt>
                <c:pt idx="15">
                  <c:v>97.304400000000001</c:v>
                </c:pt>
                <c:pt idx="16">
                  <c:v>98.215500000000006</c:v>
                </c:pt>
                <c:pt idx="17">
                  <c:v>96.771299999999997</c:v>
                </c:pt>
                <c:pt idx="18">
                  <c:v>96.118300000000005</c:v>
                </c:pt>
                <c:pt idx="19">
                  <c:v>95.796999999999997</c:v>
                </c:pt>
                <c:pt idx="20">
                  <c:v>96.419399999999996</c:v>
                </c:pt>
                <c:pt idx="21">
                  <c:v>98.741500000000002</c:v>
                </c:pt>
                <c:pt idx="22">
                  <c:v>99.373000000000005</c:v>
                </c:pt>
                <c:pt idx="23">
                  <c:v>99.630200000000002</c:v>
                </c:pt>
                <c:pt idx="24">
                  <c:v>98.807299999999998</c:v>
                </c:pt>
                <c:pt idx="25">
                  <c:v>99.512900000000002</c:v>
                </c:pt>
                <c:pt idx="26">
                  <c:v>99.634200000000007</c:v>
                </c:pt>
                <c:pt idx="27">
                  <c:v>99.545900000000003</c:v>
                </c:pt>
                <c:pt idx="28">
                  <c:v>99.230900000000005</c:v>
                </c:pt>
                <c:pt idx="29">
                  <c:v>98.610299999999995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B56-4124-AB3B-22ED643E848D}"/>
            </c:ext>
          </c:extLst>
        </c:ser>
        <c:ser>
          <c:idx val="2"/>
          <c:order val="2"/>
          <c:tx>
            <c:v>Australia jobs</c:v>
          </c:tx>
          <c:spPr>
            <a:ln w="19050" cap="rnd">
              <a:solidFill>
                <a:srgbClr val="336699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'Northern Territory'!$K$182:$K$222</c:f>
              <c:strCache>
                <c:ptCount val="30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</c:strCache>
            </c:strRef>
          </c:cat>
          <c:val>
            <c:numRef>
              <c:f>'Northern Territory'!$L$182:$L$222</c:f>
              <c:numCache>
                <c:formatCode>0.0</c:formatCode>
                <c:ptCount val="41"/>
                <c:pt idx="0">
                  <c:v>100</c:v>
                </c:pt>
                <c:pt idx="1">
                  <c:v>99.271199999999993</c:v>
                </c:pt>
                <c:pt idx="2">
                  <c:v>96.295599999999993</c:v>
                </c:pt>
                <c:pt idx="3">
                  <c:v>93.638400000000004</c:v>
                </c:pt>
                <c:pt idx="4">
                  <c:v>91.923000000000002</c:v>
                </c:pt>
                <c:pt idx="5">
                  <c:v>91.470600000000005</c:v>
                </c:pt>
                <c:pt idx="6">
                  <c:v>91.807000000000002</c:v>
                </c:pt>
                <c:pt idx="7">
                  <c:v>92.205500000000001</c:v>
                </c:pt>
                <c:pt idx="8">
                  <c:v>92.755899999999997</c:v>
                </c:pt>
                <c:pt idx="9">
                  <c:v>93.289000000000001</c:v>
                </c:pt>
                <c:pt idx="10">
                  <c:v>93.593100000000007</c:v>
                </c:pt>
                <c:pt idx="11">
                  <c:v>94.094300000000004</c:v>
                </c:pt>
                <c:pt idx="12">
                  <c:v>95.016300000000001</c:v>
                </c:pt>
                <c:pt idx="13">
                  <c:v>95.471400000000003</c:v>
                </c:pt>
                <c:pt idx="14">
                  <c:v>95.657899999999998</c:v>
                </c:pt>
                <c:pt idx="15">
                  <c:v>95.603200000000001</c:v>
                </c:pt>
                <c:pt idx="16">
                  <c:v>96.356800000000007</c:v>
                </c:pt>
                <c:pt idx="17">
                  <c:v>96.685500000000005</c:v>
                </c:pt>
                <c:pt idx="18">
                  <c:v>96.562399999999997</c:v>
                </c:pt>
                <c:pt idx="19">
                  <c:v>96.622500000000002</c:v>
                </c:pt>
                <c:pt idx="20">
                  <c:v>96.718599999999995</c:v>
                </c:pt>
                <c:pt idx="21">
                  <c:v>96.574399999999997</c:v>
                </c:pt>
                <c:pt idx="22">
                  <c:v>96.402299999999997</c:v>
                </c:pt>
                <c:pt idx="23">
                  <c:v>96.278899999999993</c:v>
                </c:pt>
                <c:pt idx="24">
                  <c:v>96.199700000000007</c:v>
                </c:pt>
                <c:pt idx="25">
                  <c:v>96.272900000000007</c:v>
                </c:pt>
                <c:pt idx="26">
                  <c:v>96.568100000000001</c:v>
                </c:pt>
                <c:pt idx="27">
                  <c:v>96.733400000000003</c:v>
                </c:pt>
                <c:pt idx="28">
                  <c:v>96.519000000000005</c:v>
                </c:pt>
                <c:pt idx="29">
                  <c:v>95.865399999999994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B56-4124-AB3B-22ED643E848D}"/>
            </c:ext>
          </c:extLst>
        </c:ser>
        <c:ser>
          <c:idx val="3"/>
          <c:order val="3"/>
          <c:tx>
            <c:v>Australia wages</c:v>
          </c:tx>
          <c:spPr>
            <a:ln w="19050" cap="rnd">
              <a:solidFill>
                <a:srgbClr val="669966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'Northern Territory'!$K$182:$K$222</c:f>
              <c:strCache>
                <c:ptCount val="30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</c:strCache>
            </c:strRef>
          </c:cat>
          <c:val>
            <c:numRef>
              <c:f>'Northern Territory'!$L$224:$L$265</c:f>
              <c:numCache>
                <c:formatCode>0.0</c:formatCode>
                <c:ptCount val="42"/>
                <c:pt idx="0">
                  <c:v>100</c:v>
                </c:pt>
                <c:pt idx="1">
                  <c:v>99.672899999999998</c:v>
                </c:pt>
                <c:pt idx="2">
                  <c:v>98.401799999999994</c:v>
                </c:pt>
                <c:pt idx="3">
                  <c:v>96.698300000000003</c:v>
                </c:pt>
                <c:pt idx="4">
                  <c:v>94.161900000000003</c:v>
                </c:pt>
                <c:pt idx="5">
                  <c:v>94.060299999999998</c:v>
                </c:pt>
                <c:pt idx="6">
                  <c:v>94.247100000000003</c:v>
                </c:pt>
                <c:pt idx="7">
                  <c:v>94.699200000000005</c:v>
                </c:pt>
                <c:pt idx="8">
                  <c:v>93.318799999999996</c:v>
                </c:pt>
                <c:pt idx="9">
                  <c:v>92.6631</c:v>
                </c:pt>
                <c:pt idx="10">
                  <c:v>92.2851</c:v>
                </c:pt>
                <c:pt idx="11">
                  <c:v>93.580100000000002</c:v>
                </c:pt>
                <c:pt idx="12">
                  <c:v>95.452699999999993</c:v>
                </c:pt>
                <c:pt idx="13">
                  <c:v>96.085499999999996</c:v>
                </c:pt>
                <c:pt idx="14">
                  <c:v>97.002799999999993</c:v>
                </c:pt>
                <c:pt idx="15">
                  <c:v>97.207499999999996</c:v>
                </c:pt>
                <c:pt idx="16">
                  <c:v>98.944500000000005</c:v>
                </c:pt>
                <c:pt idx="17">
                  <c:v>95.884299999999996</c:v>
                </c:pt>
                <c:pt idx="18">
                  <c:v>95.402900000000002</c:v>
                </c:pt>
                <c:pt idx="19">
                  <c:v>95.053100000000001</c:v>
                </c:pt>
                <c:pt idx="20">
                  <c:v>95.779899999999998</c:v>
                </c:pt>
                <c:pt idx="21">
                  <c:v>96.120999999999995</c:v>
                </c:pt>
                <c:pt idx="22">
                  <c:v>95.627399999999994</c:v>
                </c:pt>
                <c:pt idx="23">
                  <c:v>95.418499999999995</c:v>
                </c:pt>
                <c:pt idx="24">
                  <c:v>95.474400000000003</c:v>
                </c:pt>
                <c:pt idx="25">
                  <c:v>97.681799999999996</c:v>
                </c:pt>
                <c:pt idx="26">
                  <c:v>98.357799999999997</c:v>
                </c:pt>
                <c:pt idx="27">
                  <c:v>98.9345</c:v>
                </c:pt>
                <c:pt idx="28">
                  <c:v>98.072599999999994</c:v>
                </c:pt>
                <c:pt idx="29">
                  <c:v>96.714299999999994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B56-4124-AB3B-22ED643E84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</a:t>
                </a:r>
                <a:r>
                  <a:rPr lang="en-AU" baseline="0"/>
                  <a:t> ending</a:t>
                </a:r>
                <a:endParaRPr lang="en-AU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m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46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7"/>
        <c:majorTimeUnit val="days"/>
      </c:dateAx>
      <c:valAx>
        <c:axId val="1083880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2925509128877136"/>
          <c:y val="5.2077865266841883E-3"/>
          <c:w val="0.84522681380155951"/>
          <c:h val="0.1158089612504583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'Australian Capital Territory'!$K$4</c:f>
              <c:strCache>
                <c:ptCount val="1"/>
                <c:pt idx="0">
                  <c:v>Previous month (week ending 05 September)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  <a:effectLst/>
          </c:spPr>
          <c:invertIfNegative val="0"/>
          <c:cat>
            <c:strRef>
              <c:f>'Australian Capital Territory'!$K$35:$K$41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'Australian Capital Territory'!$L$35:$L$41</c:f>
              <c:numCache>
                <c:formatCode>0.0</c:formatCode>
                <c:ptCount val="7"/>
                <c:pt idx="0">
                  <c:v>86.93</c:v>
                </c:pt>
                <c:pt idx="1">
                  <c:v>93.8</c:v>
                </c:pt>
                <c:pt idx="2">
                  <c:v>96.6</c:v>
                </c:pt>
                <c:pt idx="3">
                  <c:v>98.18</c:v>
                </c:pt>
                <c:pt idx="4">
                  <c:v>97.34</c:v>
                </c:pt>
                <c:pt idx="5">
                  <c:v>94.88</c:v>
                </c:pt>
                <c:pt idx="6">
                  <c:v>87.81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73-49E5-BB88-E8347A7CC8FF}"/>
            </c:ext>
          </c:extLst>
        </c:ser>
        <c:ser>
          <c:idx val="2"/>
          <c:order val="1"/>
          <c:tx>
            <c:strRef>
              <c:f>'Australian Capital Territory'!$K$6</c:f>
              <c:strCache>
                <c:ptCount val="1"/>
                <c:pt idx="0">
                  <c:v>Previous week (ending 26 September)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  <a:effectLst/>
          </c:spPr>
          <c:invertIfNegative val="0"/>
          <c:cat>
            <c:strRef>
              <c:f>'Australian Capital Territory'!$K$35:$K$41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'Australian Capital Territory'!$L$44:$L$50</c:f>
              <c:numCache>
                <c:formatCode>0.0</c:formatCode>
                <c:ptCount val="7"/>
                <c:pt idx="0">
                  <c:v>90.81</c:v>
                </c:pt>
                <c:pt idx="1">
                  <c:v>94.22</c:v>
                </c:pt>
                <c:pt idx="2">
                  <c:v>95.8</c:v>
                </c:pt>
                <c:pt idx="3">
                  <c:v>97.24</c:v>
                </c:pt>
                <c:pt idx="4">
                  <c:v>96.89</c:v>
                </c:pt>
                <c:pt idx="5">
                  <c:v>93.6</c:v>
                </c:pt>
                <c:pt idx="6">
                  <c:v>87.6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D73-49E5-BB88-E8347A7CC8FF}"/>
            </c:ext>
          </c:extLst>
        </c:ser>
        <c:ser>
          <c:idx val="3"/>
          <c:order val="2"/>
          <c:tx>
            <c:strRef>
              <c:f>'Australian Capital Territory'!$K$7</c:f>
              <c:strCache>
                <c:ptCount val="1"/>
                <c:pt idx="0">
                  <c:v>This week (ending 03 October)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'Australian Capital Territory'!$K$35:$K$41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'Australian Capital Territory'!$L$53:$L$59</c:f>
              <c:numCache>
                <c:formatCode>0.0</c:formatCode>
                <c:ptCount val="7"/>
                <c:pt idx="0">
                  <c:v>91.32</c:v>
                </c:pt>
                <c:pt idx="1">
                  <c:v>93.45</c:v>
                </c:pt>
                <c:pt idx="2">
                  <c:v>95.16</c:v>
                </c:pt>
                <c:pt idx="3">
                  <c:v>96.71</c:v>
                </c:pt>
                <c:pt idx="4">
                  <c:v>96.24</c:v>
                </c:pt>
                <c:pt idx="5">
                  <c:v>92.76</c:v>
                </c:pt>
                <c:pt idx="6">
                  <c:v>84.65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D73-49E5-BB88-E8347A7CC8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05"/>
          <c:min val="70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'Australian Capital Territory'!$K$4</c:f>
              <c:strCache>
                <c:ptCount val="1"/>
                <c:pt idx="0">
                  <c:v>Previous month (week ending 05 September)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  <a:effectLst/>
          </c:spPr>
          <c:invertIfNegative val="0"/>
          <c:cat>
            <c:strRef>
              <c:f>'Australian Capital Territory'!$K$64:$K$70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'Australian Capital Territory'!$L$64:$L$70</c:f>
              <c:numCache>
                <c:formatCode>0.0</c:formatCode>
                <c:ptCount val="7"/>
                <c:pt idx="0">
                  <c:v>92.95</c:v>
                </c:pt>
                <c:pt idx="1">
                  <c:v>94.5</c:v>
                </c:pt>
                <c:pt idx="2">
                  <c:v>97.88</c:v>
                </c:pt>
                <c:pt idx="3">
                  <c:v>99</c:v>
                </c:pt>
                <c:pt idx="4">
                  <c:v>98.47</c:v>
                </c:pt>
                <c:pt idx="5">
                  <c:v>95.19</c:v>
                </c:pt>
                <c:pt idx="6">
                  <c:v>87.98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A8-4827-B0F6-4BC437564222}"/>
            </c:ext>
          </c:extLst>
        </c:ser>
        <c:ser>
          <c:idx val="2"/>
          <c:order val="1"/>
          <c:tx>
            <c:strRef>
              <c:f>'Australian Capital Territory'!$K$6</c:f>
              <c:strCache>
                <c:ptCount val="1"/>
                <c:pt idx="0">
                  <c:v>Previous week (ending 26 September)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  <a:effectLst/>
          </c:spPr>
          <c:invertIfNegative val="0"/>
          <c:cat>
            <c:strRef>
              <c:f>'Australian Capital Territory'!$K$64:$K$70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'Australian Capital Territory'!$L$73:$L$79</c:f>
              <c:numCache>
                <c:formatCode>0.0</c:formatCode>
                <c:ptCount val="7"/>
                <c:pt idx="0">
                  <c:v>95.57</c:v>
                </c:pt>
                <c:pt idx="1">
                  <c:v>95.31</c:v>
                </c:pt>
                <c:pt idx="2">
                  <c:v>97.19</c:v>
                </c:pt>
                <c:pt idx="3">
                  <c:v>98.12</c:v>
                </c:pt>
                <c:pt idx="4">
                  <c:v>97.23</c:v>
                </c:pt>
                <c:pt idx="5">
                  <c:v>92.82</c:v>
                </c:pt>
                <c:pt idx="6">
                  <c:v>86.84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0A8-4827-B0F6-4BC437564222}"/>
            </c:ext>
          </c:extLst>
        </c:ser>
        <c:ser>
          <c:idx val="3"/>
          <c:order val="2"/>
          <c:tx>
            <c:strRef>
              <c:f>'Australian Capital Territory'!$K$7</c:f>
              <c:strCache>
                <c:ptCount val="1"/>
                <c:pt idx="0">
                  <c:v>This week (ending 03 October)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'Australian Capital Territory'!$K$64:$K$70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'Australian Capital Territory'!$L$82:$L$88</c:f>
              <c:numCache>
                <c:formatCode>0.0</c:formatCode>
                <c:ptCount val="7"/>
                <c:pt idx="0">
                  <c:v>96.38</c:v>
                </c:pt>
                <c:pt idx="1">
                  <c:v>94.45</c:v>
                </c:pt>
                <c:pt idx="2">
                  <c:v>96.7</c:v>
                </c:pt>
                <c:pt idx="3">
                  <c:v>98</c:v>
                </c:pt>
                <c:pt idx="4">
                  <c:v>97.33</c:v>
                </c:pt>
                <c:pt idx="5">
                  <c:v>92.37</c:v>
                </c:pt>
                <c:pt idx="6">
                  <c:v>86.7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0A8-4827-B0F6-4BC4375642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05"/>
          <c:min val="70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932130123607682"/>
          <c:y val="7.6490334307209348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'Australian Capital Territory'!$K$8</c:f>
              <c:strCache>
                <c:ptCount val="1"/>
                <c:pt idx="0">
                  <c:v>Week ending 14 March</c:v>
                </c:pt>
              </c:strCache>
            </c:strRef>
          </c:tx>
          <c:spPr>
            <a:solidFill>
              <a:srgbClr val="99CC66"/>
            </a:solidFill>
            <a:ln>
              <a:noFill/>
            </a:ln>
            <a:effectLst/>
          </c:spPr>
          <c:invertIfNegative val="0"/>
          <c:cat>
            <c:strRef>
              <c:f>'Australian Capital Territory'!$K$142:$K$160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'Australian Capital Territory'!$L$142:$L$160</c:f>
              <c:numCache>
                <c:formatCode>0.0%</c:formatCode>
                <c:ptCount val="19"/>
                <c:pt idx="0">
                  <c:v>1.8E-3</c:v>
                </c:pt>
                <c:pt idx="1">
                  <c:v>1E-3</c:v>
                </c:pt>
                <c:pt idx="2">
                  <c:v>2.1399999999999999E-2</c:v>
                </c:pt>
                <c:pt idx="3">
                  <c:v>6.4000000000000003E-3</c:v>
                </c:pt>
                <c:pt idx="4">
                  <c:v>5.3199999999999997E-2</c:v>
                </c:pt>
                <c:pt idx="5">
                  <c:v>1.5299999999999999E-2</c:v>
                </c:pt>
                <c:pt idx="6">
                  <c:v>7.9500000000000001E-2</c:v>
                </c:pt>
                <c:pt idx="7">
                  <c:v>8.2199999999999995E-2</c:v>
                </c:pt>
                <c:pt idx="8">
                  <c:v>1.6400000000000001E-2</c:v>
                </c:pt>
                <c:pt idx="9">
                  <c:v>1.78E-2</c:v>
                </c:pt>
                <c:pt idx="10">
                  <c:v>1.89E-2</c:v>
                </c:pt>
                <c:pt idx="11">
                  <c:v>1.7500000000000002E-2</c:v>
                </c:pt>
                <c:pt idx="12">
                  <c:v>0.12620000000000001</c:v>
                </c:pt>
                <c:pt idx="13">
                  <c:v>7.4999999999999997E-2</c:v>
                </c:pt>
                <c:pt idx="14">
                  <c:v>0.23860000000000001</c:v>
                </c:pt>
                <c:pt idx="15">
                  <c:v>7.5300000000000006E-2</c:v>
                </c:pt>
                <c:pt idx="16">
                  <c:v>9.9099999999999994E-2</c:v>
                </c:pt>
                <c:pt idx="17">
                  <c:v>1.8499999999999999E-2</c:v>
                </c:pt>
                <c:pt idx="18">
                  <c:v>3.5999999999999997E-2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A3-4045-AFA2-D09A077AA992}"/>
            </c:ext>
          </c:extLst>
        </c:ser>
        <c:ser>
          <c:idx val="0"/>
          <c:order val="1"/>
          <c:tx>
            <c:strRef>
              <c:f>'Australian Capital Territory'!$K$7</c:f>
              <c:strCache>
                <c:ptCount val="1"/>
                <c:pt idx="0">
                  <c:v>This week (ending 03 October)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'Australian Capital Territory'!$K$142:$K$160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'Australian Capital Territory'!$L$162:$L$180</c:f>
              <c:numCache>
                <c:formatCode>0.0%</c:formatCode>
                <c:ptCount val="19"/>
                <c:pt idx="0">
                  <c:v>1.6000000000000001E-3</c:v>
                </c:pt>
                <c:pt idx="1">
                  <c:v>1.1000000000000001E-3</c:v>
                </c:pt>
                <c:pt idx="2">
                  <c:v>2.1299999999999999E-2</c:v>
                </c:pt>
                <c:pt idx="3">
                  <c:v>6.3E-3</c:v>
                </c:pt>
                <c:pt idx="4">
                  <c:v>5.2400000000000002E-2</c:v>
                </c:pt>
                <c:pt idx="5">
                  <c:v>1.6E-2</c:v>
                </c:pt>
                <c:pt idx="6">
                  <c:v>8.0600000000000005E-2</c:v>
                </c:pt>
                <c:pt idx="7">
                  <c:v>6.5199999999999994E-2</c:v>
                </c:pt>
                <c:pt idx="8">
                  <c:v>1.6E-2</c:v>
                </c:pt>
                <c:pt idx="9">
                  <c:v>1.7299999999999999E-2</c:v>
                </c:pt>
                <c:pt idx="10">
                  <c:v>2.0400000000000001E-2</c:v>
                </c:pt>
                <c:pt idx="11">
                  <c:v>1.7399999999999999E-2</c:v>
                </c:pt>
                <c:pt idx="12">
                  <c:v>0.12559999999999999</c:v>
                </c:pt>
                <c:pt idx="13">
                  <c:v>7.7600000000000002E-2</c:v>
                </c:pt>
                <c:pt idx="14">
                  <c:v>0.24940000000000001</c:v>
                </c:pt>
                <c:pt idx="15">
                  <c:v>7.0800000000000002E-2</c:v>
                </c:pt>
                <c:pt idx="16">
                  <c:v>0.1046</c:v>
                </c:pt>
                <c:pt idx="17">
                  <c:v>1.8499999999999999E-2</c:v>
                </c:pt>
                <c:pt idx="18">
                  <c:v>3.7999999999999999E-2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6A3-4045-AFA2-D09A077AA9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2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prstDash val="solid"/>
              <a:round/>
            </a:ln>
            <a:effectLst/>
          </c:spPr>
        </c:majorGridlines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809410238983027"/>
          <c:y val="0.1453644525029838"/>
          <c:w val="0.85382587099787943"/>
          <c:h val="0.79642615057109722"/>
        </c:manualLayout>
      </c:layout>
      <c:barChart>
        <c:barDir val="bar"/>
        <c:grouping val="clustered"/>
        <c:varyColors val="0"/>
        <c:ser>
          <c:idx val="0"/>
          <c:order val="0"/>
          <c:tx>
            <c:v>This week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'Australian Capital Territory'!$K$93:$K$111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'Australian Capital Territory'!$L$93:$L$111</c:f>
              <c:numCache>
                <c:formatCode>0.0%</c:formatCode>
                <c:ptCount val="19"/>
                <c:pt idx="0">
                  <c:v>-0.16089999999999999</c:v>
                </c:pt>
                <c:pt idx="1">
                  <c:v>2.6200000000000001E-2</c:v>
                </c:pt>
                <c:pt idx="2">
                  <c:v>-4.6199999999999998E-2</c:v>
                </c:pt>
                <c:pt idx="3">
                  <c:v>-6.1199999999999997E-2</c:v>
                </c:pt>
                <c:pt idx="4">
                  <c:v>-5.8099999999999999E-2</c:v>
                </c:pt>
                <c:pt idx="5">
                  <c:v>1.6999999999999999E-3</c:v>
                </c:pt>
                <c:pt idx="6">
                  <c:v>-3.04E-2</c:v>
                </c:pt>
                <c:pt idx="7">
                  <c:v>-0.2412</c:v>
                </c:pt>
                <c:pt idx="8">
                  <c:v>-6.9400000000000003E-2</c:v>
                </c:pt>
                <c:pt idx="9">
                  <c:v>-7.1499999999999994E-2</c:v>
                </c:pt>
                <c:pt idx="10">
                  <c:v>3.7400000000000003E-2</c:v>
                </c:pt>
                <c:pt idx="11">
                  <c:v>-4.8000000000000001E-2</c:v>
                </c:pt>
                <c:pt idx="12">
                  <c:v>-4.8099999999999997E-2</c:v>
                </c:pt>
                <c:pt idx="13">
                  <c:v>-1.01E-2</c:v>
                </c:pt>
                <c:pt idx="14">
                  <c:v>1E-4</c:v>
                </c:pt>
                <c:pt idx="15">
                  <c:v>-0.1008</c:v>
                </c:pt>
                <c:pt idx="16">
                  <c:v>9.1999999999999998E-3</c:v>
                </c:pt>
                <c:pt idx="17">
                  <c:v>-4.2900000000000001E-2</c:v>
                </c:pt>
                <c:pt idx="18">
                  <c:v>7.7999999999999996E-3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41-4B9D-AF9C-715AF71F76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0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  <c:min val="-0.30000000000000004"/>
        </c:scaling>
        <c:delete val="0"/>
        <c:axPos val="t"/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  <c:majorUnit val="0.1"/>
      </c:valAx>
      <c:spPr>
        <a:solidFill>
          <a:schemeClr val="bg1"/>
        </a:solidFill>
        <a:ln w="6350">
          <a:solidFill>
            <a:schemeClr val="bg2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809410238983027"/>
          <c:y val="0.1453644525029838"/>
          <c:w val="0.85382587099787943"/>
          <c:h val="0.79642615057109722"/>
        </c:manualLayout>
      </c:layout>
      <c:barChart>
        <c:barDir val="bar"/>
        <c:grouping val="clustered"/>
        <c:varyColors val="0"/>
        <c:ser>
          <c:idx val="0"/>
          <c:order val="0"/>
          <c:tx>
            <c:v>This week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'New South Wales'!$K$93:$K$111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'New South Wales'!$L$93:$L$111</c:f>
              <c:numCache>
                <c:formatCode>0.0%</c:formatCode>
                <c:ptCount val="19"/>
                <c:pt idx="0">
                  <c:v>-6.4399999999999999E-2</c:v>
                </c:pt>
                <c:pt idx="1">
                  <c:v>1.5E-3</c:v>
                </c:pt>
                <c:pt idx="2">
                  <c:v>-3.3300000000000003E-2</c:v>
                </c:pt>
                <c:pt idx="3">
                  <c:v>-4.4200000000000003E-2</c:v>
                </c:pt>
                <c:pt idx="4">
                  <c:v>-7.22E-2</c:v>
                </c:pt>
                <c:pt idx="5">
                  <c:v>-4.7100000000000003E-2</c:v>
                </c:pt>
                <c:pt idx="6">
                  <c:v>-3.8899999999999997E-2</c:v>
                </c:pt>
                <c:pt idx="7">
                  <c:v>-0.18029999999999999</c:v>
                </c:pt>
                <c:pt idx="8">
                  <c:v>-5.21E-2</c:v>
                </c:pt>
                <c:pt idx="9">
                  <c:v>-8.3900000000000002E-2</c:v>
                </c:pt>
                <c:pt idx="10">
                  <c:v>2.4799999999999999E-2</c:v>
                </c:pt>
                <c:pt idx="11">
                  <c:v>-5.57E-2</c:v>
                </c:pt>
                <c:pt idx="12">
                  <c:v>-5.8299999999999998E-2</c:v>
                </c:pt>
                <c:pt idx="13">
                  <c:v>-3.5499999999999997E-2</c:v>
                </c:pt>
                <c:pt idx="14">
                  <c:v>5.3400000000000003E-2</c:v>
                </c:pt>
                <c:pt idx="15">
                  <c:v>-2.0000000000000001E-4</c:v>
                </c:pt>
                <c:pt idx="16">
                  <c:v>1.8599999999999998E-2</c:v>
                </c:pt>
                <c:pt idx="17">
                  <c:v>-0.1033</c:v>
                </c:pt>
                <c:pt idx="18">
                  <c:v>-4.7399999999999998E-2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81-45BF-96E4-9A31BE1BD7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0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  <c:max val="0.1"/>
          <c:min val="-0.25"/>
        </c:scaling>
        <c:delete val="0"/>
        <c:axPos val="t"/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</c:valAx>
      <c:spPr>
        <a:solidFill>
          <a:schemeClr val="bg1"/>
        </a:solidFill>
        <a:ln w="6350">
          <a:solidFill>
            <a:schemeClr val="bg2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3881862518050296"/>
        </c:manualLayout>
      </c:layout>
      <c:lineChart>
        <c:grouping val="standard"/>
        <c:varyColors val="0"/>
        <c:ser>
          <c:idx val="0"/>
          <c:order val="0"/>
          <c:tx>
            <c:v>State jobs</c:v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'Australian Capital Territory'!$K$182:$K$222</c:f>
              <c:strCache>
                <c:ptCount val="30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</c:strCache>
            </c:strRef>
          </c:cat>
          <c:val>
            <c:numRef>
              <c:f>'Australian Capital Territory'!$L$267:$L$307</c:f>
              <c:numCache>
                <c:formatCode>0.0</c:formatCode>
                <c:ptCount val="41"/>
                <c:pt idx="0">
                  <c:v>100</c:v>
                </c:pt>
                <c:pt idx="1">
                  <c:v>99.296300000000002</c:v>
                </c:pt>
                <c:pt idx="2">
                  <c:v>96.683300000000003</c:v>
                </c:pt>
                <c:pt idx="3">
                  <c:v>94.398600000000002</c:v>
                </c:pt>
                <c:pt idx="4">
                  <c:v>93.0595</c:v>
                </c:pt>
                <c:pt idx="5">
                  <c:v>92.688299999999998</c:v>
                </c:pt>
                <c:pt idx="6">
                  <c:v>92.868499999999997</c:v>
                </c:pt>
                <c:pt idx="7">
                  <c:v>93.208699999999993</c:v>
                </c:pt>
                <c:pt idx="8">
                  <c:v>93.460300000000004</c:v>
                </c:pt>
                <c:pt idx="9">
                  <c:v>93.926400000000001</c:v>
                </c:pt>
                <c:pt idx="10">
                  <c:v>94.4131</c:v>
                </c:pt>
                <c:pt idx="11">
                  <c:v>94.614599999999996</c:v>
                </c:pt>
                <c:pt idx="12">
                  <c:v>94.828400000000002</c:v>
                </c:pt>
                <c:pt idx="13">
                  <c:v>95.057299999999998</c:v>
                </c:pt>
                <c:pt idx="14">
                  <c:v>95.180599999999998</c:v>
                </c:pt>
                <c:pt idx="15">
                  <c:v>95.768799999999999</c:v>
                </c:pt>
                <c:pt idx="16">
                  <c:v>96.570400000000006</c:v>
                </c:pt>
                <c:pt idx="17">
                  <c:v>97.107399999999998</c:v>
                </c:pt>
                <c:pt idx="18">
                  <c:v>96.8733</c:v>
                </c:pt>
                <c:pt idx="19">
                  <c:v>96.866100000000003</c:v>
                </c:pt>
                <c:pt idx="20">
                  <c:v>97.230699999999999</c:v>
                </c:pt>
                <c:pt idx="21">
                  <c:v>97.310900000000004</c:v>
                </c:pt>
                <c:pt idx="22">
                  <c:v>97.183000000000007</c:v>
                </c:pt>
                <c:pt idx="23">
                  <c:v>96.5839</c:v>
                </c:pt>
                <c:pt idx="24">
                  <c:v>96.458100000000002</c:v>
                </c:pt>
                <c:pt idx="25">
                  <c:v>96.363799999999998</c:v>
                </c:pt>
                <c:pt idx="26">
                  <c:v>96.474599999999995</c:v>
                </c:pt>
                <c:pt idx="27">
                  <c:v>96.504099999999994</c:v>
                </c:pt>
                <c:pt idx="28">
                  <c:v>96.141099999999994</c:v>
                </c:pt>
                <c:pt idx="29">
                  <c:v>95.653000000000006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61-41C2-8D08-0604186AAC1F}"/>
            </c:ext>
          </c:extLst>
        </c:ser>
        <c:ser>
          <c:idx val="1"/>
          <c:order val="1"/>
          <c:tx>
            <c:v>State wages</c:v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7"/>
            <c:marker>
              <c:symbol val="squar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2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CF61-41C2-8D08-0604186AAC1F}"/>
              </c:ext>
            </c:extLst>
          </c:dPt>
          <c:cat>
            <c:strRef>
              <c:f>'Australian Capital Territory'!$K$182:$K$222</c:f>
              <c:strCache>
                <c:ptCount val="30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</c:strCache>
            </c:strRef>
          </c:cat>
          <c:val>
            <c:numRef>
              <c:f>'Australian Capital Territory'!$L$309:$L$349</c:f>
              <c:numCache>
                <c:formatCode>0.0</c:formatCode>
                <c:ptCount val="41"/>
                <c:pt idx="0">
                  <c:v>100</c:v>
                </c:pt>
                <c:pt idx="1">
                  <c:v>98.793999999999997</c:v>
                </c:pt>
                <c:pt idx="2">
                  <c:v>97.680300000000003</c:v>
                </c:pt>
                <c:pt idx="3">
                  <c:v>98.356499999999997</c:v>
                </c:pt>
                <c:pt idx="4">
                  <c:v>98.296300000000002</c:v>
                </c:pt>
                <c:pt idx="5">
                  <c:v>98.573599999999999</c:v>
                </c:pt>
                <c:pt idx="6">
                  <c:v>98.540099999999995</c:v>
                </c:pt>
                <c:pt idx="7">
                  <c:v>99.066000000000003</c:v>
                </c:pt>
                <c:pt idx="8">
                  <c:v>99.157700000000006</c:v>
                </c:pt>
                <c:pt idx="9">
                  <c:v>97.188999999999993</c:v>
                </c:pt>
                <c:pt idx="10">
                  <c:v>96.304400000000001</c:v>
                </c:pt>
                <c:pt idx="11">
                  <c:v>96.885099999999994</c:v>
                </c:pt>
                <c:pt idx="12">
                  <c:v>97.751300000000001</c:v>
                </c:pt>
                <c:pt idx="13">
                  <c:v>97.704300000000003</c:v>
                </c:pt>
                <c:pt idx="14">
                  <c:v>98.329099999999997</c:v>
                </c:pt>
                <c:pt idx="15">
                  <c:v>99.582099999999997</c:v>
                </c:pt>
                <c:pt idx="16">
                  <c:v>101.06529999999999</c:v>
                </c:pt>
                <c:pt idx="17">
                  <c:v>99.270200000000003</c:v>
                </c:pt>
                <c:pt idx="18">
                  <c:v>97.911900000000003</c:v>
                </c:pt>
                <c:pt idx="19">
                  <c:v>97.5505</c:v>
                </c:pt>
                <c:pt idx="20">
                  <c:v>98.762100000000004</c:v>
                </c:pt>
                <c:pt idx="21">
                  <c:v>99.674099999999996</c:v>
                </c:pt>
                <c:pt idx="22">
                  <c:v>98.639499999999998</c:v>
                </c:pt>
                <c:pt idx="23">
                  <c:v>98.303899999999999</c:v>
                </c:pt>
                <c:pt idx="24">
                  <c:v>98.526300000000006</c:v>
                </c:pt>
                <c:pt idx="25">
                  <c:v>98.813800000000001</c:v>
                </c:pt>
                <c:pt idx="26">
                  <c:v>99.304199999999994</c:v>
                </c:pt>
                <c:pt idx="27">
                  <c:v>98.902100000000004</c:v>
                </c:pt>
                <c:pt idx="28">
                  <c:v>98.071299999999994</c:v>
                </c:pt>
                <c:pt idx="29">
                  <c:v>97.471400000000003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F61-41C2-8D08-0604186AAC1F}"/>
            </c:ext>
          </c:extLst>
        </c:ser>
        <c:ser>
          <c:idx val="2"/>
          <c:order val="2"/>
          <c:tx>
            <c:v>Australia jobs</c:v>
          </c:tx>
          <c:spPr>
            <a:ln w="19050" cap="rnd">
              <a:solidFill>
                <a:srgbClr val="336699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'Australian Capital Territory'!$K$182:$K$222</c:f>
              <c:strCache>
                <c:ptCount val="30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</c:strCache>
            </c:strRef>
          </c:cat>
          <c:val>
            <c:numRef>
              <c:f>'Australian Capital Territory'!$L$182:$L$222</c:f>
              <c:numCache>
                <c:formatCode>0.0</c:formatCode>
                <c:ptCount val="41"/>
                <c:pt idx="0">
                  <c:v>100</c:v>
                </c:pt>
                <c:pt idx="1">
                  <c:v>99.271199999999993</c:v>
                </c:pt>
                <c:pt idx="2">
                  <c:v>96.295599999999993</c:v>
                </c:pt>
                <c:pt idx="3">
                  <c:v>93.638400000000004</c:v>
                </c:pt>
                <c:pt idx="4">
                  <c:v>91.923000000000002</c:v>
                </c:pt>
                <c:pt idx="5">
                  <c:v>91.470600000000005</c:v>
                </c:pt>
                <c:pt idx="6">
                  <c:v>91.807000000000002</c:v>
                </c:pt>
                <c:pt idx="7">
                  <c:v>92.205500000000001</c:v>
                </c:pt>
                <c:pt idx="8">
                  <c:v>92.755899999999997</c:v>
                </c:pt>
                <c:pt idx="9">
                  <c:v>93.289000000000001</c:v>
                </c:pt>
                <c:pt idx="10">
                  <c:v>93.593100000000007</c:v>
                </c:pt>
                <c:pt idx="11">
                  <c:v>94.094300000000004</c:v>
                </c:pt>
                <c:pt idx="12">
                  <c:v>95.016300000000001</c:v>
                </c:pt>
                <c:pt idx="13">
                  <c:v>95.471400000000003</c:v>
                </c:pt>
                <c:pt idx="14">
                  <c:v>95.657899999999998</c:v>
                </c:pt>
                <c:pt idx="15">
                  <c:v>95.603200000000001</c:v>
                </c:pt>
                <c:pt idx="16">
                  <c:v>96.356800000000007</c:v>
                </c:pt>
                <c:pt idx="17">
                  <c:v>96.685500000000005</c:v>
                </c:pt>
                <c:pt idx="18">
                  <c:v>96.562399999999997</c:v>
                </c:pt>
                <c:pt idx="19">
                  <c:v>96.622500000000002</c:v>
                </c:pt>
                <c:pt idx="20">
                  <c:v>96.718599999999995</c:v>
                </c:pt>
                <c:pt idx="21">
                  <c:v>96.574399999999997</c:v>
                </c:pt>
                <c:pt idx="22">
                  <c:v>96.402299999999997</c:v>
                </c:pt>
                <c:pt idx="23">
                  <c:v>96.278899999999993</c:v>
                </c:pt>
                <c:pt idx="24">
                  <c:v>96.199700000000007</c:v>
                </c:pt>
                <c:pt idx="25">
                  <c:v>96.272900000000007</c:v>
                </c:pt>
                <c:pt idx="26">
                  <c:v>96.568100000000001</c:v>
                </c:pt>
                <c:pt idx="27">
                  <c:v>96.733400000000003</c:v>
                </c:pt>
                <c:pt idx="28">
                  <c:v>96.519000000000005</c:v>
                </c:pt>
                <c:pt idx="29">
                  <c:v>95.865399999999994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F61-41C2-8D08-0604186AAC1F}"/>
            </c:ext>
          </c:extLst>
        </c:ser>
        <c:ser>
          <c:idx val="3"/>
          <c:order val="3"/>
          <c:tx>
            <c:v>Australia wages</c:v>
          </c:tx>
          <c:spPr>
            <a:ln w="19050" cap="rnd">
              <a:solidFill>
                <a:srgbClr val="669966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'Australian Capital Territory'!$K$182:$K$222</c:f>
              <c:strCache>
                <c:ptCount val="30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</c:strCache>
            </c:strRef>
          </c:cat>
          <c:val>
            <c:numRef>
              <c:f>'Australian Capital Territory'!$L$224:$L$265</c:f>
              <c:numCache>
                <c:formatCode>0.0</c:formatCode>
                <c:ptCount val="42"/>
                <c:pt idx="0">
                  <c:v>100</c:v>
                </c:pt>
                <c:pt idx="1">
                  <c:v>99.672899999999998</c:v>
                </c:pt>
                <c:pt idx="2">
                  <c:v>98.401799999999994</c:v>
                </c:pt>
                <c:pt idx="3">
                  <c:v>96.698300000000003</c:v>
                </c:pt>
                <c:pt idx="4">
                  <c:v>94.161900000000003</c:v>
                </c:pt>
                <c:pt idx="5">
                  <c:v>94.060299999999998</c:v>
                </c:pt>
                <c:pt idx="6">
                  <c:v>94.247100000000003</c:v>
                </c:pt>
                <c:pt idx="7">
                  <c:v>94.699200000000005</c:v>
                </c:pt>
                <c:pt idx="8">
                  <c:v>93.318799999999996</c:v>
                </c:pt>
                <c:pt idx="9">
                  <c:v>92.6631</c:v>
                </c:pt>
                <c:pt idx="10">
                  <c:v>92.2851</c:v>
                </c:pt>
                <c:pt idx="11">
                  <c:v>93.580100000000002</c:v>
                </c:pt>
                <c:pt idx="12">
                  <c:v>95.452699999999993</c:v>
                </c:pt>
                <c:pt idx="13">
                  <c:v>96.085499999999996</c:v>
                </c:pt>
                <c:pt idx="14">
                  <c:v>97.002799999999993</c:v>
                </c:pt>
                <c:pt idx="15">
                  <c:v>97.207499999999996</c:v>
                </c:pt>
                <c:pt idx="16">
                  <c:v>98.944500000000005</c:v>
                </c:pt>
                <c:pt idx="17">
                  <c:v>95.884299999999996</c:v>
                </c:pt>
                <c:pt idx="18">
                  <c:v>95.402900000000002</c:v>
                </c:pt>
                <c:pt idx="19">
                  <c:v>95.053100000000001</c:v>
                </c:pt>
                <c:pt idx="20">
                  <c:v>95.779899999999998</c:v>
                </c:pt>
                <c:pt idx="21">
                  <c:v>96.120999999999995</c:v>
                </c:pt>
                <c:pt idx="22">
                  <c:v>95.627399999999994</c:v>
                </c:pt>
                <c:pt idx="23">
                  <c:v>95.418499999999995</c:v>
                </c:pt>
                <c:pt idx="24">
                  <c:v>95.474400000000003</c:v>
                </c:pt>
                <c:pt idx="25">
                  <c:v>97.681799999999996</c:v>
                </c:pt>
                <c:pt idx="26">
                  <c:v>98.357799999999997</c:v>
                </c:pt>
                <c:pt idx="27">
                  <c:v>98.9345</c:v>
                </c:pt>
                <c:pt idx="28">
                  <c:v>98.072599999999994</c:v>
                </c:pt>
                <c:pt idx="29">
                  <c:v>96.714299999999994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F61-41C2-8D08-0604186AAC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</a:t>
                </a:r>
                <a:r>
                  <a:rPr lang="en-AU" baseline="0"/>
                  <a:t> ending</a:t>
                </a:r>
                <a:endParaRPr lang="en-AU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m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46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7"/>
        <c:majorTimeUnit val="days"/>
      </c:dateAx>
      <c:valAx>
        <c:axId val="1083880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2925509128877136"/>
          <c:y val="5.2077865266841883E-3"/>
          <c:w val="0.84522681380155951"/>
          <c:h val="0.1158089612504583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3881862518050296"/>
        </c:manualLayout>
      </c:layout>
      <c:lineChart>
        <c:grouping val="standard"/>
        <c:varyColors val="0"/>
        <c:ser>
          <c:idx val="0"/>
          <c:order val="0"/>
          <c:tx>
            <c:v>State jobs</c:v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'New South Wales'!$K$182:$K$222</c:f>
              <c:strCache>
                <c:ptCount val="30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</c:strCache>
            </c:strRef>
          </c:cat>
          <c:val>
            <c:numRef>
              <c:f>'New South Wales'!$L$267:$L$307</c:f>
              <c:numCache>
                <c:formatCode>0.0</c:formatCode>
                <c:ptCount val="41"/>
                <c:pt idx="0">
                  <c:v>100</c:v>
                </c:pt>
                <c:pt idx="1">
                  <c:v>99.238</c:v>
                </c:pt>
                <c:pt idx="2">
                  <c:v>96.275400000000005</c:v>
                </c:pt>
                <c:pt idx="3">
                  <c:v>93.701400000000007</c:v>
                </c:pt>
                <c:pt idx="4">
                  <c:v>92.150800000000004</c:v>
                </c:pt>
                <c:pt idx="5">
                  <c:v>91.582599999999999</c:v>
                </c:pt>
                <c:pt idx="6">
                  <c:v>91.744299999999996</c:v>
                </c:pt>
                <c:pt idx="7">
                  <c:v>92.233400000000003</c:v>
                </c:pt>
                <c:pt idx="8">
                  <c:v>92.9392</c:v>
                </c:pt>
                <c:pt idx="9">
                  <c:v>93.662000000000006</c:v>
                </c:pt>
                <c:pt idx="10">
                  <c:v>94.086799999999997</c:v>
                </c:pt>
                <c:pt idx="11">
                  <c:v>94.722899999999996</c:v>
                </c:pt>
                <c:pt idx="12">
                  <c:v>95.7941</c:v>
                </c:pt>
                <c:pt idx="13">
                  <c:v>95.795299999999997</c:v>
                </c:pt>
                <c:pt idx="14">
                  <c:v>95.965900000000005</c:v>
                </c:pt>
                <c:pt idx="15">
                  <c:v>96.1952</c:v>
                </c:pt>
                <c:pt idx="16">
                  <c:v>96.791200000000003</c:v>
                </c:pt>
                <c:pt idx="17">
                  <c:v>97.098200000000006</c:v>
                </c:pt>
                <c:pt idx="18">
                  <c:v>96.880899999999997</c:v>
                </c:pt>
                <c:pt idx="19">
                  <c:v>97.083799999999997</c:v>
                </c:pt>
                <c:pt idx="20">
                  <c:v>97.278700000000001</c:v>
                </c:pt>
                <c:pt idx="21">
                  <c:v>97.205100000000002</c:v>
                </c:pt>
                <c:pt idx="22">
                  <c:v>97.215999999999994</c:v>
                </c:pt>
                <c:pt idx="23">
                  <c:v>97.125299999999996</c:v>
                </c:pt>
                <c:pt idx="24">
                  <c:v>97.128500000000003</c:v>
                </c:pt>
                <c:pt idx="25">
                  <c:v>97.149299999999997</c:v>
                </c:pt>
                <c:pt idx="26">
                  <c:v>97.214600000000004</c:v>
                </c:pt>
                <c:pt idx="27">
                  <c:v>97.2286</c:v>
                </c:pt>
                <c:pt idx="28">
                  <c:v>97.131100000000004</c:v>
                </c:pt>
                <c:pt idx="29">
                  <c:v>96.442499999999995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C4-473B-95AD-26C7FAA96049}"/>
            </c:ext>
          </c:extLst>
        </c:ser>
        <c:ser>
          <c:idx val="1"/>
          <c:order val="1"/>
          <c:tx>
            <c:v>State wages</c:v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7"/>
            <c:marker>
              <c:symbol val="squar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2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6FC4-473B-95AD-26C7FAA96049}"/>
              </c:ext>
            </c:extLst>
          </c:dPt>
          <c:cat>
            <c:strRef>
              <c:f>'New South Wales'!$K$182:$K$222</c:f>
              <c:strCache>
                <c:ptCount val="30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</c:strCache>
            </c:strRef>
          </c:cat>
          <c:val>
            <c:numRef>
              <c:f>'New South Wales'!$L$309:$L$349</c:f>
              <c:numCache>
                <c:formatCode>0.0</c:formatCode>
                <c:ptCount val="41"/>
                <c:pt idx="0">
                  <c:v>100</c:v>
                </c:pt>
                <c:pt idx="1">
                  <c:v>100.2882</c:v>
                </c:pt>
                <c:pt idx="2">
                  <c:v>99.403700000000001</c:v>
                </c:pt>
                <c:pt idx="3">
                  <c:v>97.417599999999993</c:v>
                </c:pt>
                <c:pt idx="4">
                  <c:v>94.924400000000006</c:v>
                </c:pt>
                <c:pt idx="5">
                  <c:v>94.566500000000005</c:v>
                </c:pt>
                <c:pt idx="6">
                  <c:v>94.0779</c:v>
                </c:pt>
                <c:pt idx="7">
                  <c:v>94.408600000000007</c:v>
                </c:pt>
                <c:pt idx="8">
                  <c:v>92.470399999999998</c:v>
                </c:pt>
                <c:pt idx="9">
                  <c:v>91.989099999999993</c:v>
                </c:pt>
                <c:pt idx="10">
                  <c:v>91.839299999999994</c:v>
                </c:pt>
                <c:pt idx="11">
                  <c:v>94.307599999999994</c:v>
                </c:pt>
                <c:pt idx="12">
                  <c:v>95.640600000000006</c:v>
                </c:pt>
                <c:pt idx="13">
                  <c:v>95.977999999999994</c:v>
                </c:pt>
                <c:pt idx="14">
                  <c:v>97.090699999999998</c:v>
                </c:pt>
                <c:pt idx="15">
                  <c:v>96.717100000000002</c:v>
                </c:pt>
                <c:pt idx="16">
                  <c:v>98.185699999999997</c:v>
                </c:pt>
                <c:pt idx="17">
                  <c:v>95.445499999999996</c:v>
                </c:pt>
                <c:pt idx="18">
                  <c:v>94.938699999999997</c:v>
                </c:pt>
                <c:pt idx="19">
                  <c:v>94.881399999999999</c:v>
                </c:pt>
                <c:pt idx="20">
                  <c:v>95.487899999999996</c:v>
                </c:pt>
                <c:pt idx="21">
                  <c:v>95.847899999999996</c:v>
                </c:pt>
                <c:pt idx="22">
                  <c:v>95.440100000000001</c:v>
                </c:pt>
                <c:pt idx="23">
                  <c:v>95.192400000000006</c:v>
                </c:pt>
                <c:pt idx="24">
                  <c:v>95.203299999999999</c:v>
                </c:pt>
                <c:pt idx="25">
                  <c:v>96.485399999999998</c:v>
                </c:pt>
                <c:pt idx="26">
                  <c:v>97.191100000000006</c:v>
                </c:pt>
                <c:pt idx="27">
                  <c:v>99.728899999999996</c:v>
                </c:pt>
                <c:pt idx="28">
                  <c:v>98.197900000000004</c:v>
                </c:pt>
                <c:pt idx="29">
                  <c:v>95.219300000000004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FC4-473B-95AD-26C7FAA96049}"/>
            </c:ext>
          </c:extLst>
        </c:ser>
        <c:ser>
          <c:idx val="2"/>
          <c:order val="2"/>
          <c:tx>
            <c:v>Australia jobs</c:v>
          </c:tx>
          <c:spPr>
            <a:ln w="19050" cap="rnd">
              <a:solidFill>
                <a:srgbClr val="336699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'New South Wales'!$K$182:$K$222</c:f>
              <c:strCache>
                <c:ptCount val="30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</c:strCache>
            </c:strRef>
          </c:cat>
          <c:val>
            <c:numRef>
              <c:f>'New South Wales'!$L$182:$L$222</c:f>
              <c:numCache>
                <c:formatCode>0.0</c:formatCode>
                <c:ptCount val="41"/>
                <c:pt idx="0">
                  <c:v>100</c:v>
                </c:pt>
                <c:pt idx="1">
                  <c:v>99.271199999999993</c:v>
                </c:pt>
                <c:pt idx="2">
                  <c:v>96.295599999999993</c:v>
                </c:pt>
                <c:pt idx="3">
                  <c:v>93.638400000000004</c:v>
                </c:pt>
                <c:pt idx="4">
                  <c:v>91.923000000000002</c:v>
                </c:pt>
                <c:pt idx="5">
                  <c:v>91.470600000000005</c:v>
                </c:pt>
                <c:pt idx="6">
                  <c:v>91.807000000000002</c:v>
                </c:pt>
                <c:pt idx="7">
                  <c:v>92.205500000000001</c:v>
                </c:pt>
                <c:pt idx="8">
                  <c:v>92.755899999999997</c:v>
                </c:pt>
                <c:pt idx="9">
                  <c:v>93.289000000000001</c:v>
                </c:pt>
                <c:pt idx="10">
                  <c:v>93.593100000000007</c:v>
                </c:pt>
                <c:pt idx="11">
                  <c:v>94.094300000000004</c:v>
                </c:pt>
                <c:pt idx="12">
                  <c:v>95.016300000000001</c:v>
                </c:pt>
                <c:pt idx="13">
                  <c:v>95.471400000000003</c:v>
                </c:pt>
                <c:pt idx="14">
                  <c:v>95.657899999999998</c:v>
                </c:pt>
                <c:pt idx="15">
                  <c:v>95.603200000000001</c:v>
                </c:pt>
                <c:pt idx="16">
                  <c:v>96.356800000000007</c:v>
                </c:pt>
                <c:pt idx="17">
                  <c:v>96.685500000000005</c:v>
                </c:pt>
                <c:pt idx="18">
                  <c:v>96.562399999999997</c:v>
                </c:pt>
                <c:pt idx="19">
                  <c:v>96.622500000000002</c:v>
                </c:pt>
                <c:pt idx="20">
                  <c:v>96.718599999999995</c:v>
                </c:pt>
                <c:pt idx="21">
                  <c:v>96.574399999999997</c:v>
                </c:pt>
                <c:pt idx="22">
                  <c:v>96.402299999999997</c:v>
                </c:pt>
                <c:pt idx="23">
                  <c:v>96.278899999999993</c:v>
                </c:pt>
                <c:pt idx="24">
                  <c:v>96.199700000000007</c:v>
                </c:pt>
                <c:pt idx="25">
                  <c:v>96.272900000000007</c:v>
                </c:pt>
                <c:pt idx="26">
                  <c:v>96.568100000000001</c:v>
                </c:pt>
                <c:pt idx="27">
                  <c:v>96.733400000000003</c:v>
                </c:pt>
                <c:pt idx="28">
                  <c:v>96.519000000000005</c:v>
                </c:pt>
                <c:pt idx="29">
                  <c:v>95.865399999999994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FC4-473B-95AD-26C7FAA96049}"/>
            </c:ext>
          </c:extLst>
        </c:ser>
        <c:ser>
          <c:idx val="3"/>
          <c:order val="3"/>
          <c:tx>
            <c:v>Australia wages</c:v>
          </c:tx>
          <c:spPr>
            <a:ln w="19050" cap="rnd">
              <a:solidFill>
                <a:srgbClr val="669966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'New South Wales'!$K$182:$K$222</c:f>
              <c:strCache>
                <c:ptCount val="30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</c:strCache>
            </c:strRef>
          </c:cat>
          <c:val>
            <c:numRef>
              <c:f>'New South Wales'!$L$224:$L$265</c:f>
              <c:numCache>
                <c:formatCode>0.0</c:formatCode>
                <c:ptCount val="42"/>
                <c:pt idx="0">
                  <c:v>100</c:v>
                </c:pt>
                <c:pt idx="1">
                  <c:v>99.672899999999998</c:v>
                </c:pt>
                <c:pt idx="2">
                  <c:v>98.401799999999994</c:v>
                </c:pt>
                <c:pt idx="3">
                  <c:v>96.698300000000003</c:v>
                </c:pt>
                <c:pt idx="4">
                  <c:v>94.161900000000003</c:v>
                </c:pt>
                <c:pt idx="5">
                  <c:v>94.060299999999998</c:v>
                </c:pt>
                <c:pt idx="6">
                  <c:v>94.247100000000003</c:v>
                </c:pt>
                <c:pt idx="7">
                  <c:v>94.699200000000005</c:v>
                </c:pt>
                <c:pt idx="8">
                  <c:v>93.318799999999996</c:v>
                </c:pt>
                <c:pt idx="9">
                  <c:v>92.6631</c:v>
                </c:pt>
                <c:pt idx="10">
                  <c:v>92.2851</c:v>
                </c:pt>
                <c:pt idx="11">
                  <c:v>93.580100000000002</c:v>
                </c:pt>
                <c:pt idx="12">
                  <c:v>95.452699999999993</c:v>
                </c:pt>
                <c:pt idx="13">
                  <c:v>96.085499999999996</c:v>
                </c:pt>
                <c:pt idx="14">
                  <c:v>97.002799999999993</c:v>
                </c:pt>
                <c:pt idx="15">
                  <c:v>97.207499999999996</c:v>
                </c:pt>
                <c:pt idx="16">
                  <c:v>98.944500000000005</c:v>
                </c:pt>
                <c:pt idx="17">
                  <c:v>95.884299999999996</c:v>
                </c:pt>
                <c:pt idx="18">
                  <c:v>95.402900000000002</c:v>
                </c:pt>
                <c:pt idx="19">
                  <c:v>95.053100000000001</c:v>
                </c:pt>
                <c:pt idx="20">
                  <c:v>95.779899999999998</c:v>
                </c:pt>
                <c:pt idx="21">
                  <c:v>96.120999999999995</c:v>
                </c:pt>
                <c:pt idx="22">
                  <c:v>95.627399999999994</c:v>
                </c:pt>
                <c:pt idx="23">
                  <c:v>95.418499999999995</c:v>
                </c:pt>
                <c:pt idx="24">
                  <c:v>95.474400000000003</c:v>
                </c:pt>
                <c:pt idx="25">
                  <c:v>97.681799999999996</c:v>
                </c:pt>
                <c:pt idx="26">
                  <c:v>98.357799999999997</c:v>
                </c:pt>
                <c:pt idx="27">
                  <c:v>98.9345</c:v>
                </c:pt>
                <c:pt idx="28">
                  <c:v>98.072599999999994</c:v>
                </c:pt>
                <c:pt idx="29">
                  <c:v>96.714299999999994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FC4-473B-95AD-26C7FAA960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</a:t>
                </a:r>
                <a:r>
                  <a:rPr lang="en-AU" baseline="0"/>
                  <a:t> ending</a:t>
                </a:r>
                <a:endParaRPr lang="en-AU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m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46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7"/>
        <c:majorTimeUnit val="days"/>
      </c:dateAx>
      <c:valAx>
        <c:axId val="1083880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2925509128877136"/>
          <c:y val="5.2077865266841883E-3"/>
          <c:w val="0.84522681380155951"/>
          <c:h val="0.1158089612504583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Victoria!$K$4</c:f>
              <c:strCache>
                <c:ptCount val="1"/>
                <c:pt idx="0">
                  <c:v>Previous month (week ending 05 September)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  <a:effectLst/>
          </c:spPr>
          <c:invertIfNegative val="0"/>
          <c:cat>
            <c:strRef>
              <c:f>Victoria!$K$35:$K$41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Victoria!$L$35:$L$41</c:f>
              <c:numCache>
                <c:formatCode>0.0</c:formatCode>
                <c:ptCount val="7"/>
                <c:pt idx="0">
                  <c:v>80.97</c:v>
                </c:pt>
                <c:pt idx="1">
                  <c:v>88.52</c:v>
                </c:pt>
                <c:pt idx="2">
                  <c:v>94.56</c:v>
                </c:pt>
                <c:pt idx="3">
                  <c:v>96.07</c:v>
                </c:pt>
                <c:pt idx="4">
                  <c:v>95.99</c:v>
                </c:pt>
                <c:pt idx="5">
                  <c:v>92.54</c:v>
                </c:pt>
                <c:pt idx="6">
                  <c:v>85.91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9E-4FE5-BCCD-A9528B590E65}"/>
            </c:ext>
          </c:extLst>
        </c:ser>
        <c:ser>
          <c:idx val="2"/>
          <c:order val="1"/>
          <c:tx>
            <c:strRef>
              <c:f>Victoria!$K$6</c:f>
              <c:strCache>
                <c:ptCount val="1"/>
                <c:pt idx="0">
                  <c:v>Previous week (ending 26 September)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  <a:effectLst/>
          </c:spPr>
          <c:invertIfNegative val="0"/>
          <c:cat>
            <c:strRef>
              <c:f>Victoria!$K$35:$K$41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Victoria!$L$44:$L$50</c:f>
              <c:numCache>
                <c:formatCode>0.0</c:formatCode>
                <c:ptCount val="7"/>
                <c:pt idx="0">
                  <c:v>90.11</c:v>
                </c:pt>
                <c:pt idx="1">
                  <c:v>89.04</c:v>
                </c:pt>
                <c:pt idx="2">
                  <c:v>94.49</c:v>
                </c:pt>
                <c:pt idx="3">
                  <c:v>96.09</c:v>
                </c:pt>
                <c:pt idx="4">
                  <c:v>96.15</c:v>
                </c:pt>
                <c:pt idx="5">
                  <c:v>92.63</c:v>
                </c:pt>
                <c:pt idx="6">
                  <c:v>85.96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69E-4FE5-BCCD-A9528B590E65}"/>
            </c:ext>
          </c:extLst>
        </c:ser>
        <c:ser>
          <c:idx val="3"/>
          <c:order val="2"/>
          <c:tx>
            <c:strRef>
              <c:f>Victoria!$K$7</c:f>
              <c:strCache>
                <c:ptCount val="1"/>
                <c:pt idx="0">
                  <c:v>This week (ending 03 October)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Victoria!$K$35:$K$41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Victoria!$L$53:$L$59</c:f>
              <c:numCache>
                <c:formatCode>0.0</c:formatCode>
                <c:ptCount val="7"/>
                <c:pt idx="0">
                  <c:v>91.23</c:v>
                </c:pt>
                <c:pt idx="1">
                  <c:v>88.45</c:v>
                </c:pt>
                <c:pt idx="2">
                  <c:v>93.7</c:v>
                </c:pt>
                <c:pt idx="3">
                  <c:v>95.3</c:v>
                </c:pt>
                <c:pt idx="4">
                  <c:v>95.52</c:v>
                </c:pt>
                <c:pt idx="5">
                  <c:v>91.69</c:v>
                </c:pt>
                <c:pt idx="6">
                  <c:v>84.06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69E-4FE5-BCCD-A9528B590E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05"/>
          <c:min val="70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Victoria!$K$4</c:f>
              <c:strCache>
                <c:ptCount val="1"/>
                <c:pt idx="0">
                  <c:v>Previous month (week ending 05 September)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  <a:effectLst/>
          </c:spPr>
          <c:invertIfNegative val="0"/>
          <c:cat>
            <c:strRef>
              <c:f>Victoria!$K$64:$K$70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Victoria!$L$64:$L$70</c:f>
              <c:numCache>
                <c:formatCode>0.0</c:formatCode>
                <c:ptCount val="7"/>
                <c:pt idx="0">
                  <c:v>73.040000000000006</c:v>
                </c:pt>
                <c:pt idx="1">
                  <c:v>87.42</c:v>
                </c:pt>
                <c:pt idx="2">
                  <c:v>94.45</c:v>
                </c:pt>
                <c:pt idx="3">
                  <c:v>95.44</c:v>
                </c:pt>
                <c:pt idx="4">
                  <c:v>95.43</c:v>
                </c:pt>
                <c:pt idx="5">
                  <c:v>91.24</c:v>
                </c:pt>
                <c:pt idx="6">
                  <c:v>82.85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A6-4C35-9ED7-04260086579B}"/>
            </c:ext>
          </c:extLst>
        </c:ser>
        <c:ser>
          <c:idx val="2"/>
          <c:order val="1"/>
          <c:tx>
            <c:strRef>
              <c:f>Victoria!$K$6</c:f>
              <c:strCache>
                <c:ptCount val="1"/>
                <c:pt idx="0">
                  <c:v>Previous week (ending 26 September)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  <a:effectLst/>
          </c:spPr>
          <c:invertIfNegative val="0"/>
          <c:cat>
            <c:strRef>
              <c:f>Victoria!$K$64:$K$70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Victoria!$L$73:$L$79</c:f>
              <c:numCache>
                <c:formatCode>0.0</c:formatCode>
                <c:ptCount val="7"/>
                <c:pt idx="0">
                  <c:v>83.25</c:v>
                </c:pt>
                <c:pt idx="1">
                  <c:v>88.95</c:v>
                </c:pt>
                <c:pt idx="2">
                  <c:v>95.04</c:v>
                </c:pt>
                <c:pt idx="3">
                  <c:v>96.13</c:v>
                </c:pt>
                <c:pt idx="4">
                  <c:v>96.19</c:v>
                </c:pt>
                <c:pt idx="5">
                  <c:v>91.63</c:v>
                </c:pt>
                <c:pt idx="6">
                  <c:v>82.49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6A6-4C35-9ED7-04260086579B}"/>
            </c:ext>
          </c:extLst>
        </c:ser>
        <c:ser>
          <c:idx val="3"/>
          <c:order val="2"/>
          <c:tx>
            <c:strRef>
              <c:f>Victoria!$K$7</c:f>
              <c:strCache>
                <c:ptCount val="1"/>
                <c:pt idx="0">
                  <c:v>This week (ending 03 October)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Victoria!$K$64:$K$70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Victoria!$L$82:$L$88</c:f>
              <c:numCache>
                <c:formatCode>0.0</c:formatCode>
                <c:ptCount val="7"/>
                <c:pt idx="0">
                  <c:v>84.5</c:v>
                </c:pt>
                <c:pt idx="1">
                  <c:v>87.89</c:v>
                </c:pt>
                <c:pt idx="2">
                  <c:v>94.06</c:v>
                </c:pt>
                <c:pt idx="3">
                  <c:v>95.21</c:v>
                </c:pt>
                <c:pt idx="4">
                  <c:v>95.52</c:v>
                </c:pt>
                <c:pt idx="5">
                  <c:v>90.87</c:v>
                </c:pt>
                <c:pt idx="6">
                  <c:v>81.34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6A6-4C35-9ED7-0426008657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05"/>
          <c:min val="70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932130123607682"/>
          <c:y val="7.6490334307209348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Victoria!$K$8</c:f>
              <c:strCache>
                <c:ptCount val="1"/>
                <c:pt idx="0">
                  <c:v>Week ending 14 March</c:v>
                </c:pt>
              </c:strCache>
            </c:strRef>
          </c:tx>
          <c:spPr>
            <a:solidFill>
              <a:srgbClr val="99CC66"/>
            </a:solidFill>
            <a:ln>
              <a:noFill/>
            </a:ln>
            <a:effectLst/>
          </c:spPr>
          <c:invertIfNegative val="0"/>
          <c:cat>
            <c:strRef>
              <c:f>Victoria!$K$142:$K$160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Victoria!$L$142:$L$160</c:f>
              <c:numCache>
                <c:formatCode>0.0%</c:formatCode>
                <c:ptCount val="19"/>
                <c:pt idx="0">
                  <c:v>1.1599999999999999E-2</c:v>
                </c:pt>
                <c:pt idx="1">
                  <c:v>3.3E-3</c:v>
                </c:pt>
                <c:pt idx="2">
                  <c:v>7.6100000000000001E-2</c:v>
                </c:pt>
                <c:pt idx="3">
                  <c:v>9.7999999999999997E-3</c:v>
                </c:pt>
                <c:pt idx="4">
                  <c:v>6.4699999999999994E-2</c:v>
                </c:pt>
                <c:pt idx="5">
                  <c:v>5.0999999999999997E-2</c:v>
                </c:pt>
                <c:pt idx="6">
                  <c:v>0.1024</c:v>
                </c:pt>
                <c:pt idx="7">
                  <c:v>6.6400000000000001E-2</c:v>
                </c:pt>
                <c:pt idx="8">
                  <c:v>3.9399999999999998E-2</c:v>
                </c:pt>
                <c:pt idx="9">
                  <c:v>1.66E-2</c:v>
                </c:pt>
                <c:pt idx="10">
                  <c:v>4.3799999999999999E-2</c:v>
                </c:pt>
                <c:pt idx="11">
                  <c:v>2.0299999999999999E-2</c:v>
                </c:pt>
                <c:pt idx="12">
                  <c:v>8.7999999999999995E-2</c:v>
                </c:pt>
                <c:pt idx="13">
                  <c:v>7.0400000000000004E-2</c:v>
                </c:pt>
                <c:pt idx="14">
                  <c:v>5.4100000000000002E-2</c:v>
                </c:pt>
                <c:pt idx="15">
                  <c:v>9.3299999999999994E-2</c:v>
                </c:pt>
                <c:pt idx="16">
                  <c:v>0.13669999999999999</c:v>
                </c:pt>
                <c:pt idx="17">
                  <c:v>1.9800000000000002E-2</c:v>
                </c:pt>
                <c:pt idx="18">
                  <c:v>3.1699999999999999E-2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35-4415-AA28-E259CE97BAA4}"/>
            </c:ext>
          </c:extLst>
        </c:ser>
        <c:ser>
          <c:idx val="0"/>
          <c:order val="1"/>
          <c:tx>
            <c:strRef>
              <c:f>Victoria!$K$7</c:f>
              <c:strCache>
                <c:ptCount val="1"/>
                <c:pt idx="0">
                  <c:v>This week (ending 03 October)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Victoria!$K$142:$K$160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Victoria!$L$162:$L$180</c:f>
              <c:numCache>
                <c:formatCode>0.0%</c:formatCode>
                <c:ptCount val="19"/>
                <c:pt idx="0">
                  <c:v>1.0999999999999999E-2</c:v>
                </c:pt>
                <c:pt idx="1">
                  <c:v>3.5999999999999999E-3</c:v>
                </c:pt>
                <c:pt idx="2">
                  <c:v>7.9600000000000004E-2</c:v>
                </c:pt>
                <c:pt idx="3">
                  <c:v>1.0500000000000001E-2</c:v>
                </c:pt>
                <c:pt idx="4">
                  <c:v>6.5299999999999997E-2</c:v>
                </c:pt>
                <c:pt idx="5">
                  <c:v>5.1999999999999998E-2</c:v>
                </c:pt>
                <c:pt idx="6">
                  <c:v>0.10199999999999999</c:v>
                </c:pt>
                <c:pt idx="7">
                  <c:v>5.1299999999999998E-2</c:v>
                </c:pt>
                <c:pt idx="8">
                  <c:v>3.9699999999999999E-2</c:v>
                </c:pt>
                <c:pt idx="9">
                  <c:v>1.5900000000000001E-2</c:v>
                </c:pt>
                <c:pt idx="10">
                  <c:v>4.8000000000000001E-2</c:v>
                </c:pt>
                <c:pt idx="11">
                  <c:v>1.9699999999999999E-2</c:v>
                </c:pt>
                <c:pt idx="12">
                  <c:v>8.9399999999999993E-2</c:v>
                </c:pt>
                <c:pt idx="13">
                  <c:v>6.7400000000000002E-2</c:v>
                </c:pt>
                <c:pt idx="14">
                  <c:v>5.5E-2</c:v>
                </c:pt>
                <c:pt idx="15">
                  <c:v>9.2799999999999994E-2</c:v>
                </c:pt>
                <c:pt idx="16">
                  <c:v>0.14979999999999999</c:v>
                </c:pt>
                <c:pt idx="17">
                  <c:v>1.6199999999999999E-2</c:v>
                </c:pt>
                <c:pt idx="18">
                  <c:v>3.0200000000000001E-2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B35-4415-AA28-E259CE97BA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2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prstDash val="solid"/>
              <a:round/>
            </a:ln>
            <a:effectLst/>
          </c:spPr>
        </c:majorGridlines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809410238983027"/>
          <c:y val="0.1453644525029838"/>
          <c:w val="0.85382587099787943"/>
          <c:h val="0.79642615057109722"/>
        </c:manualLayout>
      </c:layout>
      <c:barChart>
        <c:barDir val="bar"/>
        <c:grouping val="clustered"/>
        <c:varyColors val="0"/>
        <c:ser>
          <c:idx val="0"/>
          <c:order val="0"/>
          <c:tx>
            <c:v>This week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Victoria!$K$93:$K$111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Victoria!$L$93:$L$111</c:f>
              <c:numCache>
                <c:formatCode>0.0%</c:formatCode>
                <c:ptCount val="19"/>
                <c:pt idx="0">
                  <c:v>-0.13150000000000001</c:v>
                </c:pt>
                <c:pt idx="1">
                  <c:v>-1.3299999999999999E-2</c:v>
                </c:pt>
                <c:pt idx="2">
                  <c:v>-3.4500000000000003E-2</c:v>
                </c:pt>
                <c:pt idx="3">
                  <c:v>-8.6E-3</c:v>
                </c:pt>
                <c:pt idx="4">
                  <c:v>-6.8500000000000005E-2</c:v>
                </c:pt>
                <c:pt idx="5">
                  <c:v>-5.8799999999999998E-2</c:v>
                </c:pt>
                <c:pt idx="6">
                  <c:v>-8.1000000000000003E-2</c:v>
                </c:pt>
                <c:pt idx="7">
                  <c:v>-0.28799999999999998</c:v>
                </c:pt>
                <c:pt idx="8">
                  <c:v>-7.1099999999999997E-2</c:v>
                </c:pt>
                <c:pt idx="9">
                  <c:v>-0.1168</c:v>
                </c:pt>
                <c:pt idx="10">
                  <c:v>1.15E-2</c:v>
                </c:pt>
                <c:pt idx="11">
                  <c:v>-0.1009</c:v>
                </c:pt>
                <c:pt idx="12">
                  <c:v>-6.3200000000000006E-2</c:v>
                </c:pt>
                <c:pt idx="13">
                  <c:v>-0.1162</c:v>
                </c:pt>
                <c:pt idx="14">
                  <c:v>-6.0499999999999998E-2</c:v>
                </c:pt>
                <c:pt idx="15">
                  <c:v>-8.2100000000000006E-2</c:v>
                </c:pt>
                <c:pt idx="16">
                  <c:v>1.09E-2</c:v>
                </c:pt>
                <c:pt idx="17">
                  <c:v>-0.24640000000000001</c:v>
                </c:pt>
                <c:pt idx="18">
                  <c:v>-0.1217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FA-4818-8218-EE727E7F76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0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  <c:max val="0.1"/>
          <c:min val="-0.30000000000000004"/>
        </c:scaling>
        <c:delete val="0"/>
        <c:axPos val="t"/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  <c:majorUnit val="0.1"/>
      </c:valAx>
      <c:spPr>
        <a:solidFill>
          <a:schemeClr val="bg1"/>
        </a:solidFill>
        <a:ln w="6350">
          <a:solidFill>
            <a:schemeClr val="bg2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9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4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9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4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9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4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7.xml"/><Relationship Id="rId2" Type="http://schemas.openxmlformats.org/officeDocument/2006/relationships/chart" Target="../charts/chart16.xml"/><Relationship Id="rId1" Type="http://schemas.openxmlformats.org/officeDocument/2006/relationships/image" Target="../media/image1.png"/><Relationship Id="rId6" Type="http://schemas.openxmlformats.org/officeDocument/2006/relationships/chart" Target="../charts/chart20.xml"/><Relationship Id="rId5" Type="http://schemas.openxmlformats.org/officeDocument/2006/relationships/chart" Target="../charts/chart19.xml"/><Relationship Id="rId4" Type="http://schemas.openxmlformats.org/officeDocument/2006/relationships/chart" Target="../charts/chart18.xml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2.xml"/><Relationship Id="rId2" Type="http://schemas.openxmlformats.org/officeDocument/2006/relationships/chart" Target="../charts/chart21.xml"/><Relationship Id="rId1" Type="http://schemas.openxmlformats.org/officeDocument/2006/relationships/image" Target="../media/image1.png"/><Relationship Id="rId6" Type="http://schemas.openxmlformats.org/officeDocument/2006/relationships/chart" Target="../charts/chart25.xml"/><Relationship Id="rId5" Type="http://schemas.openxmlformats.org/officeDocument/2006/relationships/chart" Target="../charts/chart24.xml"/><Relationship Id="rId4" Type="http://schemas.openxmlformats.org/officeDocument/2006/relationships/chart" Target="../charts/chart23.xml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7.xml"/><Relationship Id="rId2" Type="http://schemas.openxmlformats.org/officeDocument/2006/relationships/chart" Target="../charts/chart26.xml"/><Relationship Id="rId1" Type="http://schemas.openxmlformats.org/officeDocument/2006/relationships/image" Target="../media/image1.png"/><Relationship Id="rId6" Type="http://schemas.openxmlformats.org/officeDocument/2006/relationships/chart" Target="../charts/chart30.xml"/><Relationship Id="rId5" Type="http://schemas.openxmlformats.org/officeDocument/2006/relationships/chart" Target="../charts/chart29.xml"/><Relationship Id="rId4" Type="http://schemas.openxmlformats.org/officeDocument/2006/relationships/chart" Target="../charts/chart28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6" Type="http://schemas.openxmlformats.org/officeDocument/2006/relationships/chart" Target="../charts/chart5.xml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2.xml"/><Relationship Id="rId2" Type="http://schemas.openxmlformats.org/officeDocument/2006/relationships/chart" Target="../charts/chart31.xml"/><Relationship Id="rId1" Type="http://schemas.openxmlformats.org/officeDocument/2006/relationships/image" Target="../media/image1.png"/><Relationship Id="rId6" Type="http://schemas.openxmlformats.org/officeDocument/2006/relationships/chart" Target="../charts/chart35.xml"/><Relationship Id="rId5" Type="http://schemas.openxmlformats.org/officeDocument/2006/relationships/chart" Target="../charts/chart34.xml"/><Relationship Id="rId4" Type="http://schemas.openxmlformats.org/officeDocument/2006/relationships/chart" Target="../charts/chart33.xml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7.xml"/><Relationship Id="rId2" Type="http://schemas.openxmlformats.org/officeDocument/2006/relationships/chart" Target="../charts/chart36.xml"/><Relationship Id="rId1" Type="http://schemas.openxmlformats.org/officeDocument/2006/relationships/image" Target="../media/image1.png"/><Relationship Id="rId6" Type="http://schemas.openxmlformats.org/officeDocument/2006/relationships/chart" Target="../charts/chart40.xml"/><Relationship Id="rId5" Type="http://schemas.openxmlformats.org/officeDocument/2006/relationships/chart" Target="../charts/chart39.xml"/><Relationship Id="rId4" Type="http://schemas.openxmlformats.org/officeDocument/2006/relationships/chart" Target="../charts/chart38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image" Target="../media/image1.png"/><Relationship Id="rId6" Type="http://schemas.openxmlformats.org/officeDocument/2006/relationships/chart" Target="../charts/chart10.xml"/><Relationship Id="rId5" Type="http://schemas.openxmlformats.org/officeDocument/2006/relationships/chart" Target="../charts/chart9.xml"/><Relationship Id="rId4" Type="http://schemas.openxmlformats.org/officeDocument/2006/relationships/chart" Target="../charts/chart8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chart" Target="../charts/chart11.xml"/><Relationship Id="rId1" Type="http://schemas.openxmlformats.org/officeDocument/2006/relationships/image" Target="../media/image1.png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28575</xdr:rowOff>
    </xdr:from>
    <xdr:to>
      <xdr:col>1</xdr:col>
      <xdr:colOff>323850</xdr:colOff>
      <xdr:row>0</xdr:row>
      <xdr:rowOff>723900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8575"/>
          <a:ext cx="75438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129116</xdr:colOff>
      <xdr:row>0</xdr:row>
      <xdr:rowOff>34774</xdr:rowOff>
    </xdr:from>
    <xdr:ext cx="723900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ED30F87E-295E-4C19-9CC5-79977D44DB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116" y="34774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1</xdr:colOff>
      <xdr:row>34</xdr:row>
      <xdr:rowOff>166223</xdr:rowOff>
    </xdr:from>
    <xdr:to>
      <xdr:col>9</xdr:col>
      <xdr:colOff>1</xdr:colOff>
      <xdr:row>43</xdr:row>
      <xdr:rowOff>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C78D26B-568D-4771-833A-5BE0450457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</xdr:colOff>
      <xdr:row>45</xdr:row>
      <xdr:rowOff>11175</xdr:rowOff>
    </xdr:from>
    <xdr:to>
      <xdr:col>9</xdr:col>
      <xdr:colOff>2</xdr:colOff>
      <xdr:row>53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9EA504C8-D16C-4AC1-A7CA-A9D6E0183A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</xdr:colOff>
      <xdr:row>75</xdr:row>
      <xdr:rowOff>179468</xdr:rowOff>
    </xdr:from>
    <xdr:to>
      <xdr:col>9</xdr:col>
      <xdr:colOff>1</xdr:colOff>
      <xdr:row>88</xdr:row>
      <xdr:rowOff>171450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4FB40D63-1A0D-4509-854A-030F43B4C4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</xdr:colOff>
      <xdr:row>54</xdr:row>
      <xdr:rowOff>1281</xdr:rowOff>
    </xdr:from>
    <xdr:to>
      <xdr:col>9</xdr:col>
      <xdr:colOff>1</xdr:colOff>
      <xdr:row>74</xdr:row>
      <xdr:rowOff>173182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B3A722AC-ADAB-4916-945A-146FA28B6AC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28575</xdr:colOff>
      <xdr:row>23</xdr:row>
      <xdr:rowOff>1</xdr:rowOff>
    </xdr:from>
    <xdr:to>
      <xdr:col>9</xdr:col>
      <xdr:colOff>0</xdr:colOff>
      <xdr:row>33</xdr:row>
      <xdr:rowOff>114300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F21CF8F7-BE05-4C40-A399-3BC630F541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129116</xdr:colOff>
      <xdr:row>0</xdr:row>
      <xdr:rowOff>34774</xdr:rowOff>
    </xdr:from>
    <xdr:ext cx="723900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605B38CE-BBAE-4BA4-A824-427D141AA6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116" y="34774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1</xdr:colOff>
      <xdr:row>34</xdr:row>
      <xdr:rowOff>166223</xdr:rowOff>
    </xdr:from>
    <xdr:to>
      <xdr:col>9</xdr:col>
      <xdr:colOff>1</xdr:colOff>
      <xdr:row>43</xdr:row>
      <xdr:rowOff>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6307CDF-BE9A-47C5-A9B4-61C06323EDB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</xdr:colOff>
      <xdr:row>45</xdr:row>
      <xdr:rowOff>11175</xdr:rowOff>
    </xdr:from>
    <xdr:to>
      <xdr:col>9</xdr:col>
      <xdr:colOff>2</xdr:colOff>
      <xdr:row>53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FF67C9C1-ADAC-47A2-985B-076A3894F9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</xdr:colOff>
      <xdr:row>75</xdr:row>
      <xdr:rowOff>179468</xdr:rowOff>
    </xdr:from>
    <xdr:to>
      <xdr:col>9</xdr:col>
      <xdr:colOff>1</xdr:colOff>
      <xdr:row>88</xdr:row>
      <xdr:rowOff>171450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42DE2015-A36E-441C-94EC-C06CB0018C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</xdr:colOff>
      <xdr:row>54</xdr:row>
      <xdr:rowOff>1281</xdr:rowOff>
    </xdr:from>
    <xdr:to>
      <xdr:col>9</xdr:col>
      <xdr:colOff>1</xdr:colOff>
      <xdr:row>74</xdr:row>
      <xdr:rowOff>173182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3AE086DD-D49C-4D50-BDF2-5E47C0C186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28575</xdr:colOff>
      <xdr:row>23</xdr:row>
      <xdr:rowOff>1</xdr:rowOff>
    </xdr:from>
    <xdr:to>
      <xdr:col>9</xdr:col>
      <xdr:colOff>0</xdr:colOff>
      <xdr:row>33</xdr:row>
      <xdr:rowOff>114300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829F00EB-CD57-4B6A-B2B3-D1FF7F7C25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129116</xdr:colOff>
      <xdr:row>0</xdr:row>
      <xdr:rowOff>34774</xdr:rowOff>
    </xdr:from>
    <xdr:ext cx="723900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EA4E4FF2-A07A-415B-81AA-5B814E8A38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116" y="34774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1</xdr:colOff>
      <xdr:row>34</xdr:row>
      <xdr:rowOff>166223</xdr:rowOff>
    </xdr:from>
    <xdr:to>
      <xdr:col>9</xdr:col>
      <xdr:colOff>1</xdr:colOff>
      <xdr:row>43</xdr:row>
      <xdr:rowOff>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3A1BEB0-D8F0-4937-AFDE-7D4A3C0ED9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</xdr:colOff>
      <xdr:row>45</xdr:row>
      <xdr:rowOff>11175</xdr:rowOff>
    </xdr:from>
    <xdr:to>
      <xdr:col>9</xdr:col>
      <xdr:colOff>2</xdr:colOff>
      <xdr:row>53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F6D12BD5-675B-4D2F-B242-00B3865C05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</xdr:colOff>
      <xdr:row>75</xdr:row>
      <xdr:rowOff>179468</xdr:rowOff>
    </xdr:from>
    <xdr:to>
      <xdr:col>9</xdr:col>
      <xdr:colOff>1</xdr:colOff>
      <xdr:row>88</xdr:row>
      <xdr:rowOff>171450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4FCB34C8-D333-4B56-A3A5-030CC15A89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</xdr:colOff>
      <xdr:row>54</xdr:row>
      <xdr:rowOff>1281</xdr:rowOff>
    </xdr:from>
    <xdr:to>
      <xdr:col>9</xdr:col>
      <xdr:colOff>1</xdr:colOff>
      <xdr:row>74</xdr:row>
      <xdr:rowOff>173182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9FDC626F-927A-412D-A1E7-289D519BCA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28575</xdr:colOff>
      <xdr:row>23</xdr:row>
      <xdr:rowOff>1</xdr:rowOff>
    </xdr:from>
    <xdr:to>
      <xdr:col>9</xdr:col>
      <xdr:colOff>0</xdr:colOff>
      <xdr:row>33</xdr:row>
      <xdr:rowOff>114300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ECADC5AA-B2E2-4F43-BA45-1BC7DED6B8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129116</xdr:colOff>
      <xdr:row>0</xdr:row>
      <xdr:rowOff>34774</xdr:rowOff>
    </xdr:from>
    <xdr:ext cx="723900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6106361F-707D-4AAC-A2F4-CAF8483247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116" y="34774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1</xdr:colOff>
      <xdr:row>34</xdr:row>
      <xdr:rowOff>166223</xdr:rowOff>
    </xdr:from>
    <xdr:to>
      <xdr:col>9</xdr:col>
      <xdr:colOff>1</xdr:colOff>
      <xdr:row>43</xdr:row>
      <xdr:rowOff>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516A543-F2A6-43A7-9671-5F63B7B282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</xdr:colOff>
      <xdr:row>45</xdr:row>
      <xdr:rowOff>11175</xdr:rowOff>
    </xdr:from>
    <xdr:to>
      <xdr:col>9</xdr:col>
      <xdr:colOff>2</xdr:colOff>
      <xdr:row>53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FCCBBAE7-6269-4AF7-9BA6-F07AE84A6C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</xdr:colOff>
      <xdr:row>75</xdr:row>
      <xdr:rowOff>179468</xdr:rowOff>
    </xdr:from>
    <xdr:to>
      <xdr:col>9</xdr:col>
      <xdr:colOff>1</xdr:colOff>
      <xdr:row>88</xdr:row>
      <xdr:rowOff>171450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88A470D3-2929-4728-B989-35FB468525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</xdr:colOff>
      <xdr:row>54</xdr:row>
      <xdr:rowOff>1281</xdr:rowOff>
    </xdr:from>
    <xdr:to>
      <xdr:col>9</xdr:col>
      <xdr:colOff>1</xdr:colOff>
      <xdr:row>74</xdr:row>
      <xdr:rowOff>173182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3294C221-ABB5-446C-A15F-FA07FF3C73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28575</xdr:colOff>
      <xdr:row>23</xdr:row>
      <xdr:rowOff>1</xdr:rowOff>
    </xdr:from>
    <xdr:to>
      <xdr:col>9</xdr:col>
      <xdr:colOff>0</xdr:colOff>
      <xdr:row>33</xdr:row>
      <xdr:rowOff>114300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B5354F45-2514-4F2C-8397-1C3DEF429C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129116</xdr:colOff>
      <xdr:row>0</xdr:row>
      <xdr:rowOff>34774</xdr:rowOff>
    </xdr:from>
    <xdr:ext cx="723900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86588422-3A59-49C2-8906-923A9AEC65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116" y="34774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1</xdr:colOff>
      <xdr:row>34</xdr:row>
      <xdr:rowOff>166223</xdr:rowOff>
    </xdr:from>
    <xdr:to>
      <xdr:col>9</xdr:col>
      <xdr:colOff>1</xdr:colOff>
      <xdr:row>43</xdr:row>
      <xdr:rowOff>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FE414CF-7D7E-487B-80AA-0B97EF0C2C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</xdr:colOff>
      <xdr:row>45</xdr:row>
      <xdr:rowOff>11175</xdr:rowOff>
    </xdr:from>
    <xdr:to>
      <xdr:col>9</xdr:col>
      <xdr:colOff>2</xdr:colOff>
      <xdr:row>53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7CAAD203-5E01-4CA8-9F54-A6FC782151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</xdr:colOff>
      <xdr:row>75</xdr:row>
      <xdr:rowOff>179468</xdr:rowOff>
    </xdr:from>
    <xdr:to>
      <xdr:col>9</xdr:col>
      <xdr:colOff>1</xdr:colOff>
      <xdr:row>88</xdr:row>
      <xdr:rowOff>171450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233850DE-3D15-4D1D-824A-8AEF0BCB6C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</xdr:colOff>
      <xdr:row>54</xdr:row>
      <xdr:rowOff>1281</xdr:rowOff>
    </xdr:from>
    <xdr:to>
      <xdr:col>9</xdr:col>
      <xdr:colOff>1</xdr:colOff>
      <xdr:row>74</xdr:row>
      <xdr:rowOff>173182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1C2C3A6E-5E9D-4064-B406-57AFC53B5E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28575</xdr:colOff>
      <xdr:row>23</xdr:row>
      <xdr:rowOff>1</xdr:rowOff>
    </xdr:from>
    <xdr:to>
      <xdr:col>9</xdr:col>
      <xdr:colOff>0</xdr:colOff>
      <xdr:row>33</xdr:row>
      <xdr:rowOff>114300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E1A8AE2D-B161-4032-A280-F71034DB03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2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129116</xdr:colOff>
      <xdr:row>0</xdr:row>
      <xdr:rowOff>34774</xdr:rowOff>
    </xdr:from>
    <xdr:ext cx="723900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C9A4FB3B-7626-4427-AF4A-C564829B59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116" y="34774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1</xdr:colOff>
      <xdr:row>34</xdr:row>
      <xdr:rowOff>166223</xdr:rowOff>
    </xdr:from>
    <xdr:to>
      <xdr:col>9</xdr:col>
      <xdr:colOff>1</xdr:colOff>
      <xdr:row>43</xdr:row>
      <xdr:rowOff>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5487989-260A-4760-A1C2-53DDAAC662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</xdr:colOff>
      <xdr:row>45</xdr:row>
      <xdr:rowOff>11175</xdr:rowOff>
    </xdr:from>
    <xdr:to>
      <xdr:col>9</xdr:col>
      <xdr:colOff>2</xdr:colOff>
      <xdr:row>53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C8AE5BD1-EA01-4856-95BE-6B6E2BA4FB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</xdr:colOff>
      <xdr:row>75</xdr:row>
      <xdr:rowOff>179468</xdr:rowOff>
    </xdr:from>
    <xdr:to>
      <xdr:col>9</xdr:col>
      <xdr:colOff>1</xdr:colOff>
      <xdr:row>88</xdr:row>
      <xdr:rowOff>171450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F79CECCA-FEF8-4C3A-BE83-560A01D1EC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</xdr:colOff>
      <xdr:row>54</xdr:row>
      <xdr:rowOff>1281</xdr:rowOff>
    </xdr:from>
    <xdr:to>
      <xdr:col>9</xdr:col>
      <xdr:colOff>1</xdr:colOff>
      <xdr:row>74</xdr:row>
      <xdr:rowOff>173182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861B244E-CCC7-433B-A45B-EA116DFD14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28575</xdr:colOff>
      <xdr:row>23</xdr:row>
      <xdr:rowOff>1</xdr:rowOff>
    </xdr:from>
    <xdr:to>
      <xdr:col>9</xdr:col>
      <xdr:colOff>0</xdr:colOff>
      <xdr:row>33</xdr:row>
      <xdr:rowOff>114300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EDB58866-254B-4A62-B4CA-44E231C66F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129116</xdr:colOff>
      <xdr:row>0</xdr:row>
      <xdr:rowOff>34774</xdr:rowOff>
    </xdr:from>
    <xdr:ext cx="723900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755C5E9C-284B-490E-A9DE-CCF993F12E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116" y="34774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1</xdr:colOff>
      <xdr:row>34</xdr:row>
      <xdr:rowOff>166223</xdr:rowOff>
    </xdr:from>
    <xdr:to>
      <xdr:col>9</xdr:col>
      <xdr:colOff>1</xdr:colOff>
      <xdr:row>43</xdr:row>
      <xdr:rowOff>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2DA4274-A235-44F7-A678-F217C171A4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</xdr:colOff>
      <xdr:row>45</xdr:row>
      <xdr:rowOff>11175</xdr:rowOff>
    </xdr:from>
    <xdr:to>
      <xdr:col>9</xdr:col>
      <xdr:colOff>2</xdr:colOff>
      <xdr:row>53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EAF1C317-2FC7-4B4E-AA85-4B2D3691FA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</xdr:colOff>
      <xdr:row>75</xdr:row>
      <xdr:rowOff>179468</xdr:rowOff>
    </xdr:from>
    <xdr:to>
      <xdr:col>9</xdr:col>
      <xdr:colOff>1</xdr:colOff>
      <xdr:row>88</xdr:row>
      <xdr:rowOff>171450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A9365019-C079-4A65-A49E-AFBC84EB58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</xdr:colOff>
      <xdr:row>54</xdr:row>
      <xdr:rowOff>1281</xdr:rowOff>
    </xdr:from>
    <xdr:to>
      <xdr:col>9</xdr:col>
      <xdr:colOff>1</xdr:colOff>
      <xdr:row>74</xdr:row>
      <xdr:rowOff>173182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BBC4114-3A98-4B51-AC38-4989B7E81B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28575</xdr:colOff>
      <xdr:row>23</xdr:row>
      <xdr:rowOff>1</xdr:rowOff>
    </xdr:from>
    <xdr:to>
      <xdr:col>9</xdr:col>
      <xdr:colOff>0</xdr:colOff>
      <xdr:row>33</xdr:row>
      <xdr:rowOff>114300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A53D5CC6-C958-4C1C-9CF6-5CF5B562FA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129116</xdr:colOff>
      <xdr:row>0</xdr:row>
      <xdr:rowOff>34774</xdr:rowOff>
    </xdr:from>
    <xdr:ext cx="723900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592F2406-1173-47DD-8EEA-55DA41AC08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116" y="34774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1</xdr:colOff>
      <xdr:row>34</xdr:row>
      <xdr:rowOff>166223</xdr:rowOff>
    </xdr:from>
    <xdr:to>
      <xdr:col>9</xdr:col>
      <xdr:colOff>1</xdr:colOff>
      <xdr:row>43</xdr:row>
      <xdr:rowOff>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6F67480-E5AD-47B7-80CF-1077597B7B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</xdr:colOff>
      <xdr:row>45</xdr:row>
      <xdr:rowOff>11175</xdr:rowOff>
    </xdr:from>
    <xdr:to>
      <xdr:col>9</xdr:col>
      <xdr:colOff>2</xdr:colOff>
      <xdr:row>53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E46B82C6-00E3-457B-ADCB-9F1594DC2C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</xdr:colOff>
      <xdr:row>75</xdr:row>
      <xdr:rowOff>179468</xdr:rowOff>
    </xdr:from>
    <xdr:to>
      <xdr:col>9</xdr:col>
      <xdr:colOff>1</xdr:colOff>
      <xdr:row>88</xdr:row>
      <xdr:rowOff>171450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4CB5DE9F-5024-4388-8BFA-5B49231A31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</xdr:colOff>
      <xdr:row>54</xdr:row>
      <xdr:rowOff>1281</xdr:rowOff>
    </xdr:from>
    <xdr:to>
      <xdr:col>9</xdr:col>
      <xdr:colOff>1</xdr:colOff>
      <xdr:row>74</xdr:row>
      <xdr:rowOff>173182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FAB48793-7C35-41E9-AD64-B193334BC9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28575</xdr:colOff>
      <xdr:row>23</xdr:row>
      <xdr:rowOff>1</xdr:rowOff>
    </xdr:from>
    <xdr:to>
      <xdr:col>9</xdr:col>
      <xdr:colOff>0</xdr:colOff>
      <xdr:row>33</xdr:row>
      <xdr:rowOff>114300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12E6AF2-20DB-4A35-9D86-20DB94890A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ABS Colour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336699"/>
      </a:accent1>
      <a:accent2>
        <a:srgbClr val="669966"/>
      </a:accent2>
      <a:accent3>
        <a:srgbClr val="99CC66"/>
      </a:accent3>
      <a:accent4>
        <a:srgbClr val="993366"/>
      </a:accent4>
      <a:accent5>
        <a:srgbClr val="CC9966"/>
      </a:accent5>
      <a:accent6>
        <a:srgbClr val="666666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bs.gov.au/websitedbs/d3310114.nsf/Home/%C2%A9+Copyright?OpenDocument" TargetMode="External"/><Relationship Id="rId1" Type="http://schemas.openxmlformats.org/officeDocument/2006/relationships/hyperlink" Target="http://www.abs.gov.au/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C26"/>
  <sheetViews>
    <sheetView showGridLines="0" tabSelected="1" workbookViewId="0">
      <pane ySplit="3" topLeftCell="A4" activePane="bottomLeft" state="frozen"/>
      <selection sqref="A1:B1"/>
      <selection pane="bottomLeft" sqref="A1:C1"/>
    </sheetView>
  </sheetViews>
  <sheetFormatPr defaultRowHeight="15" x14ac:dyDescent="0.25"/>
  <cols>
    <col min="1" max="2" width="7.5703125" style="1" customWidth="1"/>
    <col min="3" max="3" width="70.85546875" style="1" customWidth="1"/>
    <col min="4" max="4" width="25.5703125" style="1" customWidth="1"/>
    <col min="5" max="5" width="52.42578125" style="1" customWidth="1"/>
    <col min="6" max="256" width="8.85546875" style="1"/>
    <col min="257" max="258" width="7.5703125" style="1" customWidth="1"/>
    <col min="259" max="259" width="140.5703125" style="1" customWidth="1"/>
    <col min="260" max="260" width="25.5703125" style="1" customWidth="1"/>
    <col min="261" max="261" width="52.42578125" style="1" customWidth="1"/>
    <col min="262" max="512" width="8.85546875" style="1"/>
    <col min="513" max="514" width="7.5703125" style="1" customWidth="1"/>
    <col min="515" max="515" width="140.5703125" style="1" customWidth="1"/>
    <col min="516" max="516" width="25.5703125" style="1" customWidth="1"/>
    <col min="517" max="517" width="52.42578125" style="1" customWidth="1"/>
    <col min="518" max="768" width="8.85546875" style="1"/>
    <col min="769" max="770" width="7.5703125" style="1" customWidth="1"/>
    <col min="771" max="771" width="140.5703125" style="1" customWidth="1"/>
    <col min="772" max="772" width="25.5703125" style="1" customWidth="1"/>
    <col min="773" max="773" width="52.42578125" style="1" customWidth="1"/>
    <col min="774" max="1024" width="8.85546875" style="1"/>
    <col min="1025" max="1026" width="7.5703125" style="1" customWidth="1"/>
    <col min="1027" max="1027" width="140.5703125" style="1" customWidth="1"/>
    <col min="1028" max="1028" width="25.5703125" style="1" customWidth="1"/>
    <col min="1029" max="1029" width="52.42578125" style="1" customWidth="1"/>
    <col min="1030" max="1280" width="8.85546875" style="1"/>
    <col min="1281" max="1282" width="7.5703125" style="1" customWidth="1"/>
    <col min="1283" max="1283" width="140.5703125" style="1" customWidth="1"/>
    <col min="1284" max="1284" width="25.5703125" style="1" customWidth="1"/>
    <col min="1285" max="1285" width="52.42578125" style="1" customWidth="1"/>
    <col min="1286" max="1536" width="8.85546875" style="1"/>
    <col min="1537" max="1538" width="7.5703125" style="1" customWidth="1"/>
    <col min="1539" max="1539" width="140.5703125" style="1" customWidth="1"/>
    <col min="1540" max="1540" width="25.5703125" style="1" customWidth="1"/>
    <col min="1541" max="1541" width="52.42578125" style="1" customWidth="1"/>
    <col min="1542" max="1792" width="8.85546875" style="1"/>
    <col min="1793" max="1794" width="7.5703125" style="1" customWidth="1"/>
    <col min="1795" max="1795" width="140.5703125" style="1" customWidth="1"/>
    <col min="1796" max="1796" width="25.5703125" style="1" customWidth="1"/>
    <col min="1797" max="1797" width="52.42578125" style="1" customWidth="1"/>
    <col min="1798" max="2048" width="8.85546875" style="1"/>
    <col min="2049" max="2050" width="7.5703125" style="1" customWidth="1"/>
    <col min="2051" max="2051" width="140.5703125" style="1" customWidth="1"/>
    <col min="2052" max="2052" width="25.5703125" style="1" customWidth="1"/>
    <col min="2053" max="2053" width="52.42578125" style="1" customWidth="1"/>
    <col min="2054" max="2304" width="8.85546875" style="1"/>
    <col min="2305" max="2306" width="7.5703125" style="1" customWidth="1"/>
    <col min="2307" max="2307" width="140.5703125" style="1" customWidth="1"/>
    <col min="2308" max="2308" width="25.5703125" style="1" customWidth="1"/>
    <col min="2309" max="2309" width="52.42578125" style="1" customWidth="1"/>
    <col min="2310" max="2560" width="8.85546875" style="1"/>
    <col min="2561" max="2562" width="7.5703125" style="1" customWidth="1"/>
    <col min="2563" max="2563" width="140.5703125" style="1" customWidth="1"/>
    <col min="2564" max="2564" width="25.5703125" style="1" customWidth="1"/>
    <col min="2565" max="2565" width="52.42578125" style="1" customWidth="1"/>
    <col min="2566" max="2816" width="8.85546875" style="1"/>
    <col min="2817" max="2818" width="7.5703125" style="1" customWidth="1"/>
    <col min="2819" max="2819" width="140.5703125" style="1" customWidth="1"/>
    <col min="2820" max="2820" width="25.5703125" style="1" customWidth="1"/>
    <col min="2821" max="2821" width="52.42578125" style="1" customWidth="1"/>
    <col min="2822" max="3072" width="8.85546875" style="1"/>
    <col min="3073" max="3074" width="7.5703125" style="1" customWidth="1"/>
    <col min="3075" max="3075" width="140.5703125" style="1" customWidth="1"/>
    <col min="3076" max="3076" width="25.5703125" style="1" customWidth="1"/>
    <col min="3077" max="3077" width="52.42578125" style="1" customWidth="1"/>
    <col min="3078" max="3328" width="8.85546875" style="1"/>
    <col min="3329" max="3330" width="7.5703125" style="1" customWidth="1"/>
    <col min="3331" max="3331" width="140.5703125" style="1" customWidth="1"/>
    <col min="3332" max="3332" width="25.5703125" style="1" customWidth="1"/>
    <col min="3333" max="3333" width="52.42578125" style="1" customWidth="1"/>
    <col min="3334" max="3584" width="8.85546875" style="1"/>
    <col min="3585" max="3586" width="7.5703125" style="1" customWidth="1"/>
    <col min="3587" max="3587" width="140.5703125" style="1" customWidth="1"/>
    <col min="3588" max="3588" width="25.5703125" style="1" customWidth="1"/>
    <col min="3589" max="3589" width="52.42578125" style="1" customWidth="1"/>
    <col min="3590" max="3840" width="8.85546875" style="1"/>
    <col min="3841" max="3842" width="7.5703125" style="1" customWidth="1"/>
    <col min="3843" max="3843" width="140.5703125" style="1" customWidth="1"/>
    <col min="3844" max="3844" width="25.5703125" style="1" customWidth="1"/>
    <col min="3845" max="3845" width="52.42578125" style="1" customWidth="1"/>
    <col min="3846" max="4096" width="8.85546875" style="1"/>
    <col min="4097" max="4098" width="7.5703125" style="1" customWidth="1"/>
    <col min="4099" max="4099" width="140.5703125" style="1" customWidth="1"/>
    <col min="4100" max="4100" width="25.5703125" style="1" customWidth="1"/>
    <col min="4101" max="4101" width="52.42578125" style="1" customWidth="1"/>
    <col min="4102" max="4352" width="8.85546875" style="1"/>
    <col min="4353" max="4354" width="7.5703125" style="1" customWidth="1"/>
    <col min="4355" max="4355" width="140.5703125" style="1" customWidth="1"/>
    <col min="4356" max="4356" width="25.5703125" style="1" customWidth="1"/>
    <col min="4357" max="4357" width="52.42578125" style="1" customWidth="1"/>
    <col min="4358" max="4608" width="8.85546875" style="1"/>
    <col min="4609" max="4610" width="7.5703125" style="1" customWidth="1"/>
    <col min="4611" max="4611" width="140.5703125" style="1" customWidth="1"/>
    <col min="4612" max="4612" width="25.5703125" style="1" customWidth="1"/>
    <col min="4613" max="4613" width="52.42578125" style="1" customWidth="1"/>
    <col min="4614" max="4864" width="8.85546875" style="1"/>
    <col min="4865" max="4866" width="7.5703125" style="1" customWidth="1"/>
    <col min="4867" max="4867" width="140.5703125" style="1" customWidth="1"/>
    <col min="4868" max="4868" width="25.5703125" style="1" customWidth="1"/>
    <col min="4869" max="4869" width="52.42578125" style="1" customWidth="1"/>
    <col min="4870" max="5120" width="8.85546875" style="1"/>
    <col min="5121" max="5122" width="7.5703125" style="1" customWidth="1"/>
    <col min="5123" max="5123" width="140.5703125" style="1" customWidth="1"/>
    <col min="5124" max="5124" width="25.5703125" style="1" customWidth="1"/>
    <col min="5125" max="5125" width="52.42578125" style="1" customWidth="1"/>
    <col min="5126" max="5376" width="8.85546875" style="1"/>
    <col min="5377" max="5378" width="7.5703125" style="1" customWidth="1"/>
    <col min="5379" max="5379" width="140.5703125" style="1" customWidth="1"/>
    <col min="5380" max="5380" width="25.5703125" style="1" customWidth="1"/>
    <col min="5381" max="5381" width="52.42578125" style="1" customWidth="1"/>
    <col min="5382" max="5632" width="8.85546875" style="1"/>
    <col min="5633" max="5634" width="7.5703125" style="1" customWidth="1"/>
    <col min="5635" max="5635" width="140.5703125" style="1" customWidth="1"/>
    <col min="5636" max="5636" width="25.5703125" style="1" customWidth="1"/>
    <col min="5637" max="5637" width="52.42578125" style="1" customWidth="1"/>
    <col min="5638" max="5888" width="8.85546875" style="1"/>
    <col min="5889" max="5890" width="7.5703125" style="1" customWidth="1"/>
    <col min="5891" max="5891" width="140.5703125" style="1" customWidth="1"/>
    <col min="5892" max="5892" width="25.5703125" style="1" customWidth="1"/>
    <col min="5893" max="5893" width="52.42578125" style="1" customWidth="1"/>
    <col min="5894" max="6144" width="8.85546875" style="1"/>
    <col min="6145" max="6146" width="7.5703125" style="1" customWidth="1"/>
    <col min="6147" max="6147" width="140.5703125" style="1" customWidth="1"/>
    <col min="6148" max="6148" width="25.5703125" style="1" customWidth="1"/>
    <col min="6149" max="6149" width="52.42578125" style="1" customWidth="1"/>
    <col min="6150" max="6400" width="8.85546875" style="1"/>
    <col min="6401" max="6402" width="7.5703125" style="1" customWidth="1"/>
    <col min="6403" max="6403" width="140.5703125" style="1" customWidth="1"/>
    <col min="6404" max="6404" width="25.5703125" style="1" customWidth="1"/>
    <col min="6405" max="6405" width="52.42578125" style="1" customWidth="1"/>
    <col min="6406" max="6656" width="8.85546875" style="1"/>
    <col min="6657" max="6658" width="7.5703125" style="1" customWidth="1"/>
    <col min="6659" max="6659" width="140.5703125" style="1" customWidth="1"/>
    <col min="6660" max="6660" width="25.5703125" style="1" customWidth="1"/>
    <col min="6661" max="6661" width="52.42578125" style="1" customWidth="1"/>
    <col min="6662" max="6912" width="8.85546875" style="1"/>
    <col min="6913" max="6914" width="7.5703125" style="1" customWidth="1"/>
    <col min="6915" max="6915" width="140.5703125" style="1" customWidth="1"/>
    <col min="6916" max="6916" width="25.5703125" style="1" customWidth="1"/>
    <col min="6917" max="6917" width="52.42578125" style="1" customWidth="1"/>
    <col min="6918" max="7168" width="8.85546875" style="1"/>
    <col min="7169" max="7170" width="7.5703125" style="1" customWidth="1"/>
    <col min="7171" max="7171" width="140.5703125" style="1" customWidth="1"/>
    <col min="7172" max="7172" width="25.5703125" style="1" customWidth="1"/>
    <col min="7173" max="7173" width="52.42578125" style="1" customWidth="1"/>
    <col min="7174" max="7424" width="8.85546875" style="1"/>
    <col min="7425" max="7426" width="7.5703125" style="1" customWidth="1"/>
    <col min="7427" max="7427" width="140.5703125" style="1" customWidth="1"/>
    <col min="7428" max="7428" width="25.5703125" style="1" customWidth="1"/>
    <col min="7429" max="7429" width="52.42578125" style="1" customWidth="1"/>
    <col min="7430" max="7680" width="8.85546875" style="1"/>
    <col min="7681" max="7682" width="7.5703125" style="1" customWidth="1"/>
    <col min="7683" max="7683" width="140.5703125" style="1" customWidth="1"/>
    <col min="7684" max="7684" width="25.5703125" style="1" customWidth="1"/>
    <col min="7685" max="7685" width="52.42578125" style="1" customWidth="1"/>
    <col min="7686" max="7936" width="8.85546875" style="1"/>
    <col min="7937" max="7938" width="7.5703125" style="1" customWidth="1"/>
    <col min="7939" max="7939" width="140.5703125" style="1" customWidth="1"/>
    <col min="7940" max="7940" width="25.5703125" style="1" customWidth="1"/>
    <col min="7941" max="7941" width="52.42578125" style="1" customWidth="1"/>
    <col min="7942" max="8192" width="8.85546875" style="1"/>
    <col min="8193" max="8194" width="7.5703125" style="1" customWidth="1"/>
    <col min="8195" max="8195" width="140.5703125" style="1" customWidth="1"/>
    <col min="8196" max="8196" width="25.5703125" style="1" customWidth="1"/>
    <col min="8197" max="8197" width="52.42578125" style="1" customWidth="1"/>
    <col min="8198" max="8448" width="8.85546875" style="1"/>
    <col min="8449" max="8450" width="7.5703125" style="1" customWidth="1"/>
    <col min="8451" max="8451" width="140.5703125" style="1" customWidth="1"/>
    <col min="8452" max="8452" width="25.5703125" style="1" customWidth="1"/>
    <col min="8453" max="8453" width="52.42578125" style="1" customWidth="1"/>
    <col min="8454" max="8704" width="8.85546875" style="1"/>
    <col min="8705" max="8706" width="7.5703125" style="1" customWidth="1"/>
    <col min="8707" max="8707" width="140.5703125" style="1" customWidth="1"/>
    <col min="8708" max="8708" width="25.5703125" style="1" customWidth="1"/>
    <col min="8709" max="8709" width="52.42578125" style="1" customWidth="1"/>
    <col min="8710" max="8960" width="8.85546875" style="1"/>
    <col min="8961" max="8962" width="7.5703125" style="1" customWidth="1"/>
    <col min="8963" max="8963" width="140.5703125" style="1" customWidth="1"/>
    <col min="8964" max="8964" width="25.5703125" style="1" customWidth="1"/>
    <col min="8965" max="8965" width="52.42578125" style="1" customWidth="1"/>
    <col min="8966" max="9216" width="8.85546875" style="1"/>
    <col min="9217" max="9218" width="7.5703125" style="1" customWidth="1"/>
    <col min="9219" max="9219" width="140.5703125" style="1" customWidth="1"/>
    <col min="9220" max="9220" width="25.5703125" style="1" customWidth="1"/>
    <col min="9221" max="9221" width="52.42578125" style="1" customWidth="1"/>
    <col min="9222" max="9472" width="8.85546875" style="1"/>
    <col min="9473" max="9474" width="7.5703125" style="1" customWidth="1"/>
    <col min="9475" max="9475" width="140.5703125" style="1" customWidth="1"/>
    <col min="9476" max="9476" width="25.5703125" style="1" customWidth="1"/>
    <col min="9477" max="9477" width="52.42578125" style="1" customWidth="1"/>
    <col min="9478" max="9728" width="8.85546875" style="1"/>
    <col min="9729" max="9730" width="7.5703125" style="1" customWidth="1"/>
    <col min="9731" max="9731" width="140.5703125" style="1" customWidth="1"/>
    <col min="9732" max="9732" width="25.5703125" style="1" customWidth="1"/>
    <col min="9733" max="9733" width="52.42578125" style="1" customWidth="1"/>
    <col min="9734" max="9984" width="8.85546875" style="1"/>
    <col min="9985" max="9986" width="7.5703125" style="1" customWidth="1"/>
    <col min="9987" max="9987" width="140.5703125" style="1" customWidth="1"/>
    <col min="9988" max="9988" width="25.5703125" style="1" customWidth="1"/>
    <col min="9989" max="9989" width="52.42578125" style="1" customWidth="1"/>
    <col min="9990" max="10240" width="8.85546875" style="1"/>
    <col min="10241" max="10242" width="7.5703125" style="1" customWidth="1"/>
    <col min="10243" max="10243" width="140.5703125" style="1" customWidth="1"/>
    <col min="10244" max="10244" width="25.5703125" style="1" customWidth="1"/>
    <col min="10245" max="10245" width="52.42578125" style="1" customWidth="1"/>
    <col min="10246" max="10496" width="8.85546875" style="1"/>
    <col min="10497" max="10498" width="7.5703125" style="1" customWidth="1"/>
    <col min="10499" max="10499" width="140.5703125" style="1" customWidth="1"/>
    <col min="10500" max="10500" width="25.5703125" style="1" customWidth="1"/>
    <col min="10501" max="10501" width="52.42578125" style="1" customWidth="1"/>
    <col min="10502" max="10752" width="8.85546875" style="1"/>
    <col min="10753" max="10754" width="7.5703125" style="1" customWidth="1"/>
    <col min="10755" max="10755" width="140.5703125" style="1" customWidth="1"/>
    <col min="10756" max="10756" width="25.5703125" style="1" customWidth="1"/>
    <col min="10757" max="10757" width="52.42578125" style="1" customWidth="1"/>
    <col min="10758" max="11008" width="8.85546875" style="1"/>
    <col min="11009" max="11010" width="7.5703125" style="1" customWidth="1"/>
    <col min="11011" max="11011" width="140.5703125" style="1" customWidth="1"/>
    <col min="11012" max="11012" width="25.5703125" style="1" customWidth="1"/>
    <col min="11013" max="11013" width="52.42578125" style="1" customWidth="1"/>
    <col min="11014" max="11264" width="8.85546875" style="1"/>
    <col min="11265" max="11266" width="7.5703125" style="1" customWidth="1"/>
    <col min="11267" max="11267" width="140.5703125" style="1" customWidth="1"/>
    <col min="11268" max="11268" width="25.5703125" style="1" customWidth="1"/>
    <col min="11269" max="11269" width="52.42578125" style="1" customWidth="1"/>
    <col min="11270" max="11520" width="8.85546875" style="1"/>
    <col min="11521" max="11522" width="7.5703125" style="1" customWidth="1"/>
    <col min="11523" max="11523" width="140.5703125" style="1" customWidth="1"/>
    <col min="11524" max="11524" width="25.5703125" style="1" customWidth="1"/>
    <col min="11525" max="11525" width="52.42578125" style="1" customWidth="1"/>
    <col min="11526" max="11776" width="8.85546875" style="1"/>
    <col min="11777" max="11778" width="7.5703125" style="1" customWidth="1"/>
    <col min="11779" max="11779" width="140.5703125" style="1" customWidth="1"/>
    <col min="11780" max="11780" width="25.5703125" style="1" customWidth="1"/>
    <col min="11781" max="11781" width="52.42578125" style="1" customWidth="1"/>
    <col min="11782" max="12032" width="8.85546875" style="1"/>
    <col min="12033" max="12034" width="7.5703125" style="1" customWidth="1"/>
    <col min="12035" max="12035" width="140.5703125" style="1" customWidth="1"/>
    <col min="12036" max="12036" width="25.5703125" style="1" customWidth="1"/>
    <col min="12037" max="12037" width="52.42578125" style="1" customWidth="1"/>
    <col min="12038" max="12288" width="8.85546875" style="1"/>
    <col min="12289" max="12290" width="7.5703125" style="1" customWidth="1"/>
    <col min="12291" max="12291" width="140.5703125" style="1" customWidth="1"/>
    <col min="12292" max="12292" width="25.5703125" style="1" customWidth="1"/>
    <col min="12293" max="12293" width="52.42578125" style="1" customWidth="1"/>
    <col min="12294" max="12544" width="8.85546875" style="1"/>
    <col min="12545" max="12546" width="7.5703125" style="1" customWidth="1"/>
    <col min="12547" max="12547" width="140.5703125" style="1" customWidth="1"/>
    <col min="12548" max="12548" width="25.5703125" style="1" customWidth="1"/>
    <col min="12549" max="12549" width="52.42578125" style="1" customWidth="1"/>
    <col min="12550" max="12800" width="8.85546875" style="1"/>
    <col min="12801" max="12802" width="7.5703125" style="1" customWidth="1"/>
    <col min="12803" max="12803" width="140.5703125" style="1" customWidth="1"/>
    <col min="12804" max="12804" width="25.5703125" style="1" customWidth="1"/>
    <col min="12805" max="12805" width="52.42578125" style="1" customWidth="1"/>
    <col min="12806" max="13056" width="8.85546875" style="1"/>
    <col min="13057" max="13058" width="7.5703125" style="1" customWidth="1"/>
    <col min="13059" max="13059" width="140.5703125" style="1" customWidth="1"/>
    <col min="13060" max="13060" width="25.5703125" style="1" customWidth="1"/>
    <col min="13061" max="13061" width="52.42578125" style="1" customWidth="1"/>
    <col min="13062" max="13312" width="8.85546875" style="1"/>
    <col min="13313" max="13314" width="7.5703125" style="1" customWidth="1"/>
    <col min="13315" max="13315" width="140.5703125" style="1" customWidth="1"/>
    <col min="13316" max="13316" width="25.5703125" style="1" customWidth="1"/>
    <col min="13317" max="13317" width="52.42578125" style="1" customWidth="1"/>
    <col min="13318" max="13568" width="8.85546875" style="1"/>
    <col min="13569" max="13570" width="7.5703125" style="1" customWidth="1"/>
    <col min="13571" max="13571" width="140.5703125" style="1" customWidth="1"/>
    <col min="13572" max="13572" width="25.5703125" style="1" customWidth="1"/>
    <col min="13573" max="13573" width="52.42578125" style="1" customWidth="1"/>
    <col min="13574" max="13824" width="8.85546875" style="1"/>
    <col min="13825" max="13826" width="7.5703125" style="1" customWidth="1"/>
    <col min="13827" max="13827" width="140.5703125" style="1" customWidth="1"/>
    <col min="13828" max="13828" width="25.5703125" style="1" customWidth="1"/>
    <col min="13829" max="13829" width="52.42578125" style="1" customWidth="1"/>
    <col min="13830" max="14080" width="8.85546875" style="1"/>
    <col min="14081" max="14082" width="7.5703125" style="1" customWidth="1"/>
    <col min="14083" max="14083" width="140.5703125" style="1" customWidth="1"/>
    <col min="14084" max="14084" width="25.5703125" style="1" customWidth="1"/>
    <col min="14085" max="14085" width="52.42578125" style="1" customWidth="1"/>
    <col min="14086" max="14336" width="8.85546875" style="1"/>
    <col min="14337" max="14338" width="7.5703125" style="1" customWidth="1"/>
    <col min="14339" max="14339" width="140.5703125" style="1" customWidth="1"/>
    <col min="14340" max="14340" width="25.5703125" style="1" customWidth="1"/>
    <col min="14341" max="14341" width="52.42578125" style="1" customWidth="1"/>
    <col min="14342" max="14592" width="8.85546875" style="1"/>
    <col min="14593" max="14594" width="7.5703125" style="1" customWidth="1"/>
    <col min="14595" max="14595" width="140.5703125" style="1" customWidth="1"/>
    <col min="14596" max="14596" width="25.5703125" style="1" customWidth="1"/>
    <col min="14597" max="14597" width="52.42578125" style="1" customWidth="1"/>
    <col min="14598" max="14848" width="8.85546875" style="1"/>
    <col min="14849" max="14850" width="7.5703125" style="1" customWidth="1"/>
    <col min="14851" max="14851" width="140.5703125" style="1" customWidth="1"/>
    <col min="14852" max="14852" width="25.5703125" style="1" customWidth="1"/>
    <col min="14853" max="14853" width="52.42578125" style="1" customWidth="1"/>
    <col min="14854" max="15104" width="8.85546875" style="1"/>
    <col min="15105" max="15106" width="7.5703125" style="1" customWidth="1"/>
    <col min="15107" max="15107" width="140.5703125" style="1" customWidth="1"/>
    <col min="15108" max="15108" width="25.5703125" style="1" customWidth="1"/>
    <col min="15109" max="15109" width="52.42578125" style="1" customWidth="1"/>
    <col min="15110" max="15360" width="8.85546875" style="1"/>
    <col min="15361" max="15362" width="7.5703125" style="1" customWidth="1"/>
    <col min="15363" max="15363" width="140.5703125" style="1" customWidth="1"/>
    <col min="15364" max="15364" width="25.5703125" style="1" customWidth="1"/>
    <col min="15365" max="15365" width="52.42578125" style="1" customWidth="1"/>
    <col min="15366" max="15616" width="8.85546875" style="1"/>
    <col min="15617" max="15618" width="7.5703125" style="1" customWidth="1"/>
    <col min="15619" max="15619" width="140.5703125" style="1" customWidth="1"/>
    <col min="15620" max="15620" width="25.5703125" style="1" customWidth="1"/>
    <col min="15621" max="15621" width="52.42578125" style="1" customWidth="1"/>
    <col min="15622" max="15872" width="8.85546875" style="1"/>
    <col min="15873" max="15874" width="7.5703125" style="1" customWidth="1"/>
    <col min="15875" max="15875" width="140.5703125" style="1" customWidth="1"/>
    <col min="15876" max="15876" width="25.5703125" style="1" customWidth="1"/>
    <col min="15877" max="15877" width="52.42578125" style="1" customWidth="1"/>
    <col min="15878" max="16128" width="8.85546875" style="1"/>
    <col min="16129" max="16130" width="7.5703125" style="1" customWidth="1"/>
    <col min="16131" max="16131" width="140.5703125" style="1" customWidth="1"/>
    <col min="16132" max="16132" width="25.5703125" style="1" customWidth="1"/>
    <col min="16133" max="16133" width="52.42578125" style="1" customWidth="1"/>
    <col min="16134" max="16384" width="8.85546875" style="1"/>
  </cols>
  <sheetData>
    <row r="1" spans="1:3" ht="60" customHeight="1" x14ac:dyDescent="0.25">
      <c r="A1" s="70" t="s">
        <v>33</v>
      </c>
      <c r="B1" s="70"/>
      <c r="C1" s="70"/>
    </row>
    <row r="2" spans="1:3" ht="19.5" customHeight="1" x14ac:dyDescent="0.3">
      <c r="A2" s="3" t="s">
        <v>47</v>
      </c>
    </row>
    <row r="3" spans="1:3" ht="12.75" customHeight="1" x14ac:dyDescent="0.25">
      <c r="A3" s="5" t="s">
        <v>73</v>
      </c>
    </row>
    <row r="4" spans="1:3" ht="12.75" customHeight="1" x14ac:dyDescent="0.25"/>
    <row r="5" spans="1:3" ht="12.75" customHeight="1" x14ac:dyDescent="0.25">
      <c r="B5" s="6" t="s">
        <v>41</v>
      </c>
    </row>
    <row r="6" spans="1:3" ht="12.75" customHeight="1" x14ac:dyDescent="0.25">
      <c r="B6" s="7" t="s">
        <v>42</v>
      </c>
    </row>
    <row r="7" spans="1:3" ht="12.75" customHeight="1" x14ac:dyDescent="0.25">
      <c r="A7" s="8"/>
      <c r="B7" s="9">
        <v>1</v>
      </c>
      <c r="C7" s="10" t="s">
        <v>34</v>
      </c>
    </row>
    <row r="8" spans="1:3" ht="12.75" customHeight="1" x14ac:dyDescent="0.25">
      <c r="A8" s="8"/>
      <c r="B8" s="9">
        <v>2</v>
      </c>
      <c r="C8" s="10" t="s">
        <v>35</v>
      </c>
    </row>
    <row r="9" spans="1:3" ht="12.75" customHeight="1" x14ac:dyDescent="0.25">
      <c r="A9" s="8"/>
      <c r="B9" s="9">
        <v>3</v>
      </c>
      <c r="C9" s="10" t="s">
        <v>36</v>
      </c>
    </row>
    <row r="10" spans="1:3" ht="12.75" customHeight="1" x14ac:dyDescent="0.25">
      <c r="A10" s="8"/>
      <c r="B10" s="9">
        <v>4</v>
      </c>
      <c r="C10" s="10" t="s">
        <v>37</v>
      </c>
    </row>
    <row r="11" spans="1:3" ht="12.75" customHeight="1" x14ac:dyDescent="0.25">
      <c r="A11" s="8"/>
      <c r="B11" s="9">
        <v>5</v>
      </c>
      <c r="C11" s="10" t="s">
        <v>4</v>
      </c>
    </row>
    <row r="12" spans="1:3" ht="12.75" customHeight="1" x14ac:dyDescent="0.25">
      <c r="A12" s="8"/>
      <c r="B12" s="9">
        <v>6</v>
      </c>
      <c r="C12" s="10" t="s">
        <v>38</v>
      </c>
    </row>
    <row r="13" spans="1:3" ht="12.75" customHeight="1" x14ac:dyDescent="0.25">
      <c r="A13" s="8"/>
      <c r="B13" s="9">
        <v>7</v>
      </c>
      <c r="C13" s="10" t="s">
        <v>39</v>
      </c>
    </row>
    <row r="14" spans="1:3" ht="12.75" customHeight="1" x14ac:dyDescent="0.25">
      <c r="A14" s="8"/>
      <c r="B14" s="9">
        <v>8</v>
      </c>
      <c r="C14" s="10" t="s">
        <v>40</v>
      </c>
    </row>
    <row r="15" spans="1:3" x14ac:dyDescent="0.25">
      <c r="B15" s="11"/>
      <c r="C15" s="12"/>
    </row>
    <row r="16" spans="1:3" x14ac:dyDescent="0.25">
      <c r="B16" s="13"/>
      <c r="C16" s="13"/>
    </row>
    <row r="17" spans="2:3" ht="15.75" x14ac:dyDescent="0.25">
      <c r="B17" s="14" t="s">
        <v>43</v>
      </c>
      <c r="C17" s="15"/>
    </row>
    <row r="18" spans="2:3" ht="15.75" x14ac:dyDescent="0.25">
      <c r="B18" s="6"/>
      <c r="C18" s="13"/>
    </row>
    <row r="19" spans="2:3" x14ac:dyDescent="0.25">
      <c r="B19" s="16"/>
      <c r="C19" s="13"/>
    </row>
    <row r="20" spans="2:3" x14ac:dyDescent="0.25">
      <c r="B20" s="16"/>
      <c r="C20" s="13"/>
    </row>
    <row r="21" spans="2:3" ht="15.75" x14ac:dyDescent="0.25">
      <c r="B21" s="17" t="s">
        <v>44</v>
      </c>
      <c r="C21" s="13"/>
    </row>
    <row r="22" spans="2:3" x14ac:dyDescent="0.25">
      <c r="B22" s="18"/>
      <c r="C22" s="18"/>
    </row>
    <row r="23" spans="2:3" ht="22.7" customHeight="1" x14ac:dyDescent="0.25">
      <c r="B23" s="71" t="s">
        <v>45</v>
      </c>
      <c r="C23" s="71"/>
    </row>
    <row r="24" spans="2:3" x14ac:dyDescent="0.25">
      <c r="B24" s="71"/>
      <c r="C24" s="71"/>
    </row>
    <row r="25" spans="2:3" x14ac:dyDescent="0.25">
      <c r="B25" s="18"/>
      <c r="C25" s="18"/>
    </row>
    <row r="26" spans="2:3" x14ac:dyDescent="0.25">
      <c r="B26" s="72" t="s">
        <v>46</v>
      </c>
      <c r="C26" s="72"/>
    </row>
  </sheetData>
  <mergeCells count="4">
    <mergeCell ref="A1:C1"/>
    <mergeCell ref="B23:C23"/>
    <mergeCell ref="B24:C24"/>
    <mergeCell ref="B26:C26"/>
  </mergeCells>
  <hyperlinks>
    <hyperlink ref="B17:C17" r:id="rId1" display="More information available from the ABS web site" xr:uid="{00000000-0004-0000-0000-000000000000}"/>
    <hyperlink ref="B26:C26" r:id="rId2" display="© Commonwealth of Australia &lt;&lt;yyyy&gt;&gt;" xr:uid="{00000000-0004-0000-0000-000001000000}"/>
    <hyperlink ref="B7" location="'New South Wales'!A1" display="'New South Wales'!A1" xr:uid="{00000000-0004-0000-0000-000002000000}"/>
    <hyperlink ref="B8" location="Victoria!A1" display="Victoria!A1" xr:uid="{00000000-0004-0000-0000-000003000000}"/>
    <hyperlink ref="B9" location="Queensland!A1" display="Queensland!A1" xr:uid="{00000000-0004-0000-0000-000004000000}"/>
    <hyperlink ref="B10" location="'South Australia'!A1" display="'South Australia'!A1" xr:uid="{00000000-0004-0000-0000-000005000000}"/>
    <hyperlink ref="B11" location="'Western Australia'!A1" display="'Western Australia'!A1" xr:uid="{00000000-0004-0000-0000-000006000000}"/>
    <hyperlink ref="B12" location="Tasmania!A1" display="Tasmania!A1" xr:uid="{00000000-0004-0000-0000-000007000000}"/>
    <hyperlink ref="B13" location="'Northern Territory'!A1" display="'Northern Territory'!A1" xr:uid="{00000000-0004-0000-0000-000008000000}"/>
    <hyperlink ref="B14" location="'Australian Capital Territory'!A1" display="'Australian Capital Territory'!A1" xr:uid="{00000000-0004-0000-0000-000009000000}"/>
  </hyperlinks>
  <pageMargins left="0.7" right="0.7" top="0.75" bottom="0.75" header="0.3" footer="0.3"/>
  <pageSetup paperSize="9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8125EC-B813-43C0-AE93-86B585E5C901}">
  <sheetPr codeName="Sheet3">
    <tabColor theme="4" tint="0.39997558519241921"/>
  </sheetPr>
  <dimension ref="A1:L350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19" customWidth="1"/>
    <col min="2" max="2" width="12.5703125" style="19" customWidth="1"/>
    <col min="3" max="5" width="9.7109375" style="19" customWidth="1"/>
    <col min="6" max="6" width="12.5703125" style="19" customWidth="1"/>
    <col min="7" max="9" width="9.7109375" style="19" customWidth="1"/>
    <col min="10" max="10" width="6.7109375" style="19" customWidth="1"/>
    <col min="11" max="11" width="12.42578125" style="19" customWidth="1"/>
    <col min="12" max="12" width="22" style="53" customWidth="1"/>
    <col min="13" max="16384" width="8.7109375" style="19"/>
  </cols>
  <sheetData>
    <row r="1" spans="1:12" ht="60" customHeight="1" x14ac:dyDescent="0.25">
      <c r="A1" s="70" t="s">
        <v>33</v>
      </c>
      <c r="B1" s="70"/>
      <c r="C1" s="70"/>
      <c r="D1" s="70"/>
      <c r="E1" s="70"/>
      <c r="F1" s="70"/>
      <c r="G1" s="70"/>
      <c r="H1" s="70"/>
      <c r="I1" s="70"/>
      <c r="J1" s="4"/>
      <c r="K1" s="34"/>
      <c r="L1" s="35" t="s">
        <v>34</v>
      </c>
    </row>
    <row r="2" spans="1:12" ht="19.5" customHeight="1" x14ac:dyDescent="0.3">
      <c r="A2" s="3" t="str">
        <f>"Weekly Payroll Jobs and Wages in Australia - " &amp;$L$1</f>
        <v>Weekly Payroll Jobs and Wages in Australia - New South Wales</v>
      </c>
      <c r="B2" s="20"/>
      <c r="C2" s="20"/>
      <c r="D2" s="20"/>
      <c r="E2" s="20"/>
      <c r="F2" s="20"/>
      <c r="G2" s="20"/>
      <c r="H2" s="20"/>
      <c r="I2" s="20"/>
      <c r="J2" s="20"/>
      <c r="K2" s="39" t="s">
        <v>63</v>
      </c>
      <c r="L2" s="36">
        <v>44107</v>
      </c>
    </row>
    <row r="3" spans="1:12" ht="15" customHeight="1" x14ac:dyDescent="0.25">
      <c r="A3" s="21" t="str">
        <f>"Week ending "&amp;TEXT($L$2,"dddd dd mmmm yyyy")</f>
        <v>Week ending Saturday 03 October 2020</v>
      </c>
      <c r="B3" s="20"/>
      <c r="C3" s="22"/>
      <c r="D3" s="23"/>
      <c r="E3" s="20"/>
      <c r="F3" s="20"/>
      <c r="G3" s="20"/>
      <c r="H3" s="20"/>
      <c r="I3" s="20"/>
      <c r="J3" s="20"/>
      <c r="K3" s="41" t="s">
        <v>64</v>
      </c>
      <c r="L3" s="40">
        <v>43904</v>
      </c>
    </row>
    <row r="4" spans="1:12" ht="15" customHeight="1" x14ac:dyDescent="0.25">
      <c r="A4" s="2" t="s">
        <v>32</v>
      </c>
      <c r="B4" s="24"/>
      <c r="C4" s="24"/>
      <c r="D4" s="24"/>
      <c r="E4" s="24"/>
      <c r="F4" s="24"/>
      <c r="G4" s="24"/>
      <c r="H4" s="24"/>
      <c r="I4" s="24"/>
      <c r="J4" s="24"/>
      <c r="K4" s="39" t="s">
        <v>70</v>
      </c>
      <c r="L4" s="40">
        <v>44079</v>
      </c>
    </row>
    <row r="5" spans="1:12" ht="16.5" customHeight="1" thickBot="1" x14ac:dyDescent="0.3">
      <c r="A5" s="25" t="str">
        <f>"Change in payroll jobs and total wages, "&amp;$L$1</f>
        <v>Change in payroll jobs and total wages, New South Wales</v>
      </c>
      <c r="B5" s="22"/>
      <c r="C5" s="26"/>
      <c r="D5" s="27"/>
      <c r="E5" s="24"/>
      <c r="F5" s="20"/>
      <c r="G5" s="20"/>
      <c r="H5" s="20"/>
      <c r="I5" s="20"/>
      <c r="J5" s="20"/>
      <c r="K5" s="39"/>
      <c r="L5" s="40">
        <v>44093</v>
      </c>
    </row>
    <row r="6" spans="1:12" ht="16.5" customHeight="1" x14ac:dyDescent="0.25">
      <c r="A6" s="57"/>
      <c r="B6" s="82" t="s">
        <v>61</v>
      </c>
      <c r="C6" s="83"/>
      <c r="D6" s="83"/>
      <c r="E6" s="84"/>
      <c r="F6" s="85" t="s">
        <v>62</v>
      </c>
      <c r="G6" s="86"/>
      <c r="H6" s="86"/>
      <c r="I6" s="87"/>
      <c r="J6" s="50"/>
      <c r="K6" s="39" t="s">
        <v>71</v>
      </c>
      <c r="L6" s="40">
        <v>44100</v>
      </c>
    </row>
    <row r="7" spans="1:12" ht="33.75" customHeight="1" x14ac:dyDescent="0.25">
      <c r="A7" s="88"/>
      <c r="B7" s="90" t="str">
        <f>"% Change between " &amp; TEXT($L$3,"dd mmmm")&amp;" and "&amp; TEXT($L$2,"dd mmmm") &amp; " (Change since 100th case of COVID-19)"</f>
        <v>% Change between 14 March and 03 October (Change since 100th case of COVID-19)</v>
      </c>
      <c r="C7" s="92" t="str">
        <f>"% Change between " &amp; TEXT($L$4,"dd mmmm")&amp;" and "&amp; TEXT($L$2,"dd mmmm") &amp; " (monthly change)"</f>
        <v>% Change between 05 September and 03 October (monthly change)</v>
      </c>
      <c r="D7" s="73" t="str">
        <f>"% Change between " &amp; TEXT($L$6,"dd mmmm")&amp;" and "&amp; TEXT($L$2,"dd mmmm") &amp; " (weekly change)"</f>
        <v>% Change between 26 September and 03 October (weekly change)</v>
      </c>
      <c r="E7" s="75" t="str">
        <f>"% Change between " &amp; TEXT($L$5,"dd mmmm")&amp;" and "&amp; TEXT($L$6,"dd mmmm") &amp; " (weekly change)"</f>
        <v>% Change between 19 September and 26 September (weekly change)</v>
      </c>
      <c r="F7" s="94" t="str">
        <f>"% Change between " &amp; TEXT($L$3,"dd mmmm")&amp;" and "&amp; TEXT($L$2,"dd mmmm") &amp; " (Change since 100th case of COVID-19)"</f>
        <v>% Change between 14 March and 03 October (Change since 100th case of COVID-19)</v>
      </c>
      <c r="G7" s="92" t="str">
        <f>"% Change between " &amp; TEXT($L$4,"dd mmmm")&amp;" and "&amp; TEXT($L$2,"dd mmmm") &amp; " (monthly change)"</f>
        <v>% Change between 05 September and 03 October (monthly change)</v>
      </c>
      <c r="H7" s="73" t="str">
        <f>"% Change between " &amp; TEXT($L$6,"dd mmmm")&amp;" and "&amp; TEXT($L$2,"dd mmmm") &amp; " (weekly change)"</f>
        <v>% Change between 26 September and 03 October (weekly change)</v>
      </c>
      <c r="I7" s="75" t="str">
        <f>"% Change between " &amp; TEXT($L$5,"dd mmmm")&amp;" and "&amp; TEXT($L$6,"dd mmmm") &amp; " (weekly change)"</f>
        <v>% Change between 19 September and 26 September (weekly change)</v>
      </c>
      <c r="J7" s="51"/>
      <c r="K7" s="39" t="s">
        <v>72</v>
      </c>
      <c r="L7" s="40">
        <v>44107</v>
      </c>
    </row>
    <row r="8" spans="1:12" ht="43.5" customHeight="1" thickBot="1" x14ac:dyDescent="0.3">
      <c r="A8" s="89"/>
      <c r="B8" s="91"/>
      <c r="C8" s="93"/>
      <c r="D8" s="74"/>
      <c r="E8" s="76"/>
      <c r="F8" s="95"/>
      <c r="G8" s="93"/>
      <c r="H8" s="74"/>
      <c r="I8" s="76"/>
      <c r="J8" s="52"/>
      <c r="K8" s="41" t="s">
        <v>31</v>
      </c>
      <c r="L8" s="43"/>
    </row>
    <row r="9" spans="1:12" x14ac:dyDescent="0.25">
      <c r="A9" s="58"/>
      <c r="B9" s="77" t="str">
        <f>L1</f>
        <v>New South Wales</v>
      </c>
      <c r="C9" s="78"/>
      <c r="D9" s="78"/>
      <c r="E9" s="78"/>
      <c r="F9" s="78"/>
      <c r="G9" s="78"/>
      <c r="H9" s="78"/>
      <c r="I9" s="79"/>
      <c r="J9" s="28"/>
      <c r="K9" s="54"/>
      <c r="L9" s="43"/>
    </row>
    <row r="10" spans="1:12" x14ac:dyDescent="0.25">
      <c r="A10" s="59" t="s">
        <v>30</v>
      </c>
      <c r="B10" s="28">
        <v>-3.5574865090518992E-2</v>
      </c>
      <c r="C10" s="28">
        <v>-7.2748658270580524E-3</v>
      </c>
      <c r="D10" s="28">
        <v>-7.0895651925793057E-3</v>
      </c>
      <c r="E10" s="28">
        <v>-1.0021358112267675E-3</v>
      </c>
      <c r="F10" s="28">
        <v>-4.7807097793307052E-2</v>
      </c>
      <c r="G10" s="28">
        <v>-1.3122002492857332E-2</v>
      </c>
      <c r="H10" s="28">
        <v>-3.0332369856862829E-2</v>
      </c>
      <c r="I10" s="60">
        <v>-1.5352114811019613E-2</v>
      </c>
      <c r="J10" s="28"/>
      <c r="K10" s="42"/>
      <c r="L10" s="43"/>
    </row>
    <row r="11" spans="1:12" x14ac:dyDescent="0.25">
      <c r="A11" s="58"/>
      <c r="B11" s="80" t="s">
        <v>29</v>
      </c>
      <c r="C11" s="80"/>
      <c r="D11" s="80"/>
      <c r="E11" s="80"/>
      <c r="F11" s="80"/>
      <c r="G11" s="80"/>
      <c r="H11" s="80"/>
      <c r="I11" s="81"/>
      <c r="J11" s="28"/>
      <c r="K11" s="42"/>
      <c r="L11" s="43"/>
    </row>
    <row r="12" spans="1:12" x14ac:dyDescent="0.25">
      <c r="A12" s="61" t="s">
        <v>28</v>
      </c>
      <c r="B12" s="28">
        <v>-4.8658635046213927E-2</v>
      </c>
      <c r="C12" s="28">
        <v>-1.1935965689707562E-2</v>
      </c>
      <c r="D12" s="28">
        <v>-8.0690882393200658E-3</v>
      </c>
      <c r="E12" s="28">
        <v>-3.3578584118538757E-3</v>
      </c>
      <c r="F12" s="28">
        <v>-7.5667404824114382E-2</v>
      </c>
      <c r="G12" s="28">
        <v>-1.9264314255289849E-2</v>
      </c>
      <c r="H12" s="28">
        <v>-3.2518025207760815E-2</v>
      </c>
      <c r="I12" s="60">
        <v>-1.9291893750918665E-2</v>
      </c>
      <c r="J12" s="28"/>
      <c r="K12" s="42"/>
      <c r="L12" s="43"/>
    </row>
    <row r="13" spans="1:12" x14ac:dyDescent="0.25">
      <c r="A13" s="61" t="s">
        <v>27</v>
      </c>
      <c r="B13" s="28">
        <v>-3.1140976023327438E-2</v>
      </c>
      <c r="C13" s="28">
        <v>-4.8953961175235428E-3</v>
      </c>
      <c r="D13" s="28">
        <v>-6.5959264138097939E-3</v>
      </c>
      <c r="E13" s="28">
        <v>5.640900287686712E-4</v>
      </c>
      <c r="F13" s="28">
        <v>-1.3903738725161263E-2</v>
      </c>
      <c r="G13" s="28">
        <v>-5.9466276196772361E-3</v>
      </c>
      <c r="H13" s="28">
        <v>-2.8010665942973301E-2</v>
      </c>
      <c r="I13" s="60">
        <v>-1.0383100325472294E-2</v>
      </c>
      <c r="J13" s="28"/>
      <c r="K13" s="38"/>
      <c r="L13" s="43"/>
    </row>
    <row r="14" spans="1:12" x14ac:dyDescent="0.25">
      <c r="A14" s="62" t="s">
        <v>49</v>
      </c>
      <c r="B14" s="28">
        <v>5.1298671142631536E-2</v>
      </c>
      <c r="C14" s="28">
        <v>3.6330996416145567E-2</v>
      </c>
      <c r="D14" s="28">
        <v>8.8898368212291246E-3</v>
      </c>
      <c r="E14" s="28">
        <v>9.5642728131688504E-3</v>
      </c>
      <c r="F14" s="28">
        <v>0.2786899059637491</v>
      </c>
      <c r="G14" s="28">
        <v>3.8279643264553354E-2</v>
      </c>
      <c r="H14" s="28">
        <v>-1.6304650476417493E-6</v>
      </c>
      <c r="I14" s="60">
        <v>7.9654455966426951E-3</v>
      </c>
      <c r="J14" s="28"/>
      <c r="K14" s="55"/>
      <c r="L14" s="43"/>
    </row>
    <row r="15" spans="1:12" x14ac:dyDescent="0.25">
      <c r="A15" s="61" t="s">
        <v>50</v>
      </c>
      <c r="B15" s="28">
        <v>-4.7860461730070636E-2</v>
      </c>
      <c r="C15" s="28">
        <v>-3.1550106302180581E-3</v>
      </c>
      <c r="D15" s="28">
        <v>-7.5169766115076309E-3</v>
      </c>
      <c r="E15" s="28">
        <v>9.9023734497016846E-4</v>
      </c>
      <c r="F15" s="28">
        <v>2.5504744279907232E-3</v>
      </c>
      <c r="G15" s="28">
        <v>-8.4269130366817491E-3</v>
      </c>
      <c r="H15" s="28">
        <v>-1.7735474492232894E-2</v>
      </c>
      <c r="I15" s="60">
        <v>-8.0549194932626467E-3</v>
      </c>
      <c r="J15" s="28"/>
      <c r="K15" s="42"/>
      <c r="L15" s="43"/>
    </row>
    <row r="16" spans="1:12" x14ac:dyDescent="0.25">
      <c r="A16" s="61" t="s">
        <v>51</v>
      </c>
      <c r="B16" s="28">
        <v>-3.1316622031344332E-2</v>
      </c>
      <c r="C16" s="28">
        <v>-9.3955841031706511E-3</v>
      </c>
      <c r="D16" s="28">
        <v>-8.6336301838542129E-3</v>
      </c>
      <c r="E16" s="28">
        <v>-1.6119280180016959E-3</v>
      </c>
      <c r="F16" s="28">
        <v>-4.116311547575402E-2</v>
      </c>
      <c r="G16" s="28">
        <v>-1.3437597755240338E-2</v>
      </c>
      <c r="H16" s="28">
        <v>-3.6458950335251261E-2</v>
      </c>
      <c r="I16" s="60">
        <v>-1.5590218059215788E-2</v>
      </c>
      <c r="J16" s="28"/>
      <c r="K16" s="42"/>
      <c r="L16" s="43"/>
    </row>
    <row r="17" spans="1:12" x14ac:dyDescent="0.25">
      <c r="A17" s="61" t="s">
        <v>52</v>
      </c>
      <c r="B17" s="28">
        <v>-2.2960257314190158E-2</v>
      </c>
      <c r="C17" s="28">
        <v>-8.6951234907371999E-3</v>
      </c>
      <c r="D17" s="28">
        <v>-6.6902307457434862E-3</v>
      </c>
      <c r="E17" s="28">
        <v>-2.1067232328625396E-3</v>
      </c>
      <c r="F17" s="28">
        <v>-6.6921864490404159E-2</v>
      </c>
      <c r="G17" s="28">
        <v>-1.579883697027995E-2</v>
      </c>
      <c r="H17" s="28">
        <v>-4.2529311849665352E-2</v>
      </c>
      <c r="I17" s="60">
        <v>-2.3187946959153605E-2</v>
      </c>
      <c r="J17" s="28"/>
      <c r="K17" s="42"/>
      <c r="L17" s="43"/>
    </row>
    <row r="18" spans="1:12" ht="17.25" customHeight="1" x14ac:dyDescent="0.25">
      <c r="A18" s="61" t="s">
        <v>53</v>
      </c>
      <c r="B18" s="28">
        <v>-2.3415482998641046E-2</v>
      </c>
      <c r="C18" s="28">
        <v>-5.8221305359259512E-3</v>
      </c>
      <c r="D18" s="28">
        <v>-3.6126986584833487E-3</v>
      </c>
      <c r="E18" s="28">
        <v>-1.9300645754999346E-3</v>
      </c>
      <c r="F18" s="28">
        <v>-6.8771085476296623E-2</v>
      </c>
      <c r="G18" s="28">
        <v>-1.1096244010575296E-2</v>
      </c>
      <c r="H18" s="28">
        <v>-2.6271791453992277E-2</v>
      </c>
      <c r="I18" s="60">
        <v>-1.6054185012775668E-2</v>
      </c>
      <c r="J18" s="29"/>
      <c r="K18" s="44"/>
      <c r="L18" s="43"/>
    </row>
    <row r="19" spans="1:12" x14ac:dyDescent="0.25">
      <c r="A19" s="61" t="s">
        <v>54</v>
      </c>
      <c r="B19" s="28">
        <v>-5.5496416880474242E-2</v>
      </c>
      <c r="C19" s="28">
        <v>-8.0314732358560681E-3</v>
      </c>
      <c r="D19" s="28">
        <v>-3.5725219339183267E-3</v>
      </c>
      <c r="E19" s="28">
        <v>-1.5506996786771587E-3</v>
      </c>
      <c r="F19" s="28">
        <v>-8.1617475383329974E-2</v>
      </c>
      <c r="G19" s="28">
        <v>-9.7561810247586145E-3</v>
      </c>
      <c r="H19" s="28">
        <v>-1.1209859513946374E-2</v>
      </c>
      <c r="I19" s="60">
        <v>-9.2718282865340562E-3</v>
      </c>
      <c r="J19" s="20"/>
      <c r="K19" s="37"/>
      <c r="L19" s="43"/>
    </row>
    <row r="20" spans="1:12" ht="15.75" thickBot="1" x14ac:dyDescent="0.3">
      <c r="A20" s="63" t="s">
        <v>55</v>
      </c>
      <c r="B20" s="64">
        <v>-9.7855819811810019E-2</v>
      </c>
      <c r="C20" s="64">
        <v>-2.2067303831017515E-2</v>
      </c>
      <c r="D20" s="64">
        <v>-1.6008404493171313E-2</v>
      </c>
      <c r="E20" s="64">
        <v>-1.4256509576070497E-3</v>
      </c>
      <c r="F20" s="64">
        <v>-6.9263365319544912E-2</v>
      </c>
      <c r="G20" s="64">
        <v>-4.0729584612492764E-2</v>
      </c>
      <c r="H20" s="64">
        <v>-2.053116832763624E-2</v>
      </c>
      <c r="I20" s="65">
        <v>-4.8975141923746079E-3</v>
      </c>
      <c r="J20" s="20"/>
      <c r="K20" s="56"/>
      <c r="L20" s="43"/>
    </row>
    <row r="21" spans="1:12" x14ac:dyDescent="0.25">
      <c r="A21" s="30" t="s">
        <v>48</v>
      </c>
      <c r="B21" s="20"/>
      <c r="C21" s="20"/>
      <c r="D21" s="20"/>
      <c r="E21" s="20"/>
      <c r="F21" s="20"/>
      <c r="G21" s="20"/>
      <c r="H21" s="20"/>
      <c r="I21" s="20"/>
      <c r="J21" s="20"/>
      <c r="K21" s="37"/>
      <c r="L21" s="43"/>
    </row>
    <row r="22" spans="1:12" ht="10.5" customHeight="1" x14ac:dyDescent="0.25">
      <c r="B22" s="20"/>
      <c r="C22" s="20"/>
      <c r="D22" s="20"/>
      <c r="E22" s="20"/>
      <c r="F22" s="20"/>
      <c r="G22" s="20"/>
      <c r="H22" s="20"/>
      <c r="I22" s="20"/>
      <c r="J22" s="20"/>
      <c r="K22" s="45"/>
      <c r="L22" s="43"/>
    </row>
    <row r="23" spans="1:12" x14ac:dyDescent="0.25">
      <c r="A23" s="31" t="str">
        <f>"Indexed number of payroll jobs and total wages, "&amp;$L$1&amp;" and Australia"</f>
        <v>Indexed number of payroll jobs and total wages, New South Wales and Australia</v>
      </c>
      <c r="B23" s="20"/>
      <c r="C23" s="20"/>
      <c r="D23" s="20"/>
      <c r="E23" s="20"/>
      <c r="F23" s="20"/>
      <c r="G23" s="20"/>
      <c r="H23" s="20"/>
      <c r="I23" s="20"/>
      <c r="J23" s="20"/>
      <c r="K23" s="45"/>
      <c r="L23" s="43"/>
    </row>
    <row r="24" spans="1:12" x14ac:dyDescent="0.25">
      <c r="A24" s="20"/>
      <c r="B24" s="20"/>
      <c r="C24" s="20"/>
      <c r="D24" s="20"/>
      <c r="E24" s="20"/>
      <c r="F24" s="20"/>
      <c r="G24" s="20"/>
      <c r="H24" s="20"/>
      <c r="I24" s="20"/>
      <c r="J24" s="20"/>
      <c r="K24" s="45"/>
      <c r="L24" s="43"/>
    </row>
    <row r="25" spans="1:12" x14ac:dyDescent="0.25">
      <c r="B25" s="20"/>
      <c r="C25" s="20"/>
      <c r="D25" s="20"/>
      <c r="E25" s="20"/>
      <c r="F25" s="20"/>
      <c r="G25" s="20"/>
      <c r="H25" s="20"/>
      <c r="I25" s="20"/>
      <c r="J25" s="20"/>
      <c r="K25" s="45"/>
      <c r="L25" s="43"/>
    </row>
    <row r="26" spans="1:12" x14ac:dyDescent="0.25">
      <c r="A26" s="20"/>
      <c r="B26" s="20"/>
      <c r="C26" s="20"/>
      <c r="D26" s="20"/>
      <c r="E26" s="24"/>
      <c r="F26" s="24"/>
      <c r="G26" s="24"/>
      <c r="H26" s="24"/>
      <c r="I26" s="24"/>
      <c r="J26" s="24"/>
      <c r="K26" s="56"/>
      <c r="L26" s="43"/>
    </row>
    <row r="27" spans="1:12" x14ac:dyDescent="0.25">
      <c r="A27" s="20"/>
      <c r="B27" s="31"/>
      <c r="C27" s="31"/>
      <c r="D27" s="31"/>
      <c r="E27" s="31"/>
      <c r="F27" s="31"/>
      <c r="G27" s="31"/>
      <c r="H27" s="31"/>
      <c r="I27" s="31"/>
      <c r="J27" s="31"/>
      <c r="K27" s="46"/>
      <c r="L27" s="43"/>
    </row>
    <row r="28" spans="1:12" x14ac:dyDescent="0.25">
      <c r="A28" s="20"/>
      <c r="B28" s="20"/>
      <c r="C28" s="20"/>
      <c r="D28" s="20"/>
      <c r="E28" s="20"/>
      <c r="F28" s="20"/>
      <c r="G28" s="20"/>
      <c r="H28" s="20"/>
      <c r="I28" s="20"/>
      <c r="J28" s="20"/>
      <c r="K28" s="45"/>
      <c r="L28" s="43"/>
    </row>
    <row r="29" spans="1:12" x14ac:dyDescent="0.25">
      <c r="B29" s="20"/>
      <c r="C29" s="20"/>
      <c r="D29" s="20"/>
      <c r="E29" s="20"/>
      <c r="F29" s="20"/>
      <c r="G29" s="20"/>
      <c r="H29" s="20"/>
      <c r="I29" s="20"/>
      <c r="J29" s="20"/>
      <c r="K29" s="45"/>
      <c r="L29" s="43"/>
    </row>
    <row r="30" spans="1:12" x14ac:dyDescent="0.25">
      <c r="A30" s="20"/>
      <c r="B30" s="20"/>
      <c r="C30" s="20"/>
      <c r="D30" s="20"/>
      <c r="E30" s="20"/>
      <c r="F30" s="20"/>
      <c r="G30" s="20"/>
      <c r="H30" s="20"/>
      <c r="I30" s="20"/>
      <c r="J30" s="20"/>
      <c r="K30" s="45"/>
      <c r="L30" s="43"/>
    </row>
    <row r="31" spans="1:12" x14ac:dyDescent="0.25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45"/>
      <c r="L31" s="43"/>
    </row>
    <row r="32" spans="1:12" ht="15.75" customHeight="1" x14ac:dyDescent="0.25">
      <c r="B32" s="20"/>
      <c r="C32" s="20"/>
      <c r="D32" s="20"/>
      <c r="E32" s="20"/>
      <c r="F32" s="20"/>
      <c r="G32" s="20"/>
      <c r="H32" s="20"/>
      <c r="I32" s="20"/>
      <c r="J32" s="20"/>
      <c r="K32" s="45"/>
      <c r="L32" s="43"/>
    </row>
    <row r="33" spans="1:12" x14ac:dyDescent="0.25">
      <c r="A33" s="20"/>
      <c r="B33" s="20"/>
      <c r="C33" s="20"/>
      <c r="D33" s="20"/>
      <c r="E33" s="20"/>
      <c r="F33" s="20"/>
      <c r="G33" s="20"/>
      <c r="H33" s="20"/>
      <c r="I33" s="20"/>
      <c r="J33" s="20"/>
      <c r="K33" s="43" t="s">
        <v>26</v>
      </c>
      <c r="L33" s="43" t="s">
        <v>65</v>
      </c>
    </row>
    <row r="34" spans="1:12" ht="11.25" customHeight="1" x14ac:dyDescent="0.25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43"/>
      <c r="L34" s="42" t="s">
        <v>24</v>
      </c>
    </row>
    <row r="35" spans="1:12" x14ac:dyDescent="0.25">
      <c r="A35" s="32" t="str">
        <f>"Indexed number of payroll jobs held by men by age group, "&amp;$L$1</f>
        <v>Indexed number of payroll jobs held by men by age group, New South Wales</v>
      </c>
      <c r="B35" s="20"/>
      <c r="C35" s="20"/>
      <c r="D35" s="20"/>
      <c r="E35" s="20"/>
      <c r="F35" s="20"/>
      <c r="G35" s="20"/>
      <c r="H35" s="20"/>
      <c r="I35" s="20"/>
      <c r="J35" s="20"/>
      <c r="K35" s="42" t="s">
        <v>49</v>
      </c>
      <c r="L35" s="43">
        <v>96.41</v>
      </c>
    </row>
    <row r="36" spans="1:12" x14ac:dyDescent="0.25">
      <c r="B36" s="20"/>
      <c r="C36" s="20"/>
      <c r="D36" s="20"/>
      <c r="E36" s="20"/>
      <c r="F36" s="20"/>
      <c r="G36" s="20"/>
      <c r="H36" s="20"/>
      <c r="I36" s="20"/>
      <c r="J36" s="20"/>
      <c r="K36" s="42" t="s">
        <v>50</v>
      </c>
      <c r="L36" s="43">
        <v>94.94</v>
      </c>
    </row>
    <row r="37" spans="1:12" x14ac:dyDescent="0.25">
      <c r="B37" s="20"/>
      <c r="C37" s="20"/>
      <c r="D37" s="20"/>
      <c r="E37" s="20"/>
      <c r="F37" s="20"/>
      <c r="G37" s="20"/>
      <c r="H37" s="20"/>
      <c r="I37" s="20"/>
      <c r="J37" s="20"/>
      <c r="K37" s="42" t="s">
        <v>51</v>
      </c>
      <c r="L37" s="43">
        <v>96.82</v>
      </c>
    </row>
    <row r="38" spans="1:12" x14ac:dyDescent="0.25">
      <c r="K38" s="44" t="s">
        <v>52</v>
      </c>
      <c r="L38" s="43">
        <v>97.69</v>
      </c>
    </row>
    <row r="39" spans="1:12" x14ac:dyDescent="0.25">
      <c r="K39" s="37" t="s">
        <v>53</v>
      </c>
      <c r="L39" s="43">
        <v>97.9</v>
      </c>
    </row>
    <row r="40" spans="1:12" x14ac:dyDescent="0.25">
      <c r="K40" s="37" t="s">
        <v>54</v>
      </c>
      <c r="L40" s="43">
        <v>94.92</v>
      </c>
    </row>
    <row r="41" spans="1:12" x14ac:dyDescent="0.25">
      <c r="K41" s="37" t="s">
        <v>55</v>
      </c>
      <c r="L41" s="43">
        <v>91.82</v>
      </c>
    </row>
    <row r="42" spans="1:12" x14ac:dyDescent="0.25">
      <c r="K42" s="37"/>
      <c r="L42" s="43"/>
    </row>
    <row r="43" spans="1:12" x14ac:dyDescent="0.25">
      <c r="K43" s="43"/>
      <c r="L43" s="43" t="s">
        <v>23</v>
      </c>
    </row>
    <row r="44" spans="1:12" x14ac:dyDescent="0.25">
      <c r="K44" s="42" t="s">
        <v>49</v>
      </c>
      <c r="L44" s="43">
        <v>97.85</v>
      </c>
    </row>
    <row r="45" spans="1:12" ht="15.4" customHeight="1" x14ac:dyDescent="0.25">
      <c r="A45" s="32" t="str">
        <f>"Indexed number of payroll jobs held by women by age group, "&amp;$L$1</f>
        <v>Indexed number of payroll jobs held by women by age group, New South Wales</v>
      </c>
      <c r="B45" s="20"/>
      <c r="C45" s="20"/>
      <c r="D45" s="20"/>
      <c r="E45" s="20"/>
      <c r="F45" s="20"/>
      <c r="G45" s="20"/>
      <c r="H45" s="20"/>
      <c r="I45" s="20"/>
      <c r="J45" s="20"/>
      <c r="K45" s="42" t="s">
        <v>50</v>
      </c>
      <c r="L45" s="43">
        <v>94.92</v>
      </c>
    </row>
    <row r="46" spans="1:12" ht="15.4" customHeight="1" x14ac:dyDescent="0.25">
      <c r="B46" s="20"/>
      <c r="C46" s="20"/>
      <c r="D46" s="20"/>
      <c r="E46" s="20"/>
      <c r="F46" s="20"/>
      <c r="G46" s="20"/>
      <c r="H46" s="20"/>
      <c r="I46" s="20"/>
      <c r="J46" s="20"/>
      <c r="K46" s="42" t="s">
        <v>51</v>
      </c>
      <c r="L46" s="43">
        <v>96.43</v>
      </c>
    </row>
    <row r="47" spans="1:12" ht="15.4" customHeight="1" x14ac:dyDescent="0.25">
      <c r="B47" s="20"/>
      <c r="C47" s="20"/>
      <c r="D47" s="20"/>
      <c r="E47" s="20"/>
      <c r="F47" s="20"/>
      <c r="G47" s="20"/>
      <c r="H47" s="20"/>
      <c r="I47" s="20"/>
      <c r="J47" s="20"/>
      <c r="K47" s="44" t="s">
        <v>52</v>
      </c>
      <c r="L47" s="43">
        <v>97.29</v>
      </c>
    </row>
    <row r="48" spans="1:12" ht="15.4" customHeight="1" x14ac:dyDescent="0.25">
      <c r="B48" s="20"/>
      <c r="C48" s="20"/>
      <c r="D48" s="20"/>
      <c r="E48" s="20"/>
      <c r="F48" s="20"/>
      <c r="G48" s="20"/>
      <c r="H48" s="20"/>
      <c r="I48" s="20"/>
      <c r="J48" s="20"/>
      <c r="K48" s="37" t="s">
        <v>53</v>
      </c>
      <c r="L48" s="43">
        <v>97.49</v>
      </c>
    </row>
    <row r="49" spans="1:12" ht="15.4" customHeight="1" x14ac:dyDescent="0.25">
      <c r="B49" s="20"/>
      <c r="C49" s="20"/>
      <c r="D49" s="20"/>
      <c r="E49" s="20"/>
      <c r="F49" s="20"/>
      <c r="G49" s="20"/>
      <c r="H49" s="20"/>
      <c r="I49" s="20"/>
      <c r="J49" s="20"/>
      <c r="K49" s="37" t="s">
        <v>54</v>
      </c>
      <c r="L49" s="43">
        <v>94.37</v>
      </c>
    </row>
    <row r="50" spans="1:12" ht="15.4" customHeight="1" x14ac:dyDescent="0.25">
      <c r="B50" s="20"/>
      <c r="C50" s="20"/>
      <c r="D50" s="20"/>
      <c r="E50" s="20"/>
      <c r="F50" s="20"/>
      <c r="G50" s="20"/>
      <c r="H50" s="20"/>
      <c r="I50" s="20"/>
      <c r="J50" s="20"/>
      <c r="K50" s="37" t="s">
        <v>55</v>
      </c>
      <c r="L50" s="43">
        <v>91.23</v>
      </c>
    </row>
    <row r="51" spans="1:12" ht="15.4" customHeight="1" x14ac:dyDescent="0.25">
      <c r="B51" s="32"/>
      <c r="C51" s="32"/>
      <c r="D51" s="32"/>
      <c r="E51" s="32"/>
      <c r="F51" s="32"/>
      <c r="G51" s="32"/>
      <c r="H51" s="32"/>
      <c r="I51" s="32"/>
      <c r="J51" s="32"/>
      <c r="K51" s="37"/>
      <c r="L51" s="43"/>
    </row>
    <row r="52" spans="1:12" ht="15.4" customHeight="1" x14ac:dyDescent="0.25">
      <c r="B52" s="20"/>
      <c r="C52" s="20"/>
      <c r="D52" s="20"/>
      <c r="E52" s="20"/>
      <c r="F52" s="20"/>
      <c r="G52" s="20"/>
      <c r="H52" s="20"/>
      <c r="I52" s="20"/>
      <c r="J52" s="20"/>
      <c r="K52" s="43"/>
      <c r="L52" s="43" t="s">
        <v>22</v>
      </c>
    </row>
    <row r="53" spans="1:12" ht="15.4" customHeight="1" x14ac:dyDescent="0.25">
      <c r="B53" s="31"/>
      <c r="C53" s="31"/>
      <c r="D53" s="31"/>
      <c r="E53" s="31"/>
      <c r="F53" s="31"/>
      <c r="G53" s="31"/>
      <c r="H53" s="31"/>
      <c r="I53" s="31"/>
      <c r="J53" s="31"/>
      <c r="K53" s="42" t="s">
        <v>49</v>
      </c>
      <c r="L53" s="43">
        <v>98.29</v>
      </c>
    </row>
    <row r="54" spans="1:12" ht="15.4" customHeight="1" x14ac:dyDescent="0.25">
      <c r="A54" s="32" t="str">
        <f>"Change in payroll jobs since week ending "&amp;TEXT($L$3,"dd mmmm")&amp;" by Industry, "&amp;$L$1</f>
        <v>Change in payroll jobs since week ending 14 March by Industry, New South Wales</v>
      </c>
      <c r="B54" s="20"/>
      <c r="C54" s="20"/>
      <c r="D54" s="20"/>
      <c r="E54" s="20"/>
      <c r="F54" s="20"/>
      <c r="G54" s="20"/>
      <c r="H54" s="20"/>
      <c r="I54" s="20"/>
      <c r="J54" s="20"/>
      <c r="K54" s="42" t="s">
        <v>50</v>
      </c>
      <c r="L54" s="43">
        <v>94.32</v>
      </c>
    </row>
    <row r="55" spans="1:12" ht="15.4" customHeight="1" x14ac:dyDescent="0.25">
      <c r="B55" s="20"/>
      <c r="C55" s="20"/>
      <c r="D55" s="20"/>
      <c r="E55" s="20"/>
      <c r="F55" s="20"/>
      <c r="G55" s="20"/>
      <c r="H55" s="20"/>
      <c r="I55" s="20"/>
      <c r="J55" s="20"/>
      <c r="K55" s="42" t="s">
        <v>51</v>
      </c>
      <c r="L55" s="43">
        <v>95.58</v>
      </c>
    </row>
    <row r="56" spans="1:12" ht="15.4" customHeight="1" x14ac:dyDescent="0.25">
      <c r="B56" s="20"/>
      <c r="C56" s="20"/>
      <c r="D56" s="20"/>
      <c r="E56" s="20"/>
      <c r="F56" s="20"/>
      <c r="G56" s="20"/>
      <c r="H56" s="20"/>
      <c r="I56" s="20"/>
      <c r="J56" s="20"/>
      <c r="K56" s="44" t="s">
        <v>52</v>
      </c>
      <c r="L56" s="43">
        <v>96.47</v>
      </c>
    </row>
    <row r="57" spans="1:12" ht="15.4" customHeight="1" x14ac:dyDescent="0.25">
      <c r="A57" s="20"/>
      <c r="B57" s="20"/>
      <c r="C57" s="20"/>
      <c r="D57" s="20"/>
      <c r="E57" s="20"/>
      <c r="F57" s="20"/>
      <c r="G57" s="20"/>
      <c r="H57" s="20"/>
      <c r="I57" s="20"/>
      <c r="J57" s="20"/>
      <c r="K57" s="37" t="s">
        <v>53</v>
      </c>
      <c r="L57" s="43">
        <v>97.01</v>
      </c>
    </row>
    <row r="58" spans="1:12" ht="15.4" customHeight="1" x14ac:dyDescent="0.25">
      <c r="B58" s="20"/>
      <c r="C58" s="20"/>
      <c r="D58" s="20"/>
      <c r="E58" s="20"/>
      <c r="F58" s="20"/>
      <c r="G58" s="20"/>
      <c r="H58" s="20"/>
      <c r="I58" s="20"/>
      <c r="J58" s="20"/>
      <c r="K58" s="37" t="s">
        <v>54</v>
      </c>
      <c r="L58" s="43">
        <v>93.93</v>
      </c>
    </row>
    <row r="59" spans="1:12" ht="15.4" customHeight="1" x14ac:dyDescent="0.25">
      <c r="K59" s="37" t="s">
        <v>55</v>
      </c>
      <c r="L59" s="43">
        <v>89.58</v>
      </c>
    </row>
    <row r="60" spans="1:12" ht="15.4" customHeight="1" x14ac:dyDescent="0.25">
      <c r="K60" s="37"/>
      <c r="L60" s="43"/>
    </row>
    <row r="61" spans="1:12" ht="15.4" customHeight="1" x14ac:dyDescent="0.25">
      <c r="B61" s="20"/>
      <c r="C61" s="20"/>
      <c r="D61" s="20"/>
      <c r="E61" s="20"/>
      <c r="F61" s="20"/>
      <c r="G61" s="20"/>
      <c r="H61" s="20"/>
      <c r="I61" s="20"/>
      <c r="J61" s="20"/>
      <c r="K61" s="39"/>
      <c r="L61" s="39"/>
    </row>
    <row r="62" spans="1:12" ht="15.4" customHeight="1" x14ac:dyDescent="0.25">
      <c r="K62" s="43" t="s">
        <v>25</v>
      </c>
      <c r="L62" s="42" t="s">
        <v>66</v>
      </c>
    </row>
    <row r="63" spans="1:12" ht="15.4" customHeight="1" x14ac:dyDescent="0.25">
      <c r="K63" s="46"/>
      <c r="L63" s="42" t="s">
        <v>24</v>
      </c>
    </row>
    <row r="64" spans="1:12" ht="15.4" customHeight="1" x14ac:dyDescent="0.25">
      <c r="K64" s="42" t="s">
        <v>49</v>
      </c>
      <c r="L64" s="43">
        <v>95.99</v>
      </c>
    </row>
    <row r="65" spans="1:12" ht="15.4" customHeight="1" x14ac:dyDescent="0.25">
      <c r="K65" s="42" t="s">
        <v>50</v>
      </c>
      <c r="L65" s="43">
        <v>95.77</v>
      </c>
    </row>
    <row r="66" spans="1:12" ht="15.4" customHeight="1" x14ac:dyDescent="0.25">
      <c r="K66" s="42" t="s">
        <v>51</v>
      </c>
      <c r="L66" s="43">
        <v>98.34</v>
      </c>
    </row>
    <row r="67" spans="1:12" ht="15.4" customHeight="1" x14ac:dyDescent="0.25">
      <c r="K67" s="44" t="s">
        <v>52</v>
      </c>
      <c r="L67" s="43">
        <v>99.31</v>
      </c>
    </row>
    <row r="68" spans="1:12" ht="15.4" customHeight="1" x14ac:dyDescent="0.25">
      <c r="K68" s="37" t="s">
        <v>53</v>
      </c>
      <c r="L68" s="43">
        <v>98.52</v>
      </c>
    </row>
    <row r="69" spans="1:12" ht="15.4" customHeight="1" x14ac:dyDescent="0.25">
      <c r="K69" s="37" t="s">
        <v>54</v>
      </c>
      <c r="L69" s="43">
        <v>95.49</v>
      </c>
    </row>
    <row r="70" spans="1:12" ht="15.4" customHeight="1" x14ac:dyDescent="0.25">
      <c r="K70" s="37" t="s">
        <v>55</v>
      </c>
      <c r="L70" s="43">
        <v>92.65</v>
      </c>
    </row>
    <row r="71" spans="1:12" ht="15.4" customHeight="1" x14ac:dyDescent="0.25">
      <c r="K71" s="37"/>
      <c r="L71" s="43"/>
    </row>
    <row r="72" spans="1:12" ht="15.4" customHeight="1" x14ac:dyDescent="0.25">
      <c r="K72" s="38"/>
      <c r="L72" s="43" t="s">
        <v>23</v>
      </c>
    </row>
    <row r="73" spans="1:12" ht="15.4" customHeight="1" x14ac:dyDescent="0.25">
      <c r="K73" s="42" t="s">
        <v>49</v>
      </c>
      <c r="L73" s="43">
        <v>97.96</v>
      </c>
    </row>
    <row r="74" spans="1:12" ht="15.4" customHeight="1" x14ac:dyDescent="0.25">
      <c r="K74" s="42" t="s">
        <v>50</v>
      </c>
      <c r="L74" s="43">
        <v>96.5</v>
      </c>
    </row>
    <row r="75" spans="1:12" ht="15.4" customHeight="1" x14ac:dyDescent="0.25">
      <c r="K75" s="42" t="s">
        <v>51</v>
      </c>
      <c r="L75" s="43">
        <v>98.55</v>
      </c>
    </row>
    <row r="76" spans="1:12" ht="15.4" customHeight="1" x14ac:dyDescent="0.25">
      <c r="A76" s="31" t="str">
        <f>"Distribution of payroll jobs by industry, "&amp;$L$1</f>
        <v>Distribution of payroll jobs by industry, New South Wales</v>
      </c>
      <c r="K76" s="44" t="s">
        <v>52</v>
      </c>
      <c r="L76" s="43">
        <v>99.3</v>
      </c>
    </row>
    <row r="77" spans="1:12" ht="15.4" customHeight="1" x14ac:dyDescent="0.25">
      <c r="K77" s="37" t="s">
        <v>53</v>
      </c>
      <c r="L77" s="43">
        <v>98.48</v>
      </c>
    </row>
    <row r="78" spans="1:12" ht="15.4" customHeight="1" x14ac:dyDescent="0.25">
      <c r="K78" s="37" t="s">
        <v>54</v>
      </c>
      <c r="L78" s="43">
        <v>95.17</v>
      </c>
    </row>
    <row r="79" spans="1:12" ht="15.4" customHeight="1" x14ac:dyDescent="0.25">
      <c r="K79" s="37" t="s">
        <v>55</v>
      </c>
      <c r="L79" s="43">
        <v>92.18</v>
      </c>
    </row>
    <row r="80" spans="1:12" ht="15.4" customHeight="1" x14ac:dyDescent="0.25">
      <c r="K80" s="37"/>
      <c r="L80" s="43"/>
    </row>
    <row r="81" spans="1:12" ht="15.4" customHeight="1" x14ac:dyDescent="0.25">
      <c r="K81" s="39"/>
      <c r="L81" s="43" t="s">
        <v>22</v>
      </c>
    </row>
    <row r="82" spans="1:12" ht="15.4" customHeight="1" x14ac:dyDescent="0.25">
      <c r="K82" s="42" t="s">
        <v>49</v>
      </c>
      <c r="L82" s="43">
        <v>98.57</v>
      </c>
    </row>
    <row r="83" spans="1:12" ht="15.4" customHeight="1" x14ac:dyDescent="0.25">
      <c r="K83" s="42" t="s">
        <v>50</v>
      </c>
      <c r="L83" s="43">
        <v>95.71</v>
      </c>
    </row>
    <row r="84" spans="1:12" ht="15.4" customHeight="1" x14ac:dyDescent="0.25">
      <c r="K84" s="42" t="s">
        <v>51</v>
      </c>
      <c r="L84" s="43">
        <v>97.73</v>
      </c>
    </row>
    <row r="85" spans="1:12" ht="15.4" customHeight="1" x14ac:dyDescent="0.25">
      <c r="K85" s="44" t="s">
        <v>52</v>
      </c>
      <c r="L85" s="43">
        <v>98.81</v>
      </c>
    </row>
    <row r="86" spans="1:12" ht="15.4" customHeight="1" x14ac:dyDescent="0.25">
      <c r="K86" s="37" t="s">
        <v>53</v>
      </c>
      <c r="L86" s="43">
        <v>98.25</v>
      </c>
    </row>
    <row r="87" spans="1:12" ht="15.4" customHeight="1" x14ac:dyDescent="0.25">
      <c r="K87" s="37" t="s">
        <v>54</v>
      </c>
      <c r="L87" s="43">
        <v>94.94</v>
      </c>
    </row>
    <row r="88" spans="1:12" ht="15.4" customHeight="1" x14ac:dyDescent="0.25">
      <c r="A88" s="33"/>
      <c r="B88" s="33"/>
      <c r="C88" s="33"/>
      <c r="D88" s="33"/>
      <c r="E88" s="33"/>
      <c r="F88" s="33"/>
      <c r="G88" s="33"/>
      <c r="H88" s="33"/>
      <c r="I88" s="33"/>
      <c r="J88" s="33"/>
      <c r="K88" s="37" t="s">
        <v>55</v>
      </c>
      <c r="L88" s="43">
        <v>90.94</v>
      </c>
    </row>
    <row r="89" spans="1:12" ht="15.4" customHeight="1" x14ac:dyDescent="0.25">
      <c r="A89" s="33"/>
      <c r="B89" s="33"/>
      <c r="C89" s="33"/>
      <c r="D89" s="33"/>
      <c r="E89" s="33"/>
      <c r="F89" s="33"/>
      <c r="G89" s="33"/>
      <c r="H89" s="33"/>
      <c r="I89" s="33"/>
      <c r="J89" s="33"/>
      <c r="K89" s="37"/>
      <c r="L89" s="43"/>
    </row>
    <row r="90" spans="1:12" ht="15" customHeight="1" x14ac:dyDescent="0.25">
      <c r="B90" s="24"/>
      <c r="C90" s="24"/>
      <c r="D90" s="24"/>
      <c r="E90" s="24"/>
      <c r="F90" s="24"/>
      <c r="G90" s="24"/>
      <c r="H90" s="24"/>
      <c r="I90" s="24"/>
      <c r="J90" s="24"/>
      <c r="K90" s="38"/>
      <c r="L90" s="38"/>
    </row>
    <row r="91" spans="1:12" ht="15" customHeight="1" x14ac:dyDescent="0.25">
      <c r="B91" s="24"/>
      <c r="C91" s="24"/>
      <c r="D91" s="24"/>
      <c r="E91" s="24"/>
      <c r="F91" s="24"/>
      <c r="G91" s="24"/>
      <c r="H91" s="24"/>
      <c r="I91" s="24"/>
      <c r="J91" s="24"/>
      <c r="K91" s="43" t="s">
        <v>21</v>
      </c>
      <c r="L91" s="69" t="s">
        <v>67</v>
      </c>
    </row>
    <row r="92" spans="1:12" ht="15" customHeight="1" x14ac:dyDescent="0.25">
      <c r="A92" s="24"/>
      <c r="B92" s="24"/>
      <c r="C92" s="24"/>
      <c r="D92" s="24"/>
      <c r="E92" s="24"/>
      <c r="F92" s="24"/>
      <c r="G92" s="24"/>
      <c r="H92" s="24"/>
      <c r="I92" s="24"/>
      <c r="J92" s="24"/>
      <c r="K92" s="34"/>
      <c r="L92" s="40"/>
    </row>
    <row r="93" spans="1:12" ht="15" customHeight="1" x14ac:dyDescent="0.25">
      <c r="A93" s="24"/>
      <c r="B93" s="24"/>
      <c r="C93" s="24"/>
      <c r="D93" s="24"/>
      <c r="E93" s="24"/>
      <c r="F93" s="24"/>
      <c r="G93" s="24"/>
      <c r="H93" s="24"/>
      <c r="I93" s="24"/>
      <c r="J93" s="24"/>
      <c r="K93" s="38" t="s">
        <v>19</v>
      </c>
      <c r="L93" s="42">
        <v>-6.4399999999999999E-2</v>
      </c>
    </row>
    <row r="94" spans="1:12" ht="15" customHeight="1" x14ac:dyDescent="0.25">
      <c r="A94" s="24"/>
      <c r="B94" s="24"/>
      <c r="C94" s="24"/>
      <c r="D94" s="24"/>
      <c r="E94" s="24"/>
      <c r="F94" s="24"/>
      <c r="G94" s="24"/>
      <c r="H94" s="24"/>
      <c r="I94" s="24"/>
      <c r="J94" s="24"/>
      <c r="K94" s="38" t="s">
        <v>0</v>
      </c>
      <c r="L94" s="42">
        <v>1.5E-3</v>
      </c>
    </row>
    <row r="95" spans="1:12" ht="15" customHeight="1" x14ac:dyDescent="0.25">
      <c r="B95" s="24"/>
      <c r="C95" s="24"/>
      <c r="D95" s="24"/>
      <c r="E95" s="24"/>
      <c r="F95" s="24"/>
      <c r="G95" s="24"/>
      <c r="H95" s="24"/>
      <c r="I95" s="24"/>
      <c r="J95" s="24"/>
      <c r="K95" s="38" t="s">
        <v>1</v>
      </c>
      <c r="L95" s="42">
        <v>-3.3300000000000003E-2</v>
      </c>
    </row>
    <row r="96" spans="1:12" ht="15" customHeight="1" x14ac:dyDescent="0.25">
      <c r="B96" s="24"/>
      <c r="C96" s="24"/>
      <c r="D96" s="24"/>
      <c r="E96" s="24"/>
      <c r="F96" s="24"/>
      <c r="G96" s="24"/>
      <c r="H96" s="24"/>
      <c r="I96" s="24"/>
      <c r="J96" s="24"/>
      <c r="K96" s="38" t="s">
        <v>18</v>
      </c>
      <c r="L96" s="42">
        <v>-4.4200000000000003E-2</v>
      </c>
    </row>
    <row r="97" spans="1:12" ht="15" customHeight="1" x14ac:dyDescent="0.25">
      <c r="A97" s="24"/>
      <c r="B97" s="24"/>
      <c r="C97" s="24"/>
      <c r="D97" s="24"/>
      <c r="E97" s="24"/>
      <c r="F97" s="24"/>
      <c r="G97" s="24"/>
      <c r="H97" s="24"/>
      <c r="I97" s="24"/>
      <c r="J97" s="24"/>
      <c r="K97" s="38" t="s">
        <v>2</v>
      </c>
      <c r="L97" s="42">
        <v>-7.22E-2</v>
      </c>
    </row>
    <row r="98" spans="1:12" ht="15" customHeight="1" x14ac:dyDescent="0.25">
      <c r="B98" s="24"/>
      <c r="C98" s="24"/>
      <c r="D98" s="24"/>
      <c r="E98" s="24"/>
      <c r="F98" s="24"/>
      <c r="G98" s="24"/>
      <c r="H98" s="24"/>
      <c r="I98" s="24"/>
      <c r="J98" s="24"/>
      <c r="K98" s="38" t="s">
        <v>17</v>
      </c>
      <c r="L98" s="42">
        <v>-4.7100000000000003E-2</v>
      </c>
    </row>
    <row r="99" spans="1:12" ht="15" customHeight="1" x14ac:dyDescent="0.25">
      <c r="A99" s="24"/>
      <c r="B99" s="24"/>
      <c r="C99" s="24"/>
      <c r="D99" s="24"/>
      <c r="E99" s="24"/>
      <c r="F99" s="24"/>
      <c r="G99" s="24"/>
      <c r="H99" s="24"/>
      <c r="I99" s="24"/>
      <c r="J99" s="24"/>
      <c r="K99" s="38" t="s">
        <v>16</v>
      </c>
      <c r="L99" s="42">
        <v>-3.8899999999999997E-2</v>
      </c>
    </row>
    <row r="100" spans="1:12" ht="15" customHeight="1" x14ac:dyDescent="0.25">
      <c r="A100" s="24"/>
      <c r="B100" s="24"/>
      <c r="C100" s="24"/>
      <c r="D100" s="24"/>
      <c r="E100" s="24"/>
      <c r="F100" s="24"/>
      <c r="G100" s="24"/>
      <c r="H100" s="24"/>
      <c r="I100" s="24"/>
      <c r="J100" s="24"/>
      <c r="K100" s="38" t="s">
        <v>15</v>
      </c>
      <c r="L100" s="42">
        <v>-0.18029999999999999</v>
      </c>
    </row>
    <row r="101" spans="1:12" x14ac:dyDescent="0.25">
      <c r="A101" s="24"/>
      <c r="B101" s="24"/>
      <c r="C101" s="24"/>
      <c r="D101" s="24"/>
      <c r="E101" s="24"/>
      <c r="F101" s="24"/>
      <c r="G101" s="24"/>
      <c r="H101" s="24"/>
      <c r="I101" s="24"/>
      <c r="J101" s="24"/>
      <c r="K101" s="38" t="s">
        <v>14</v>
      </c>
      <c r="L101" s="42">
        <v>-5.21E-2</v>
      </c>
    </row>
    <row r="102" spans="1:12" x14ac:dyDescent="0.25">
      <c r="A102" s="24"/>
      <c r="B102" s="24"/>
      <c r="C102" s="24"/>
      <c r="D102" s="24"/>
      <c r="E102" s="24"/>
      <c r="F102" s="24"/>
      <c r="G102" s="24"/>
      <c r="H102" s="24"/>
      <c r="I102" s="24"/>
      <c r="J102" s="24"/>
      <c r="K102" s="38" t="s">
        <v>13</v>
      </c>
      <c r="L102" s="42">
        <v>-8.3900000000000002E-2</v>
      </c>
    </row>
    <row r="103" spans="1:12" x14ac:dyDescent="0.25">
      <c r="K103" s="38" t="s">
        <v>12</v>
      </c>
      <c r="L103" s="42">
        <v>2.4799999999999999E-2</v>
      </c>
    </row>
    <row r="104" spans="1:12" x14ac:dyDescent="0.25">
      <c r="K104" s="38" t="s">
        <v>11</v>
      </c>
      <c r="L104" s="42">
        <v>-5.57E-2</v>
      </c>
    </row>
    <row r="105" spans="1:12" x14ac:dyDescent="0.25">
      <c r="K105" s="38" t="s">
        <v>10</v>
      </c>
      <c r="L105" s="42">
        <v>-5.8299999999999998E-2</v>
      </c>
    </row>
    <row r="106" spans="1:12" x14ac:dyDescent="0.25">
      <c r="K106" s="38" t="s">
        <v>9</v>
      </c>
      <c r="L106" s="42">
        <v>-3.5499999999999997E-2</v>
      </c>
    </row>
    <row r="107" spans="1:12" x14ac:dyDescent="0.25">
      <c r="K107" s="38" t="s">
        <v>8</v>
      </c>
      <c r="L107" s="42">
        <v>5.3400000000000003E-2</v>
      </c>
    </row>
    <row r="108" spans="1:12" x14ac:dyDescent="0.25">
      <c r="K108" s="38" t="s">
        <v>7</v>
      </c>
      <c r="L108" s="42">
        <v>-2.0000000000000001E-4</v>
      </c>
    </row>
    <row r="109" spans="1:12" x14ac:dyDescent="0.25">
      <c r="K109" s="38" t="s">
        <v>6</v>
      </c>
      <c r="L109" s="42">
        <v>1.8599999999999998E-2</v>
      </c>
    </row>
    <row r="110" spans="1:12" x14ac:dyDescent="0.25">
      <c r="K110" s="38" t="s">
        <v>5</v>
      </c>
      <c r="L110" s="42">
        <v>-0.1033</v>
      </c>
    </row>
    <row r="111" spans="1:12" x14ac:dyDescent="0.25">
      <c r="K111" s="38" t="s">
        <v>3</v>
      </c>
      <c r="L111" s="42">
        <v>-4.7399999999999998E-2</v>
      </c>
    </row>
    <row r="112" spans="1:12" x14ac:dyDescent="0.25">
      <c r="K112" s="38"/>
      <c r="L112" s="48"/>
    </row>
    <row r="113" spans="1:12" x14ac:dyDescent="0.25">
      <c r="A113" s="24"/>
      <c r="B113" s="24"/>
      <c r="C113" s="24"/>
      <c r="D113" s="24"/>
      <c r="E113" s="24"/>
      <c r="F113" s="24"/>
      <c r="G113" s="24"/>
      <c r="H113" s="24"/>
      <c r="I113" s="24"/>
      <c r="J113" s="24"/>
      <c r="K113" s="38"/>
      <c r="L113" s="67"/>
    </row>
    <row r="114" spans="1:12" x14ac:dyDescent="0.25">
      <c r="K114" s="38"/>
      <c r="L114" s="48"/>
    </row>
    <row r="115" spans="1:12" x14ac:dyDescent="0.25">
      <c r="K115" s="38"/>
      <c r="L115" s="48"/>
    </row>
    <row r="116" spans="1:12" x14ac:dyDescent="0.25">
      <c r="K116" s="38"/>
      <c r="L116" s="48"/>
    </row>
    <row r="117" spans="1:12" x14ac:dyDescent="0.25">
      <c r="K117" s="38"/>
      <c r="L117" s="48"/>
    </row>
    <row r="118" spans="1:12" x14ac:dyDescent="0.25">
      <c r="K118" s="38"/>
      <c r="L118" s="48"/>
    </row>
    <row r="119" spans="1:12" x14ac:dyDescent="0.25">
      <c r="K119" s="38"/>
      <c r="L119" s="48"/>
    </row>
    <row r="120" spans="1:12" x14ac:dyDescent="0.25">
      <c r="K120" s="38"/>
      <c r="L120" s="47"/>
    </row>
    <row r="121" spans="1:12" x14ac:dyDescent="0.25">
      <c r="K121" s="38"/>
      <c r="L121" s="48"/>
    </row>
    <row r="122" spans="1:12" x14ac:dyDescent="0.25">
      <c r="K122" s="38"/>
      <c r="L122" s="48"/>
    </row>
    <row r="123" spans="1:12" x14ac:dyDescent="0.25">
      <c r="K123" s="38"/>
      <c r="L123" s="48"/>
    </row>
    <row r="124" spans="1:12" x14ac:dyDescent="0.25">
      <c r="K124" s="38"/>
      <c r="L124" s="48"/>
    </row>
    <row r="125" spans="1:12" x14ac:dyDescent="0.25">
      <c r="K125" s="38"/>
      <c r="L125" s="48"/>
    </row>
    <row r="126" spans="1:12" x14ac:dyDescent="0.25">
      <c r="K126" s="38"/>
      <c r="L126" s="48"/>
    </row>
    <row r="127" spans="1:12" x14ac:dyDescent="0.25">
      <c r="K127" s="38"/>
      <c r="L127" s="48"/>
    </row>
    <row r="128" spans="1:12" x14ac:dyDescent="0.25">
      <c r="K128" s="38"/>
      <c r="L128" s="48"/>
    </row>
    <row r="129" spans="11:12" x14ac:dyDescent="0.25">
      <c r="K129" s="38"/>
      <c r="L129" s="48"/>
    </row>
    <row r="130" spans="11:12" x14ac:dyDescent="0.25">
      <c r="K130" s="38"/>
      <c r="L130" s="48"/>
    </row>
    <row r="131" spans="11:12" x14ac:dyDescent="0.25">
      <c r="K131" s="38"/>
      <c r="L131" s="48"/>
    </row>
    <row r="132" spans="11:12" x14ac:dyDescent="0.25">
      <c r="K132" s="38"/>
      <c r="L132" s="48"/>
    </row>
    <row r="133" spans="11:12" x14ac:dyDescent="0.25">
      <c r="K133" s="34"/>
      <c r="L133" s="48"/>
    </row>
    <row r="134" spans="11:12" x14ac:dyDescent="0.25">
      <c r="K134" s="34"/>
      <c r="L134" s="48"/>
    </row>
    <row r="135" spans="11:12" x14ac:dyDescent="0.25">
      <c r="K135" s="34"/>
      <c r="L135" s="48"/>
    </row>
    <row r="136" spans="11:12" x14ac:dyDescent="0.25">
      <c r="K136" s="34"/>
      <c r="L136" s="48"/>
    </row>
    <row r="137" spans="11:12" x14ac:dyDescent="0.25">
      <c r="K137" s="34"/>
      <c r="L137" s="48"/>
    </row>
    <row r="138" spans="11:12" x14ac:dyDescent="0.25">
      <c r="K138" s="34"/>
      <c r="L138" s="48"/>
    </row>
    <row r="139" spans="11:12" x14ac:dyDescent="0.25">
      <c r="K139" s="34"/>
      <c r="L139" s="48"/>
    </row>
    <row r="140" spans="11:12" x14ac:dyDescent="0.25">
      <c r="K140" s="69" t="s">
        <v>68</v>
      </c>
      <c r="L140" s="69" t="s">
        <v>69</v>
      </c>
    </row>
    <row r="141" spans="11:12" x14ac:dyDescent="0.25">
      <c r="K141" s="34"/>
      <c r="L141" s="49">
        <v>43904</v>
      </c>
    </row>
    <row r="142" spans="11:12" x14ac:dyDescent="0.25">
      <c r="K142" s="38" t="s">
        <v>19</v>
      </c>
      <c r="L142" s="42">
        <v>9.5999999999999992E-3</v>
      </c>
    </row>
    <row r="143" spans="11:12" x14ac:dyDescent="0.25">
      <c r="K143" s="38" t="s">
        <v>0</v>
      </c>
      <c r="L143" s="42">
        <v>7.7000000000000002E-3</v>
      </c>
    </row>
    <row r="144" spans="11:12" x14ac:dyDescent="0.25">
      <c r="K144" s="38" t="s">
        <v>1</v>
      </c>
      <c r="L144" s="42">
        <v>6.2E-2</v>
      </c>
    </row>
    <row r="145" spans="11:12" x14ac:dyDescent="0.25">
      <c r="K145" s="38" t="s">
        <v>18</v>
      </c>
      <c r="L145" s="42">
        <v>8.2000000000000007E-3</v>
      </c>
    </row>
    <row r="146" spans="11:12" x14ac:dyDescent="0.25">
      <c r="K146" s="38" t="s">
        <v>2</v>
      </c>
      <c r="L146" s="42">
        <v>6.4299999999999996E-2</v>
      </c>
    </row>
    <row r="147" spans="11:12" x14ac:dyDescent="0.25">
      <c r="K147" s="38" t="s">
        <v>17</v>
      </c>
      <c r="L147" s="42">
        <v>4.8800000000000003E-2</v>
      </c>
    </row>
    <row r="148" spans="11:12" x14ac:dyDescent="0.25">
      <c r="K148" s="38" t="s">
        <v>16</v>
      </c>
      <c r="L148" s="42">
        <v>9.7500000000000003E-2</v>
      </c>
    </row>
    <row r="149" spans="11:12" x14ac:dyDescent="0.25">
      <c r="K149" s="38" t="s">
        <v>15</v>
      </c>
      <c r="L149" s="42">
        <v>7.2800000000000004E-2</v>
      </c>
    </row>
    <row r="150" spans="11:12" x14ac:dyDescent="0.25">
      <c r="K150" s="38" t="s">
        <v>14</v>
      </c>
      <c r="L150" s="42">
        <v>4.1099999999999998E-2</v>
      </c>
    </row>
    <row r="151" spans="11:12" x14ac:dyDescent="0.25">
      <c r="K151" s="38" t="s">
        <v>13</v>
      </c>
      <c r="L151" s="42">
        <v>1.9E-2</v>
      </c>
    </row>
    <row r="152" spans="11:12" x14ac:dyDescent="0.25">
      <c r="K152" s="38" t="s">
        <v>12</v>
      </c>
      <c r="L152" s="42">
        <v>5.1499999999999997E-2</v>
      </c>
    </row>
    <row r="153" spans="11:12" x14ac:dyDescent="0.25">
      <c r="K153" s="38" t="s">
        <v>11</v>
      </c>
      <c r="L153" s="42">
        <v>2.2499999999999999E-2</v>
      </c>
    </row>
    <row r="154" spans="11:12" x14ac:dyDescent="0.25">
      <c r="K154" s="38" t="s">
        <v>10</v>
      </c>
      <c r="L154" s="42">
        <v>9.1899999999999996E-2</v>
      </c>
    </row>
    <row r="155" spans="11:12" x14ac:dyDescent="0.25">
      <c r="K155" s="38" t="s">
        <v>9</v>
      </c>
      <c r="L155" s="42">
        <v>6.7199999999999996E-2</v>
      </c>
    </row>
    <row r="156" spans="11:12" x14ac:dyDescent="0.25">
      <c r="K156" s="38" t="s">
        <v>8</v>
      </c>
      <c r="L156" s="42">
        <v>5.9200000000000003E-2</v>
      </c>
    </row>
    <row r="157" spans="11:12" x14ac:dyDescent="0.25">
      <c r="K157" s="38" t="s">
        <v>7</v>
      </c>
      <c r="L157" s="42">
        <v>9.2100000000000001E-2</v>
      </c>
    </row>
    <row r="158" spans="11:12" x14ac:dyDescent="0.25">
      <c r="K158" s="38" t="s">
        <v>6</v>
      </c>
      <c r="L158" s="42">
        <v>0.1386</v>
      </c>
    </row>
    <row r="159" spans="11:12" x14ac:dyDescent="0.25">
      <c r="K159" s="38" t="s">
        <v>5</v>
      </c>
      <c r="L159" s="42">
        <v>1.3899999999999999E-2</v>
      </c>
    </row>
    <row r="160" spans="11:12" x14ac:dyDescent="0.25">
      <c r="K160" s="38" t="s">
        <v>3</v>
      </c>
      <c r="L160" s="42">
        <v>3.15E-2</v>
      </c>
    </row>
    <row r="161" spans="11:12" x14ac:dyDescent="0.25">
      <c r="K161" s="34"/>
      <c r="L161" s="47" t="s">
        <v>20</v>
      </c>
    </row>
    <row r="162" spans="11:12" x14ac:dyDescent="0.25">
      <c r="K162" s="38" t="s">
        <v>19</v>
      </c>
      <c r="L162" s="42">
        <v>9.2999999999999992E-3</v>
      </c>
    </row>
    <row r="163" spans="11:12" x14ac:dyDescent="0.25">
      <c r="K163" s="38" t="s">
        <v>0</v>
      </c>
      <c r="L163" s="42">
        <v>8.0000000000000002E-3</v>
      </c>
    </row>
    <row r="164" spans="11:12" x14ac:dyDescent="0.25">
      <c r="K164" s="38" t="s">
        <v>1</v>
      </c>
      <c r="L164" s="42">
        <v>6.2199999999999998E-2</v>
      </c>
    </row>
    <row r="165" spans="11:12" x14ac:dyDescent="0.25">
      <c r="K165" s="38" t="s">
        <v>18</v>
      </c>
      <c r="L165" s="42">
        <v>8.2000000000000007E-3</v>
      </c>
    </row>
    <row r="166" spans="11:12" x14ac:dyDescent="0.25">
      <c r="K166" s="38" t="s">
        <v>2</v>
      </c>
      <c r="L166" s="42">
        <v>6.1899999999999997E-2</v>
      </c>
    </row>
    <row r="167" spans="11:12" x14ac:dyDescent="0.25">
      <c r="K167" s="38" t="s">
        <v>17</v>
      </c>
      <c r="L167" s="42">
        <v>4.82E-2</v>
      </c>
    </row>
    <row r="168" spans="11:12" x14ac:dyDescent="0.25">
      <c r="K168" s="38" t="s">
        <v>16</v>
      </c>
      <c r="L168" s="42">
        <v>9.7100000000000006E-2</v>
      </c>
    </row>
    <row r="169" spans="11:12" x14ac:dyDescent="0.25">
      <c r="K169" s="38" t="s">
        <v>15</v>
      </c>
      <c r="L169" s="42">
        <v>6.1899999999999997E-2</v>
      </c>
    </row>
    <row r="170" spans="11:12" x14ac:dyDescent="0.25">
      <c r="K170" s="38" t="s">
        <v>14</v>
      </c>
      <c r="L170" s="42">
        <v>4.0399999999999998E-2</v>
      </c>
    </row>
    <row r="171" spans="11:12" x14ac:dyDescent="0.25">
      <c r="K171" s="38" t="s">
        <v>13</v>
      </c>
      <c r="L171" s="42">
        <v>1.8100000000000002E-2</v>
      </c>
    </row>
    <row r="172" spans="11:12" x14ac:dyDescent="0.25">
      <c r="K172" s="38" t="s">
        <v>12</v>
      </c>
      <c r="L172" s="42">
        <v>5.4800000000000001E-2</v>
      </c>
    </row>
    <row r="173" spans="11:12" x14ac:dyDescent="0.25">
      <c r="K173" s="38" t="s">
        <v>11</v>
      </c>
      <c r="L173" s="42">
        <v>2.2100000000000002E-2</v>
      </c>
    </row>
    <row r="174" spans="11:12" x14ac:dyDescent="0.25">
      <c r="K174" s="38" t="s">
        <v>10</v>
      </c>
      <c r="L174" s="42">
        <v>8.9700000000000002E-2</v>
      </c>
    </row>
    <row r="175" spans="11:12" x14ac:dyDescent="0.25">
      <c r="K175" s="38" t="s">
        <v>9</v>
      </c>
      <c r="L175" s="42">
        <v>6.7199999999999996E-2</v>
      </c>
    </row>
    <row r="176" spans="11:12" x14ac:dyDescent="0.25">
      <c r="K176" s="38" t="s">
        <v>8</v>
      </c>
      <c r="L176" s="42">
        <v>6.4600000000000005E-2</v>
      </c>
    </row>
    <row r="177" spans="11:12" x14ac:dyDescent="0.25">
      <c r="K177" s="38" t="s">
        <v>7</v>
      </c>
      <c r="L177" s="42">
        <v>9.5500000000000002E-2</v>
      </c>
    </row>
    <row r="178" spans="11:12" x14ac:dyDescent="0.25">
      <c r="K178" s="38" t="s">
        <v>6</v>
      </c>
      <c r="L178" s="42">
        <v>0.1464</v>
      </c>
    </row>
    <row r="179" spans="11:12" x14ac:dyDescent="0.25">
      <c r="K179" s="38" t="s">
        <v>5</v>
      </c>
      <c r="L179" s="42">
        <v>1.29E-2</v>
      </c>
    </row>
    <row r="180" spans="11:12" x14ac:dyDescent="0.25">
      <c r="K180" s="38" t="s">
        <v>3</v>
      </c>
      <c r="L180" s="42">
        <v>3.1099999999999999E-2</v>
      </c>
    </row>
    <row r="181" spans="11:12" x14ac:dyDescent="0.25">
      <c r="K181" s="68" t="s">
        <v>56</v>
      </c>
      <c r="L181" s="69"/>
    </row>
    <row r="182" spans="11:12" x14ac:dyDescent="0.25">
      <c r="K182" s="67">
        <v>43904</v>
      </c>
      <c r="L182" s="43">
        <v>100</v>
      </c>
    </row>
    <row r="183" spans="11:12" x14ac:dyDescent="0.25">
      <c r="K183" s="67">
        <v>43911</v>
      </c>
      <c r="L183" s="43">
        <v>99.271199999999993</v>
      </c>
    </row>
    <row r="184" spans="11:12" x14ac:dyDescent="0.25">
      <c r="K184" s="67">
        <v>43918</v>
      </c>
      <c r="L184" s="43">
        <v>96.295599999999993</v>
      </c>
    </row>
    <row r="185" spans="11:12" x14ac:dyDescent="0.25">
      <c r="K185" s="67">
        <v>43925</v>
      </c>
      <c r="L185" s="43">
        <v>93.638400000000004</v>
      </c>
    </row>
    <row r="186" spans="11:12" x14ac:dyDescent="0.25">
      <c r="K186" s="67">
        <v>43932</v>
      </c>
      <c r="L186" s="43">
        <v>91.923000000000002</v>
      </c>
    </row>
    <row r="187" spans="11:12" x14ac:dyDescent="0.25">
      <c r="K187" s="67">
        <v>43939</v>
      </c>
      <c r="L187" s="43">
        <v>91.470600000000005</v>
      </c>
    </row>
    <row r="188" spans="11:12" x14ac:dyDescent="0.25">
      <c r="K188" s="67">
        <v>43946</v>
      </c>
      <c r="L188" s="43">
        <v>91.807000000000002</v>
      </c>
    </row>
    <row r="189" spans="11:12" x14ac:dyDescent="0.25">
      <c r="K189" s="67">
        <v>43953</v>
      </c>
      <c r="L189" s="43">
        <v>92.205500000000001</v>
      </c>
    </row>
    <row r="190" spans="11:12" x14ac:dyDescent="0.25">
      <c r="K190" s="67">
        <v>43960</v>
      </c>
      <c r="L190" s="43">
        <v>92.755899999999997</v>
      </c>
    </row>
    <row r="191" spans="11:12" x14ac:dyDescent="0.25">
      <c r="K191" s="67">
        <v>43967</v>
      </c>
      <c r="L191" s="43">
        <v>93.289000000000001</v>
      </c>
    </row>
    <row r="192" spans="11:12" x14ac:dyDescent="0.25">
      <c r="K192" s="67">
        <v>43974</v>
      </c>
      <c r="L192" s="43">
        <v>93.593100000000007</v>
      </c>
    </row>
    <row r="193" spans="11:12" x14ac:dyDescent="0.25">
      <c r="K193" s="67">
        <v>43981</v>
      </c>
      <c r="L193" s="43">
        <v>94.094300000000004</v>
      </c>
    </row>
    <row r="194" spans="11:12" x14ac:dyDescent="0.25">
      <c r="K194" s="67">
        <v>43988</v>
      </c>
      <c r="L194" s="43">
        <v>95.016300000000001</v>
      </c>
    </row>
    <row r="195" spans="11:12" x14ac:dyDescent="0.25">
      <c r="K195" s="67">
        <v>43995</v>
      </c>
      <c r="L195" s="43">
        <v>95.471400000000003</v>
      </c>
    </row>
    <row r="196" spans="11:12" x14ac:dyDescent="0.25">
      <c r="K196" s="67">
        <v>44002</v>
      </c>
      <c r="L196" s="43">
        <v>95.657899999999998</v>
      </c>
    </row>
    <row r="197" spans="11:12" x14ac:dyDescent="0.25">
      <c r="K197" s="67">
        <v>44009</v>
      </c>
      <c r="L197" s="43">
        <v>95.603200000000001</v>
      </c>
    </row>
    <row r="198" spans="11:12" x14ac:dyDescent="0.25">
      <c r="K198" s="67">
        <v>44016</v>
      </c>
      <c r="L198" s="43">
        <v>96.356800000000007</v>
      </c>
    </row>
    <row r="199" spans="11:12" x14ac:dyDescent="0.25">
      <c r="K199" s="67">
        <v>44023</v>
      </c>
      <c r="L199" s="43">
        <v>96.685500000000005</v>
      </c>
    </row>
    <row r="200" spans="11:12" x14ac:dyDescent="0.25">
      <c r="K200" s="67">
        <v>44030</v>
      </c>
      <c r="L200" s="43">
        <v>96.562399999999997</v>
      </c>
    </row>
    <row r="201" spans="11:12" x14ac:dyDescent="0.25">
      <c r="K201" s="67">
        <v>44037</v>
      </c>
      <c r="L201" s="43">
        <v>96.622500000000002</v>
      </c>
    </row>
    <row r="202" spans="11:12" x14ac:dyDescent="0.25">
      <c r="K202" s="67">
        <v>44044</v>
      </c>
      <c r="L202" s="43">
        <v>96.718599999999995</v>
      </c>
    </row>
    <row r="203" spans="11:12" x14ac:dyDescent="0.25">
      <c r="K203" s="67">
        <v>44051</v>
      </c>
      <c r="L203" s="43">
        <v>96.574399999999997</v>
      </c>
    </row>
    <row r="204" spans="11:12" x14ac:dyDescent="0.25">
      <c r="K204" s="67">
        <v>44058</v>
      </c>
      <c r="L204" s="43">
        <v>96.402299999999997</v>
      </c>
    </row>
    <row r="205" spans="11:12" x14ac:dyDescent="0.25">
      <c r="K205" s="67">
        <v>44065</v>
      </c>
      <c r="L205" s="43">
        <v>96.278899999999993</v>
      </c>
    </row>
    <row r="206" spans="11:12" x14ac:dyDescent="0.25">
      <c r="K206" s="67">
        <v>44072</v>
      </c>
      <c r="L206" s="43">
        <v>96.199700000000007</v>
      </c>
    </row>
    <row r="207" spans="11:12" x14ac:dyDescent="0.25">
      <c r="K207" s="67">
        <v>44079</v>
      </c>
      <c r="L207" s="43">
        <v>96.272900000000007</v>
      </c>
    </row>
    <row r="208" spans="11:12" x14ac:dyDescent="0.25">
      <c r="K208" s="67">
        <v>44086</v>
      </c>
      <c r="L208" s="43">
        <v>96.568100000000001</v>
      </c>
    </row>
    <row r="209" spans="11:12" x14ac:dyDescent="0.25">
      <c r="K209" s="67">
        <v>44093</v>
      </c>
      <c r="L209" s="43">
        <v>96.733400000000003</v>
      </c>
    </row>
    <row r="210" spans="11:12" x14ac:dyDescent="0.25">
      <c r="K210" s="67">
        <v>44100</v>
      </c>
      <c r="L210" s="43">
        <v>96.519000000000005</v>
      </c>
    </row>
    <row r="211" spans="11:12" x14ac:dyDescent="0.25">
      <c r="K211" s="67">
        <v>44107</v>
      </c>
      <c r="L211" s="43">
        <v>95.865399999999994</v>
      </c>
    </row>
    <row r="212" spans="11:12" x14ac:dyDescent="0.25">
      <c r="K212" s="67" t="s">
        <v>57</v>
      </c>
      <c r="L212" s="43" t="s">
        <v>57</v>
      </c>
    </row>
    <row r="213" spans="11:12" x14ac:dyDescent="0.25">
      <c r="K213" s="67" t="s">
        <v>57</v>
      </c>
      <c r="L213" s="43" t="s">
        <v>57</v>
      </c>
    </row>
    <row r="214" spans="11:12" x14ac:dyDescent="0.25">
      <c r="K214" s="67" t="s">
        <v>57</v>
      </c>
      <c r="L214" s="43" t="s">
        <v>57</v>
      </c>
    </row>
    <row r="215" spans="11:12" x14ac:dyDescent="0.25">
      <c r="K215" s="67" t="s">
        <v>57</v>
      </c>
      <c r="L215" s="43" t="s">
        <v>57</v>
      </c>
    </row>
    <row r="216" spans="11:12" x14ac:dyDescent="0.25">
      <c r="K216" s="67" t="s">
        <v>57</v>
      </c>
      <c r="L216" s="43" t="s">
        <v>57</v>
      </c>
    </row>
    <row r="217" spans="11:12" x14ac:dyDescent="0.25">
      <c r="K217" s="67" t="s">
        <v>57</v>
      </c>
      <c r="L217" s="43" t="s">
        <v>57</v>
      </c>
    </row>
    <row r="218" spans="11:12" x14ac:dyDescent="0.25">
      <c r="K218" s="67" t="s">
        <v>57</v>
      </c>
      <c r="L218" s="43" t="s">
        <v>57</v>
      </c>
    </row>
    <row r="219" spans="11:12" x14ac:dyDescent="0.25">
      <c r="K219" s="67" t="s">
        <v>57</v>
      </c>
      <c r="L219" s="43" t="s">
        <v>57</v>
      </c>
    </row>
    <row r="220" spans="11:12" x14ac:dyDescent="0.25">
      <c r="K220" s="67" t="s">
        <v>57</v>
      </c>
      <c r="L220" s="43" t="s">
        <v>57</v>
      </c>
    </row>
    <row r="221" spans="11:12" x14ac:dyDescent="0.25">
      <c r="K221" s="67" t="s">
        <v>57</v>
      </c>
      <c r="L221" s="43" t="s">
        <v>57</v>
      </c>
    </row>
    <row r="222" spans="11:12" x14ac:dyDescent="0.25">
      <c r="K222" s="67"/>
      <c r="L222" s="43" t="s">
        <v>57</v>
      </c>
    </row>
    <row r="223" spans="11:12" x14ac:dyDescent="0.25">
      <c r="K223" s="68" t="s">
        <v>58</v>
      </c>
      <c r="L223" s="69"/>
    </row>
    <row r="224" spans="11:12" x14ac:dyDescent="0.25">
      <c r="K224" s="67">
        <v>43904</v>
      </c>
      <c r="L224" s="43">
        <v>100</v>
      </c>
    </row>
    <row r="225" spans="11:12" x14ac:dyDescent="0.25">
      <c r="K225" s="67">
        <v>43911</v>
      </c>
      <c r="L225" s="43">
        <v>99.672899999999998</v>
      </c>
    </row>
    <row r="226" spans="11:12" x14ac:dyDescent="0.25">
      <c r="K226" s="67">
        <v>43918</v>
      </c>
      <c r="L226" s="43">
        <v>98.401799999999994</v>
      </c>
    </row>
    <row r="227" spans="11:12" x14ac:dyDescent="0.25">
      <c r="K227" s="67">
        <v>43925</v>
      </c>
      <c r="L227" s="43">
        <v>96.698300000000003</v>
      </c>
    </row>
    <row r="228" spans="11:12" x14ac:dyDescent="0.25">
      <c r="K228" s="67">
        <v>43932</v>
      </c>
      <c r="L228" s="43">
        <v>94.161900000000003</v>
      </c>
    </row>
    <row r="229" spans="11:12" x14ac:dyDescent="0.25">
      <c r="K229" s="67">
        <v>43939</v>
      </c>
      <c r="L229" s="43">
        <v>94.060299999999998</v>
      </c>
    </row>
    <row r="230" spans="11:12" x14ac:dyDescent="0.25">
      <c r="K230" s="67">
        <v>43946</v>
      </c>
      <c r="L230" s="43">
        <v>94.247100000000003</v>
      </c>
    </row>
    <row r="231" spans="11:12" x14ac:dyDescent="0.25">
      <c r="K231" s="67">
        <v>43953</v>
      </c>
      <c r="L231" s="43">
        <v>94.699200000000005</v>
      </c>
    </row>
    <row r="232" spans="11:12" x14ac:dyDescent="0.25">
      <c r="K232" s="67">
        <v>43960</v>
      </c>
      <c r="L232" s="43">
        <v>93.318799999999996</v>
      </c>
    </row>
    <row r="233" spans="11:12" x14ac:dyDescent="0.25">
      <c r="K233" s="67">
        <v>43967</v>
      </c>
      <c r="L233" s="43">
        <v>92.6631</v>
      </c>
    </row>
    <row r="234" spans="11:12" x14ac:dyDescent="0.25">
      <c r="K234" s="67">
        <v>43974</v>
      </c>
      <c r="L234" s="43">
        <v>92.2851</v>
      </c>
    </row>
    <row r="235" spans="11:12" x14ac:dyDescent="0.25">
      <c r="K235" s="67">
        <v>43981</v>
      </c>
      <c r="L235" s="43">
        <v>93.580100000000002</v>
      </c>
    </row>
    <row r="236" spans="11:12" x14ac:dyDescent="0.25">
      <c r="K236" s="67">
        <v>43988</v>
      </c>
      <c r="L236" s="43">
        <v>95.452699999999993</v>
      </c>
    </row>
    <row r="237" spans="11:12" x14ac:dyDescent="0.25">
      <c r="K237" s="67">
        <v>43995</v>
      </c>
      <c r="L237" s="43">
        <v>96.085499999999996</v>
      </c>
    </row>
    <row r="238" spans="11:12" x14ac:dyDescent="0.25">
      <c r="K238" s="67">
        <v>44002</v>
      </c>
      <c r="L238" s="43">
        <v>97.002799999999993</v>
      </c>
    </row>
    <row r="239" spans="11:12" x14ac:dyDescent="0.25">
      <c r="K239" s="67">
        <v>44009</v>
      </c>
      <c r="L239" s="43">
        <v>97.207499999999996</v>
      </c>
    </row>
    <row r="240" spans="11:12" x14ac:dyDescent="0.25">
      <c r="K240" s="67">
        <v>44016</v>
      </c>
      <c r="L240" s="43">
        <v>98.944500000000005</v>
      </c>
    </row>
    <row r="241" spans="11:12" x14ac:dyDescent="0.25">
      <c r="K241" s="67">
        <v>44023</v>
      </c>
      <c r="L241" s="43">
        <v>95.884299999999996</v>
      </c>
    </row>
    <row r="242" spans="11:12" x14ac:dyDescent="0.25">
      <c r="K242" s="67">
        <v>44030</v>
      </c>
      <c r="L242" s="43">
        <v>95.402900000000002</v>
      </c>
    </row>
    <row r="243" spans="11:12" x14ac:dyDescent="0.25">
      <c r="K243" s="67">
        <v>44037</v>
      </c>
      <c r="L243" s="43">
        <v>95.053100000000001</v>
      </c>
    </row>
    <row r="244" spans="11:12" x14ac:dyDescent="0.25">
      <c r="K244" s="67">
        <v>44044</v>
      </c>
      <c r="L244" s="43">
        <v>95.779899999999998</v>
      </c>
    </row>
    <row r="245" spans="11:12" x14ac:dyDescent="0.25">
      <c r="K245" s="67">
        <v>44051</v>
      </c>
      <c r="L245" s="43">
        <v>96.120999999999995</v>
      </c>
    </row>
    <row r="246" spans="11:12" x14ac:dyDescent="0.25">
      <c r="K246" s="67">
        <v>44058</v>
      </c>
      <c r="L246" s="43">
        <v>95.627399999999994</v>
      </c>
    </row>
    <row r="247" spans="11:12" x14ac:dyDescent="0.25">
      <c r="K247" s="67">
        <v>44065</v>
      </c>
      <c r="L247" s="43">
        <v>95.418499999999995</v>
      </c>
    </row>
    <row r="248" spans="11:12" x14ac:dyDescent="0.25">
      <c r="K248" s="67">
        <v>44072</v>
      </c>
      <c r="L248" s="43">
        <v>95.474400000000003</v>
      </c>
    </row>
    <row r="249" spans="11:12" x14ac:dyDescent="0.25">
      <c r="K249" s="67">
        <v>44079</v>
      </c>
      <c r="L249" s="43">
        <v>97.681799999999996</v>
      </c>
    </row>
    <row r="250" spans="11:12" x14ac:dyDescent="0.25">
      <c r="K250" s="67">
        <v>44086</v>
      </c>
      <c r="L250" s="43">
        <v>98.357799999999997</v>
      </c>
    </row>
    <row r="251" spans="11:12" x14ac:dyDescent="0.25">
      <c r="K251" s="67">
        <v>44093</v>
      </c>
      <c r="L251" s="43">
        <v>98.9345</v>
      </c>
    </row>
    <row r="252" spans="11:12" x14ac:dyDescent="0.25">
      <c r="K252" s="67">
        <v>44100</v>
      </c>
      <c r="L252" s="43">
        <v>98.072599999999994</v>
      </c>
    </row>
    <row r="253" spans="11:12" x14ac:dyDescent="0.25">
      <c r="K253" s="67">
        <v>44107</v>
      </c>
      <c r="L253" s="43">
        <v>96.714299999999994</v>
      </c>
    </row>
    <row r="254" spans="11:12" x14ac:dyDescent="0.25">
      <c r="K254" s="67" t="s">
        <v>57</v>
      </c>
      <c r="L254" s="43" t="s">
        <v>57</v>
      </c>
    </row>
    <row r="255" spans="11:12" x14ac:dyDescent="0.25">
      <c r="K255" s="67" t="s">
        <v>57</v>
      </c>
      <c r="L255" s="43" t="s">
        <v>57</v>
      </c>
    </row>
    <row r="256" spans="11:12" x14ac:dyDescent="0.25">
      <c r="K256" s="67" t="s">
        <v>57</v>
      </c>
      <c r="L256" s="43" t="s">
        <v>57</v>
      </c>
    </row>
    <row r="257" spans="11:12" x14ac:dyDescent="0.25">
      <c r="K257" s="67" t="s">
        <v>57</v>
      </c>
      <c r="L257" s="43" t="s">
        <v>57</v>
      </c>
    </row>
    <row r="258" spans="11:12" x14ac:dyDescent="0.25">
      <c r="K258" s="67" t="s">
        <v>57</v>
      </c>
      <c r="L258" s="43" t="s">
        <v>57</v>
      </c>
    </row>
    <row r="259" spans="11:12" x14ac:dyDescent="0.25">
      <c r="K259" s="67" t="s">
        <v>57</v>
      </c>
      <c r="L259" s="43" t="s">
        <v>57</v>
      </c>
    </row>
    <row r="260" spans="11:12" x14ac:dyDescent="0.25">
      <c r="K260" s="67" t="s">
        <v>57</v>
      </c>
      <c r="L260" s="43" t="s">
        <v>57</v>
      </c>
    </row>
    <row r="261" spans="11:12" x14ac:dyDescent="0.25">
      <c r="K261" s="67" t="s">
        <v>57</v>
      </c>
      <c r="L261" s="43" t="s">
        <v>57</v>
      </c>
    </row>
    <row r="262" spans="11:12" x14ac:dyDescent="0.25">
      <c r="K262" s="67" t="s">
        <v>57</v>
      </c>
      <c r="L262" s="43" t="s">
        <v>57</v>
      </c>
    </row>
    <row r="263" spans="11:12" x14ac:dyDescent="0.25">
      <c r="K263" s="67" t="s">
        <v>57</v>
      </c>
      <c r="L263" s="43" t="s">
        <v>57</v>
      </c>
    </row>
    <row r="264" spans="11:12" x14ac:dyDescent="0.25">
      <c r="K264" s="67"/>
      <c r="L264" s="43" t="s">
        <v>57</v>
      </c>
    </row>
    <row r="265" spans="11:12" x14ac:dyDescent="0.25">
      <c r="K265" s="69"/>
      <c r="L265" s="69"/>
    </row>
    <row r="266" spans="11:12" x14ac:dyDescent="0.25">
      <c r="K266" s="68" t="s">
        <v>59</v>
      </c>
      <c r="L266" s="68"/>
    </row>
    <row r="267" spans="11:12" x14ac:dyDescent="0.25">
      <c r="K267" s="67">
        <v>43904</v>
      </c>
      <c r="L267" s="43">
        <v>100</v>
      </c>
    </row>
    <row r="268" spans="11:12" x14ac:dyDescent="0.25">
      <c r="K268" s="67">
        <v>43911</v>
      </c>
      <c r="L268" s="43">
        <v>99.238</v>
      </c>
    </row>
    <row r="269" spans="11:12" x14ac:dyDescent="0.25">
      <c r="K269" s="67">
        <v>43918</v>
      </c>
      <c r="L269" s="43">
        <v>96.275400000000005</v>
      </c>
    </row>
    <row r="270" spans="11:12" x14ac:dyDescent="0.25">
      <c r="K270" s="67">
        <v>43925</v>
      </c>
      <c r="L270" s="43">
        <v>93.701400000000007</v>
      </c>
    </row>
    <row r="271" spans="11:12" x14ac:dyDescent="0.25">
      <c r="K271" s="67">
        <v>43932</v>
      </c>
      <c r="L271" s="43">
        <v>92.150800000000004</v>
      </c>
    </row>
    <row r="272" spans="11:12" x14ac:dyDescent="0.25">
      <c r="K272" s="67">
        <v>43939</v>
      </c>
      <c r="L272" s="43">
        <v>91.582599999999999</v>
      </c>
    </row>
    <row r="273" spans="11:12" x14ac:dyDescent="0.25">
      <c r="K273" s="67">
        <v>43946</v>
      </c>
      <c r="L273" s="43">
        <v>91.744299999999996</v>
      </c>
    </row>
    <row r="274" spans="11:12" x14ac:dyDescent="0.25">
      <c r="K274" s="67">
        <v>43953</v>
      </c>
      <c r="L274" s="43">
        <v>92.233400000000003</v>
      </c>
    </row>
    <row r="275" spans="11:12" x14ac:dyDescent="0.25">
      <c r="K275" s="67">
        <v>43960</v>
      </c>
      <c r="L275" s="43">
        <v>92.9392</v>
      </c>
    </row>
    <row r="276" spans="11:12" x14ac:dyDescent="0.25">
      <c r="K276" s="67">
        <v>43967</v>
      </c>
      <c r="L276" s="43">
        <v>93.662000000000006</v>
      </c>
    </row>
    <row r="277" spans="11:12" x14ac:dyDescent="0.25">
      <c r="K277" s="67">
        <v>43974</v>
      </c>
      <c r="L277" s="43">
        <v>94.086799999999997</v>
      </c>
    </row>
    <row r="278" spans="11:12" x14ac:dyDescent="0.25">
      <c r="K278" s="67">
        <v>43981</v>
      </c>
      <c r="L278" s="43">
        <v>94.722899999999996</v>
      </c>
    </row>
    <row r="279" spans="11:12" x14ac:dyDescent="0.25">
      <c r="K279" s="67">
        <v>43988</v>
      </c>
      <c r="L279" s="43">
        <v>95.7941</v>
      </c>
    </row>
    <row r="280" spans="11:12" x14ac:dyDescent="0.25">
      <c r="K280" s="67">
        <v>43995</v>
      </c>
      <c r="L280" s="43">
        <v>95.795299999999997</v>
      </c>
    </row>
    <row r="281" spans="11:12" x14ac:dyDescent="0.25">
      <c r="K281" s="67">
        <v>44002</v>
      </c>
      <c r="L281" s="43">
        <v>95.965900000000005</v>
      </c>
    </row>
    <row r="282" spans="11:12" x14ac:dyDescent="0.25">
      <c r="K282" s="67">
        <v>44009</v>
      </c>
      <c r="L282" s="43">
        <v>96.1952</v>
      </c>
    </row>
    <row r="283" spans="11:12" x14ac:dyDescent="0.25">
      <c r="K283" s="67">
        <v>44016</v>
      </c>
      <c r="L283" s="43">
        <v>96.791200000000003</v>
      </c>
    </row>
    <row r="284" spans="11:12" x14ac:dyDescent="0.25">
      <c r="K284" s="67">
        <v>44023</v>
      </c>
      <c r="L284" s="43">
        <v>97.098200000000006</v>
      </c>
    </row>
    <row r="285" spans="11:12" x14ac:dyDescent="0.25">
      <c r="K285" s="67">
        <v>44030</v>
      </c>
      <c r="L285" s="43">
        <v>96.880899999999997</v>
      </c>
    </row>
    <row r="286" spans="11:12" x14ac:dyDescent="0.25">
      <c r="K286" s="67">
        <v>44037</v>
      </c>
      <c r="L286" s="43">
        <v>97.083799999999997</v>
      </c>
    </row>
    <row r="287" spans="11:12" x14ac:dyDescent="0.25">
      <c r="K287" s="67">
        <v>44044</v>
      </c>
      <c r="L287" s="43">
        <v>97.278700000000001</v>
      </c>
    </row>
    <row r="288" spans="11:12" x14ac:dyDescent="0.25">
      <c r="K288" s="67">
        <v>44051</v>
      </c>
      <c r="L288" s="43">
        <v>97.205100000000002</v>
      </c>
    </row>
    <row r="289" spans="11:12" x14ac:dyDescent="0.25">
      <c r="K289" s="67">
        <v>44058</v>
      </c>
      <c r="L289" s="43">
        <v>97.215999999999994</v>
      </c>
    </row>
    <row r="290" spans="11:12" x14ac:dyDescent="0.25">
      <c r="K290" s="67">
        <v>44065</v>
      </c>
      <c r="L290" s="43">
        <v>97.125299999999996</v>
      </c>
    </row>
    <row r="291" spans="11:12" x14ac:dyDescent="0.25">
      <c r="K291" s="67">
        <v>44072</v>
      </c>
      <c r="L291" s="43">
        <v>97.128500000000003</v>
      </c>
    </row>
    <row r="292" spans="11:12" x14ac:dyDescent="0.25">
      <c r="K292" s="67">
        <v>44079</v>
      </c>
      <c r="L292" s="43">
        <v>97.149299999999997</v>
      </c>
    </row>
    <row r="293" spans="11:12" x14ac:dyDescent="0.25">
      <c r="K293" s="67">
        <v>44086</v>
      </c>
      <c r="L293" s="43">
        <v>97.214600000000004</v>
      </c>
    </row>
    <row r="294" spans="11:12" x14ac:dyDescent="0.25">
      <c r="K294" s="67">
        <v>44093</v>
      </c>
      <c r="L294" s="43">
        <v>97.2286</v>
      </c>
    </row>
    <row r="295" spans="11:12" x14ac:dyDescent="0.25">
      <c r="K295" s="67">
        <v>44100</v>
      </c>
      <c r="L295" s="43">
        <v>97.131100000000004</v>
      </c>
    </row>
    <row r="296" spans="11:12" x14ac:dyDescent="0.25">
      <c r="K296" s="67">
        <v>44107</v>
      </c>
      <c r="L296" s="43">
        <v>96.442499999999995</v>
      </c>
    </row>
    <row r="297" spans="11:12" x14ac:dyDescent="0.25">
      <c r="K297" s="67" t="s">
        <v>57</v>
      </c>
      <c r="L297" s="43" t="s">
        <v>57</v>
      </c>
    </row>
    <row r="298" spans="11:12" x14ac:dyDescent="0.25">
      <c r="K298" s="67" t="s">
        <v>57</v>
      </c>
      <c r="L298" s="43" t="s">
        <v>57</v>
      </c>
    </row>
    <row r="299" spans="11:12" x14ac:dyDescent="0.25">
      <c r="K299" s="67" t="s">
        <v>57</v>
      </c>
      <c r="L299" s="43" t="s">
        <v>57</v>
      </c>
    </row>
    <row r="300" spans="11:12" x14ac:dyDescent="0.25">
      <c r="K300" s="67" t="s">
        <v>57</v>
      </c>
      <c r="L300" s="43" t="s">
        <v>57</v>
      </c>
    </row>
    <row r="301" spans="11:12" x14ac:dyDescent="0.25">
      <c r="K301" s="67" t="s">
        <v>57</v>
      </c>
      <c r="L301" s="43" t="s">
        <v>57</v>
      </c>
    </row>
    <row r="302" spans="11:12" x14ac:dyDescent="0.25">
      <c r="K302" s="67" t="s">
        <v>57</v>
      </c>
      <c r="L302" s="43" t="s">
        <v>57</v>
      </c>
    </row>
    <row r="303" spans="11:12" x14ac:dyDescent="0.25">
      <c r="K303" s="67" t="s">
        <v>57</v>
      </c>
      <c r="L303" s="43" t="s">
        <v>57</v>
      </c>
    </row>
    <row r="304" spans="11:12" x14ac:dyDescent="0.25">
      <c r="K304" s="67" t="s">
        <v>57</v>
      </c>
      <c r="L304" s="43" t="s">
        <v>57</v>
      </c>
    </row>
    <row r="305" spans="11:12" x14ac:dyDescent="0.25">
      <c r="K305" s="67" t="s">
        <v>57</v>
      </c>
      <c r="L305" s="43" t="s">
        <v>57</v>
      </c>
    </row>
    <row r="306" spans="11:12" x14ac:dyDescent="0.25">
      <c r="K306" s="67" t="s">
        <v>57</v>
      </c>
      <c r="L306" s="43" t="s">
        <v>57</v>
      </c>
    </row>
    <row r="307" spans="11:12" x14ac:dyDescent="0.25">
      <c r="K307" s="67"/>
      <c r="L307" s="43" t="s">
        <v>57</v>
      </c>
    </row>
    <row r="308" spans="11:12" x14ac:dyDescent="0.25">
      <c r="K308" s="68" t="s">
        <v>60</v>
      </c>
      <c r="L308" s="68"/>
    </row>
    <row r="309" spans="11:12" x14ac:dyDescent="0.25">
      <c r="K309" s="67">
        <v>43904</v>
      </c>
      <c r="L309" s="43">
        <v>100</v>
      </c>
    </row>
    <row r="310" spans="11:12" x14ac:dyDescent="0.25">
      <c r="K310" s="67">
        <v>43911</v>
      </c>
      <c r="L310" s="43">
        <v>100.2882</v>
      </c>
    </row>
    <row r="311" spans="11:12" x14ac:dyDescent="0.25">
      <c r="K311" s="67">
        <v>43918</v>
      </c>
      <c r="L311" s="43">
        <v>99.403700000000001</v>
      </c>
    </row>
    <row r="312" spans="11:12" x14ac:dyDescent="0.25">
      <c r="K312" s="67">
        <v>43925</v>
      </c>
      <c r="L312" s="43">
        <v>97.417599999999993</v>
      </c>
    </row>
    <row r="313" spans="11:12" x14ac:dyDescent="0.25">
      <c r="K313" s="67">
        <v>43932</v>
      </c>
      <c r="L313" s="43">
        <v>94.924400000000006</v>
      </c>
    </row>
    <row r="314" spans="11:12" x14ac:dyDescent="0.25">
      <c r="K314" s="67">
        <v>43939</v>
      </c>
      <c r="L314" s="43">
        <v>94.566500000000005</v>
      </c>
    </row>
    <row r="315" spans="11:12" x14ac:dyDescent="0.25">
      <c r="K315" s="67">
        <v>43946</v>
      </c>
      <c r="L315" s="43">
        <v>94.0779</v>
      </c>
    </row>
    <row r="316" spans="11:12" x14ac:dyDescent="0.25">
      <c r="K316" s="67">
        <v>43953</v>
      </c>
      <c r="L316" s="43">
        <v>94.408600000000007</v>
      </c>
    </row>
    <row r="317" spans="11:12" x14ac:dyDescent="0.25">
      <c r="K317" s="67">
        <v>43960</v>
      </c>
      <c r="L317" s="43">
        <v>92.470399999999998</v>
      </c>
    </row>
    <row r="318" spans="11:12" x14ac:dyDescent="0.25">
      <c r="K318" s="67">
        <v>43967</v>
      </c>
      <c r="L318" s="43">
        <v>91.989099999999993</v>
      </c>
    </row>
    <row r="319" spans="11:12" x14ac:dyDescent="0.25">
      <c r="K319" s="67">
        <v>43974</v>
      </c>
      <c r="L319" s="43">
        <v>91.839299999999994</v>
      </c>
    </row>
    <row r="320" spans="11:12" x14ac:dyDescent="0.25">
      <c r="K320" s="67">
        <v>43981</v>
      </c>
      <c r="L320" s="43">
        <v>94.307599999999994</v>
      </c>
    </row>
    <row r="321" spans="11:12" x14ac:dyDescent="0.25">
      <c r="K321" s="67">
        <v>43988</v>
      </c>
      <c r="L321" s="43">
        <v>95.640600000000006</v>
      </c>
    </row>
    <row r="322" spans="11:12" x14ac:dyDescent="0.25">
      <c r="K322" s="67">
        <v>43995</v>
      </c>
      <c r="L322" s="43">
        <v>95.977999999999994</v>
      </c>
    </row>
    <row r="323" spans="11:12" x14ac:dyDescent="0.25">
      <c r="K323" s="67">
        <v>44002</v>
      </c>
      <c r="L323" s="43">
        <v>97.090699999999998</v>
      </c>
    </row>
    <row r="324" spans="11:12" x14ac:dyDescent="0.25">
      <c r="K324" s="67">
        <v>44009</v>
      </c>
      <c r="L324" s="43">
        <v>96.717100000000002</v>
      </c>
    </row>
    <row r="325" spans="11:12" x14ac:dyDescent="0.25">
      <c r="K325" s="67">
        <v>44016</v>
      </c>
      <c r="L325" s="43">
        <v>98.185699999999997</v>
      </c>
    </row>
    <row r="326" spans="11:12" x14ac:dyDescent="0.25">
      <c r="K326" s="67">
        <v>44023</v>
      </c>
      <c r="L326" s="43">
        <v>95.445499999999996</v>
      </c>
    </row>
    <row r="327" spans="11:12" x14ac:dyDescent="0.25">
      <c r="K327" s="67">
        <v>44030</v>
      </c>
      <c r="L327" s="43">
        <v>94.938699999999997</v>
      </c>
    </row>
    <row r="328" spans="11:12" x14ac:dyDescent="0.25">
      <c r="K328" s="67">
        <v>44037</v>
      </c>
      <c r="L328" s="43">
        <v>94.881399999999999</v>
      </c>
    </row>
    <row r="329" spans="11:12" x14ac:dyDescent="0.25">
      <c r="K329" s="67">
        <v>44044</v>
      </c>
      <c r="L329" s="43">
        <v>95.487899999999996</v>
      </c>
    </row>
    <row r="330" spans="11:12" x14ac:dyDescent="0.25">
      <c r="K330" s="67">
        <v>44051</v>
      </c>
      <c r="L330" s="43">
        <v>95.847899999999996</v>
      </c>
    </row>
    <row r="331" spans="11:12" x14ac:dyDescent="0.25">
      <c r="K331" s="67">
        <v>44058</v>
      </c>
      <c r="L331" s="43">
        <v>95.440100000000001</v>
      </c>
    </row>
    <row r="332" spans="11:12" x14ac:dyDescent="0.25">
      <c r="K332" s="67">
        <v>44065</v>
      </c>
      <c r="L332" s="43">
        <v>95.192400000000006</v>
      </c>
    </row>
    <row r="333" spans="11:12" x14ac:dyDescent="0.25">
      <c r="K333" s="67">
        <v>44072</v>
      </c>
      <c r="L333" s="43">
        <v>95.203299999999999</v>
      </c>
    </row>
    <row r="334" spans="11:12" x14ac:dyDescent="0.25">
      <c r="K334" s="67">
        <v>44079</v>
      </c>
      <c r="L334" s="43">
        <v>96.485399999999998</v>
      </c>
    </row>
    <row r="335" spans="11:12" x14ac:dyDescent="0.25">
      <c r="K335" s="67">
        <v>44086</v>
      </c>
      <c r="L335" s="43">
        <v>97.191100000000006</v>
      </c>
    </row>
    <row r="336" spans="11:12" x14ac:dyDescent="0.25">
      <c r="K336" s="67">
        <v>44093</v>
      </c>
      <c r="L336" s="43">
        <v>99.728899999999996</v>
      </c>
    </row>
    <row r="337" spans="11:12" x14ac:dyDescent="0.25">
      <c r="K337" s="67">
        <v>44100</v>
      </c>
      <c r="L337" s="43">
        <v>98.197900000000004</v>
      </c>
    </row>
    <row r="338" spans="11:12" x14ac:dyDescent="0.25">
      <c r="K338" s="67">
        <v>44107</v>
      </c>
      <c r="L338" s="43">
        <v>95.219300000000004</v>
      </c>
    </row>
    <row r="339" spans="11:12" x14ac:dyDescent="0.25">
      <c r="K339" s="67" t="s">
        <v>57</v>
      </c>
      <c r="L339" s="43" t="s">
        <v>57</v>
      </c>
    </row>
    <row r="340" spans="11:12" x14ac:dyDescent="0.25">
      <c r="K340" s="67" t="s">
        <v>57</v>
      </c>
      <c r="L340" s="43" t="s">
        <v>57</v>
      </c>
    </row>
    <row r="341" spans="11:12" x14ac:dyDescent="0.25">
      <c r="K341" s="67" t="s">
        <v>57</v>
      </c>
      <c r="L341" s="43" t="s">
        <v>57</v>
      </c>
    </row>
    <row r="342" spans="11:12" x14ac:dyDescent="0.25">
      <c r="K342" s="67" t="s">
        <v>57</v>
      </c>
      <c r="L342" s="43" t="s">
        <v>57</v>
      </c>
    </row>
    <row r="343" spans="11:12" x14ac:dyDescent="0.25">
      <c r="K343" s="67" t="s">
        <v>57</v>
      </c>
      <c r="L343" s="43" t="s">
        <v>57</v>
      </c>
    </row>
    <row r="344" spans="11:12" x14ac:dyDescent="0.25">
      <c r="K344" s="67" t="s">
        <v>57</v>
      </c>
      <c r="L344" s="43" t="s">
        <v>57</v>
      </c>
    </row>
    <row r="345" spans="11:12" x14ac:dyDescent="0.25">
      <c r="K345" s="67" t="s">
        <v>57</v>
      </c>
      <c r="L345" s="43" t="s">
        <v>57</v>
      </c>
    </row>
    <row r="346" spans="11:12" x14ac:dyDescent="0.25">
      <c r="K346" s="67" t="s">
        <v>57</v>
      </c>
      <c r="L346" s="43" t="s">
        <v>57</v>
      </c>
    </row>
    <row r="347" spans="11:12" x14ac:dyDescent="0.25">
      <c r="K347" s="67" t="s">
        <v>57</v>
      </c>
      <c r="L347" s="43" t="s">
        <v>57</v>
      </c>
    </row>
    <row r="348" spans="11:12" x14ac:dyDescent="0.25">
      <c r="K348" s="67" t="s">
        <v>57</v>
      </c>
      <c r="L348" s="43" t="s">
        <v>57</v>
      </c>
    </row>
    <row r="349" spans="11:12" x14ac:dyDescent="0.25">
      <c r="K349" s="67"/>
      <c r="L349" s="43" t="s">
        <v>57</v>
      </c>
    </row>
    <row r="350" spans="11:12" x14ac:dyDescent="0.25">
      <c r="K350" s="66"/>
    </row>
  </sheetData>
  <mergeCells count="14">
    <mergeCell ref="H7:H8"/>
    <mergeCell ref="I7:I8"/>
    <mergeCell ref="B9:I9"/>
    <mergeCell ref="B11:I11"/>
    <mergeCell ref="A1:I1"/>
    <mergeCell ref="B6:E6"/>
    <mergeCell ref="F6:I6"/>
    <mergeCell ref="A7:A8"/>
    <mergeCell ref="B7:B8"/>
    <mergeCell ref="C7:C8"/>
    <mergeCell ref="D7:D8"/>
    <mergeCell ref="E7:E8"/>
    <mergeCell ref="F7:F8"/>
    <mergeCell ref="G7:G8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89" max="8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EF45FE-76DA-434F-97EE-9D1DEA7A88C8}">
  <sheetPr codeName="Sheet4">
    <tabColor theme="4" tint="0.39997558519241921"/>
  </sheetPr>
  <dimension ref="A1:L350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19" customWidth="1"/>
    <col min="2" max="2" width="12.5703125" style="19" customWidth="1"/>
    <col min="3" max="5" width="9.7109375" style="19" customWidth="1"/>
    <col min="6" max="6" width="12.5703125" style="19" customWidth="1"/>
    <col min="7" max="9" width="9.7109375" style="19" customWidth="1"/>
    <col min="10" max="10" width="6.7109375" style="19" customWidth="1"/>
    <col min="11" max="11" width="12.42578125" style="19" customWidth="1"/>
    <col min="12" max="12" width="22" style="53" customWidth="1"/>
    <col min="13" max="16384" width="8.7109375" style="19"/>
  </cols>
  <sheetData>
    <row r="1" spans="1:12" ht="60" customHeight="1" x14ac:dyDescent="0.25">
      <c r="A1" s="70" t="s">
        <v>33</v>
      </c>
      <c r="B1" s="70"/>
      <c r="C1" s="70"/>
      <c r="D1" s="70"/>
      <c r="E1" s="70"/>
      <c r="F1" s="70"/>
      <c r="G1" s="70"/>
      <c r="H1" s="70"/>
      <c r="I1" s="70"/>
      <c r="J1" s="4"/>
      <c r="K1" s="34"/>
      <c r="L1" s="35" t="s">
        <v>35</v>
      </c>
    </row>
    <row r="2" spans="1:12" ht="19.5" customHeight="1" x14ac:dyDescent="0.3">
      <c r="A2" s="3" t="str">
        <f>"Weekly Payroll Jobs and Wages in Australia - " &amp;$L$1</f>
        <v>Weekly Payroll Jobs and Wages in Australia - Victoria</v>
      </c>
      <c r="B2" s="20"/>
      <c r="C2" s="20"/>
      <c r="D2" s="20"/>
      <c r="E2" s="20"/>
      <c r="F2" s="20"/>
      <c r="G2" s="20"/>
      <c r="H2" s="20"/>
      <c r="I2" s="20"/>
      <c r="J2" s="20"/>
      <c r="K2" s="39" t="s">
        <v>63</v>
      </c>
      <c r="L2" s="36">
        <v>44107</v>
      </c>
    </row>
    <row r="3" spans="1:12" ht="15" customHeight="1" x14ac:dyDescent="0.25">
      <c r="A3" s="21" t="str">
        <f>"Week ending "&amp;TEXT($L$2,"dddd dd mmmm yyyy")</f>
        <v>Week ending Saturday 03 October 2020</v>
      </c>
      <c r="B3" s="20"/>
      <c r="C3" s="22"/>
      <c r="D3" s="23"/>
      <c r="E3" s="20"/>
      <c r="F3" s="20"/>
      <c r="G3" s="20"/>
      <c r="H3" s="20"/>
      <c r="I3" s="20"/>
      <c r="J3" s="20"/>
      <c r="K3" s="41" t="s">
        <v>64</v>
      </c>
      <c r="L3" s="40">
        <v>43904</v>
      </c>
    </row>
    <row r="4" spans="1:12" ht="15" customHeight="1" x14ac:dyDescent="0.25">
      <c r="A4" s="2" t="s">
        <v>32</v>
      </c>
      <c r="B4" s="24"/>
      <c r="C4" s="24"/>
      <c r="D4" s="24"/>
      <c r="E4" s="24"/>
      <c r="F4" s="24"/>
      <c r="G4" s="24"/>
      <c r="H4" s="24"/>
      <c r="I4" s="24"/>
      <c r="J4" s="24"/>
      <c r="K4" s="39" t="s">
        <v>70</v>
      </c>
      <c r="L4" s="40">
        <v>44079</v>
      </c>
    </row>
    <row r="5" spans="1:12" ht="16.5" customHeight="1" thickBot="1" x14ac:dyDescent="0.3">
      <c r="A5" s="25" t="str">
        <f>"Change in payroll jobs and total wages, "&amp;$L$1</f>
        <v>Change in payroll jobs and total wages, Victoria</v>
      </c>
      <c r="B5" s="22"/>
      <c r="C5" s="26"/>
      <c r="D5" s="27"/>
      <c r="E5" s="24"/>
      <c r="F5" s="20"/>
      <c r="G5" s="20"/>
      <c r="H5" s="20"/>
      <c r="I5" s="20"/>
      <c r="J5" s="20"/>
      <c r="K5" s="39"/>
      <c r="L5" s="40">
        <v>44093</v>
      </c>
    </row>
    <row r="6" spans="1:12" ht="16.5" customHeight="1" x14ac:dyDescent="0.25">
      <c r="A6" s="57"/>
      <c r="B6" s="82" t="s">
        <v>61</v>
      </c>
      <c r="C6" s="83"/>
      <c r="D6" s="83"/>
      <c r="E6" s="84"/>
      <c r="F6" s="85" t="s">
        <v>62</v>
      </c>
      <c r="G6" s="86"/>
      <c r="H6" s="86"/>
      <c r="I6" s="87"/>
      <c r="J6" s="50"/>
      <c r="K6" s="39" t="s">
        <v>71</v>
      </c>
      <c r="L6" s="40">
        <v>44100</v>
      </c>
    </row>
    <row r="7" spans="1:12" ht="33.75" customHeight="1" x14ac:dyDescent="0.25">
      <c r="A7" s="88"/>
      <c r="B7" s="90" t="str">
        <f>"% Change between " &amp; TEXT($L$3,"dd mmmm")&amp;" and "&amp; TEXT($L$2,"dd mmmm") &amp; " (Change since 100th case of COVID-19)"</f>
        <v>% Change between 14 March and 03 October (Change since 100th case of COVID-19)</v>
      </c>
      <c r="C7" s="92" t="str">
        <f>"% Change between " &amp; TEXT($L$4,"dd mmmm")&amp;" and "&amp; TEXT($L$2,"dd mmmm") &amp; " (monthly change)"</f>
        <v>% Change between 05 September and 03 October (monthly change)</v>
      </c>
      <c r="D7" s="73" t="str">
        <f>"% Change between " &amp; TEXT($L$6,"dd mmmm")&amp;" and "&amp; TEXT($L$2,"dd mmmm") &amp; " (weekly change)"</f>
        <v>% Change between 26 September and 03 October (weekly change)</v>
      </c>
      <c r="E7" s="75" t="str">
        <f>"% Change between " &amp; TEXT($L$5,"dd mmmm")&amp;" and "&amp; TEXT($L$6,"dd mmmm") &amp; " (weekly change)"</f>
        <v>% Change between 19 September and 26 September (weekly change)</v>
      </c>
      <c r="F7" s="94" t="str">
        <f>"% Change between " &amp; TEXT($L$3,"dd mmmm")&amp;" and "&amp; TEXT($L$2,"dd mmmm") &amp; " (Change since 100th case of COVID-19)"</f>
        <v>% Change between 14 March and 03 October (Change since 100th case of COVID-19)</v>
      </c>
      <c r="G7" s="92" t="str">
        <f>"% Change between " &amp; TEXT($L$4,"dd mmmm")&amp;" and "&amp; TEXT($L$2,"dd mmmm") &amp; " (monthly change)"</f>
        <v>% Change between 05 September and 03 October (monthly change)</v>
      </c>
      <c r="H7" s="73" t="str">
        <f>"% Change between " &amp; TEXT($L$6,"dd mmmm")&amp;" and "&amp; TEXT($L$2,"dd mmmm") &amp; " (weekly change)"</f>
        <v>% Change between 26 September and 03 October (weekly change)</v>
      </c>
      <c r="I7" s="75" t="str">
        <f>"% Change between " &amp; TEXT($L$5,"dd mmmm")&amp;" and "&amp; TEXT($L$6,"dd mmmm") &amp; " (weekly change)"</f>
        <v>% Change between 19 September and 26 September (weekly change)</v>
      </c>
      <c r="J7" s="51"/>
      <c r="K7" s="39" t="s">
        <v>72</v>
      </c>
      <c r="L7" s="40">
        <v>44107</v>
      </c>
    </row>
    <row r="8" spans="1:12" ht="43.5" customHeight="1" thickBot="1" x14ac:dyDescent="0.3">
      <c r="A8" s="89"/>
      <c r="B8" s="91"/>
      <c r="C8" s="93"/>
      <c r="D8" s="74"/>
      <c r="E8" s="76"/>
      <c r="F8" s="95"/>
      <c r="G8" s="93"/>
      <c r="H8" s="74"/>
      <c r="I8" s="76"/>
      <c r="J8" s="52"/>
      <c r="K8" s="41" t="s">
        <v>31</v>
      </c>
      <c r="L8" s="43"/>
    </row>
    <row r="9" spans="1:12" x14ac:dyDescent="0.25">
      <c r="A9" s="58"/>
      <c r="B9" s="77" t="str">
        <f>L1</f>
        <v>Victoria</v>
      </c>
      <c r="C9" s="78"/>
      <c r="D9" s="78"/>
      <c r="E9" s="78"/>
      <c r="F9" s="78"/>
      <c r="G9" s="78"/>
      <c r="H9" s="78"/>
      <c r="I9" s="79"/>
      <c r="J9" s="28"/>
      <c r="K9" s="54"/>
      <c r="L9" s="43"/>
    </row>
    <row r="10" spans="1:12" x14ac:dyDescent="0.25">
      <c r="A10" s="59" t="s">
        <v>30</v>
      </c>
      <c r="B10" s="28">
        <v>-7.7394654972392507E-2</v>
      </c>
      <c r="C10" s="28">
        <v>-2.988439277662458E-5</v>
      </c>
      <c r="D10" s="28">
        <v>-8.7858168358817545E-3</v>
      </c>
      <c r="E10" s="28">
        <v>-2.4187550035870142E-4</v>
      </c>
      <c r="F10" s="28">
        <v>-4.2393692356961887E-2</v>
      </c>
      <c r="G10" s="28">
        <v>-2.5681440820425339E-3</v>
      </c>
      <c r="H10" s="28">
        <v>-1.0312560763838574E-2</v>
      </c>
      <c r="I10" s="60">
        <v>-3.9864835448110147E-3</v>
      </c>
      <c r="J10" s="28"/>
      <c r="K10" s="42"/>
      <c r="L10" s="43"/>
    </row>
    <row r="11" spans="1:12" x14ac:dyDescent="0.25">
      <c r="A11" s="58"/>
      <c r="B11" s="80" t="s">
        <v>29</v>
      </c>
      <c r="C11" s="80"/>
      <c r="D11" s="80"/>
      <c r="E11" s="80"/>
      <c r="F11" s="80"/>
      <c r="G11" s="80"/>
      <c r="H11" s="80"/>
      <c r="I11" s="81"/>
      <c r="J11" s="28"/>
      <c r="K11" s="42"/>
      <c r="L11" s="43"/>
    </row>
    <row r="12" spans="1:12" x14ac:dyDescent="0.25">
      <c r="A12" s="61" t="s">
        <v>28</v>
      </c>
      <c r="B12" s="28">
        <v>-7.6132417901148774E-2</v>
      </c>
      <c r="C12" s="28">
        <v>-5.7984876943056873E-3</v>
      </c>
      <c r="D12" s="28">
        <v>-8.385626577566474E-3</v>
      </c>
      <c r="E12" s="28">
        <v>-2.7260205242310986E-3</v>
      </c>
      <c r="F12" s="28">
        <v>-6.0747987243793045E-2</v>
      </c>
      <c r="G12" s="28">
        <v>-3.0672566048656202E-3</v>
      </c>
      <c r="H12" s="28">
        <v>-7.6847561438100342E-3</v>
      </c>
      <c r="I12" s="60">
        <v>-5.5908607677885858E-3</v>
      </c>
      <c r="J12" s="28"/>
      <c r="K12" s="42"/>
      <c r="L12" s="43"/>
    </row>
    <row r="13" spans="1:12" x14ac:dyDescent="0.25">
      <c r="A13" s="61" t="s">
        <v>27</v>
      </c>
      <c r="B13" s="28">
        <v>-8.0424364267458026E-2</v>
      </c>
      <c r="C13" s="28">
        <v>9.0565063126879508E-4</v>
      </c>
      <c r="D13" s="28">
        <v>-9.9391771744219426E-3</v>
      </c>
      <c r="E13" s="28">
        <v>1.3453775168308368E-3</v>
      </c>
      <c r="F13" s="28">
        <v>-1.9208186770236835E-2</v>
      </c>
      <c r="G13" s="28">
        <v>-2.5931876630270745E-3</v>
      </c>
      <c r="H13" s="28">
        <v>-1.3747480117402122E-2</v>
      </c>
      <c r="I13" s="60">
        <v>-2.1156183115790261E-3</v>
      </c>
      <c r="J13" s="28"/>
      <c r="K13" s="38"/>
      <c r="L13" s="43"/>
    </row>
    <row r="14" spans="1:12" x14ac:dyDescent="0.25">
      <c r="A14" s="62" t="s">
        <v>49</v>
      </c>
      <c r="B14" s="28">
        <v>-6.8319328486308284E-2</v>
      </c>
      <c r="C14" s="28">
        <v>0.1808887218216404</v>
      </c>
      <c r="D14" s="28">
        <v>1.951162905049908E-2</v>
      </c>
      <c r="E14" s="28">
        <v>2.6416198974441807E-2</v>
      </c>
      <c r="F14" s="28">
        <v>0.14927811134037916</v>
      </c>
      <c r="G14" s="28">
        <v>5.6426888630912275E-2</v>
      </c>
      <c r="H14" s="28">
        <v>-2.0350023835873254E-2</v>
      </c>
      <c r="I14" s="60">
        <v>9.5123530359815245E-3</v>
      </c>
      <c r="J14" s="28"/>
      <c r="K14" s="55"/>
      <c r="L14" s="43"/>
    </row>
    <row r="15" spans="1:12" x14ac:dyDescent="0.25">
      <c r="A15" s="61" t="s">
        <v>50</v>
      </c>
      <c r="B15" s="28">
        <v>-0.12107908601516515</v>
      </c>
      <c r="C15" s="28">
        <v>1.6956540691337452E-3</v>
      </c>
      <c r="D15" s="28">
        <v>-9.4906268296450769E-3</v>
      </c>
      <c r="E15" s="28">
        <v>1.3037762755876425E-3</v>
      </c>
      <c r="F15" s="28">
        <v>-4.0240253556694361E-2</v>
      </c>
      <c r="G15" s="28">
        <v>-2.5029064769909182E-3</v>
      </c>
      <c r="H15" s="28">
        <v>-4.8534932544577192E-3</v>
      </c>
      <c r="I15" s="60">
        <v>-2.7842643915726439E-3</v>
      </c>
      <c r="J15" s="28"/>
      <c r="K15" s="42"/>
      <c r="L15" s="43"/>
    </row>
    <row r="16" spans="1:12" x14ac:dyDescent="0.25">
      <c r="A16" s="61" t="s">
        <v>51</v>
      </c>
      <c r="B16" s="28">
        <v>-6.0586553102258023E-2</v>
      </c>
      <c r="C16" s="28">
        <v>-6.7548004689536034E-3</v>
      </c>
      <c r="D16" s="28">
        <v>-9.4137157320206555E-3</v>
      </c>
      <c r="E16" s="28">
        <v>-1.7051487742305582E-3</v>
      </c>
      <c r="F16" s="28">
        <v>-3.5855727211184352E-2</v>
      </c>
      <c r="G16" s="28">
        <v>-9.2595695008623746E-4</v>
      </c>
      <c r="H16" s="28">
        <v>-8.0965427253096856E-3</v>
      </c>
      <c r="I16" s="60">
        <v>-3.1888675964528712E-3</v>
      </c>
      <c r="J16" s="28"/>
      <c r="K16" s="42"/>
      <c r="L16" s="43"/>
    </row>
    <row r="17" spans="1:12" x14ac:dyDescent="0.25">
      <c r="A17" s="61" t="s">
        <v>52</v>
      </c>
      <c r="B17" s="28">
        <v>-4.747526148070691E-2</v>
      </c>
      <c r="C17" s="28">
        <v>-5.1231170902882317E-3</v>
      </c>
      <c r="D17" s="28">
        <v>-8.925968418043162E-3</v>
      </c>
      <c r="E17" s="28">
        <v>-2.0786092214664098E-3</v>
      </c>
      <c r="F17" s="28">
        <v>-3.4098602797343669E-2</v>
      </c>
      <c r="G17" s="28">
        <v>-7.5965086428919637E-4</v>
      </c>
      <c r="H17" s="28">
        <v>-1.2468324084963678E-2</v>
      </c>
      <c r="I17" s="60">
        <v>-4.5068196683022421E-3</v>
      </c>
      <c r="J17" s="28"/>
      <c r="K17" s="42"/>
      <c r="L17" s="43"/>
    </row>
    <row r="18" spans="1:12" ht="17.25" customHeight="1" x14ac:dyDescent="0.25">
      <c r="A18" s="61" t="s">
        <v>53</v>
      </c>
      <c r="B18" s="28">
        <v>-4.4725551549148146E-2</v>
      </c>
      <c r="C18" s="28">
        <v>-1.851575928660254E-3</v>
      </c>
      <c r="D18" s="28">
        <v>-6.7571448029778436E-3</v>
      </c>
      <c r="E18" s="28">
        <v>-1.1241293016346354E-3</v>
      </c>
      <c r="F18" s="28">
        <v>-4.1510693934003529E-2</v>
      </c>
      <c r="G18" s="28">
        <v>-7.9104986354439077E-5</v>
      </c>
      <c r="H18" s="28">
        <v>-1.1960480296762888E-2</v>
      </c>
      <c r="I18" s="60">
        <v>-5.3093503260231989E-3</v>
      </c>
      <c r="J18" s="29"/>
      <c r="K18" s="44"/>
      <c r="L18" s="43"/>
    </row>
    <row r="19" spans="1:12" x14ac:dyDescent="0.25">
      <c r="A19" s="61" t="s">
        <v>54</v>
      </c>
      <c r="B19" s="28">
        <v>-8.7027519213865534E-2</v>
      </c>
      <c r="C19" s="28">
        <v>-6.5804394742005057E-3</v>
      </c>
      <c r="D19" s="28">
        <v>-9.2579892482059778E-3</v>
      </c>
      <c r="E19" s="28">
        <v>-1.1140482461069467E-3</v>
      </c>
      <c r="F19" s="28">
        <v>-7.4992049377830328E-2</v>
      </c>
      <c r="G19" s="28">
        <v>-2.9302600408405155E-3</v>
      </c>
      <c r="H19" s="28">
        <v>-9.8961741908567546E-3</v>
      </c>
      <c r="I19" s="60">
        <v>-5.9739716747145843E-3</v>
      </c>
      <c r="J19" s="20"/>
      <c r="K19" s="37"/>
      <c r="L19" s="43"/>
    </row>
    <row r="20" spans="1:12" ht="15.75" thickBot="1" x14ac:dyDescent="0.3">
      <c r="A20" s="63" t="s">
        <v>55</v>
      </c>
      <c r="B20" s="64">
        <v>-0.17103061664510566</v>
      </c>
      <c r="C20" s="64">
        <v>-2.0078422146414199E-2</v>
      </c>
      <c r="D20" s="64">
        <v>-1.8693210821847939E-2</v>
      </c>
      <c r="E20" s="64">
        <v>-1.3332810478020596E-3</v>
      </c>
      <c r="F20" s="64">
        <v>-0.11146328318815868</v>
      </c>
      <c r="G20" s="64">
        <v>-2.9562135896710973E-2</v>
      </c>
      <c r="H20" s="64">
        <v>-2.6341981519842017E-2</v>
      </c>
      <c r="I20" s="65">
        <v>-7.4793255085536803E-3</v>
      </c>
      <c r="J20" s="20"/>
      <c r="K20" s="56"/>
      <c r="L20" s="43"/>
    </row>
    <row r="21" spans="1:12" x14ac:dyDescent="0.25">
      <c r="A21" s="30" t="s">
        <v>48</v>
      </c>
      <c r="B21" s="20"/>
      <c r="C21" s="20"/>
      <c r="D21" s="20"/>
      <c r="E21" s="20"/>
      <c r="F21" s="20"/>
      <c r="G21" s="20"/>
      <c r="H21" s="20"/>
      <c r="I21" s="20"/>
      <c r="J21" s="20"/>
      <c r="K21" s="37"/>
      <c r="L21" s="43"/>
    </row>
    <row r="22" spans="1:12" ht="10.5" customHeight="1" x14ac:dyDescent="0.25">
      <c r="B22" s="20"/>
      <c r="C22" s="20"/>
      <c r="D22" s="20"/>
      <c r="E22" s="20"/>
      <c r="F22" s="20"/>
      <c r="G22" s="20"/>
      <c r="H22" s="20"/>
      <c r="I22" s="20"/>
      <c r="J22" s="20"/>
      <c r="K22" s="45"/>
      <c r="L22" s="43"/>
    </row>
    <row r="23" spans="1:12" x14ac:dyDescent="0.25">
      <c r="A23" s="31" t="str">
        <f>"Indexed number of payroll jobs and total wages, "&amp;$L$1&amp;" and Australia"</f>
        <v>Indexed number of payroll jobs and total wages, Victoria and Australia</v>
      </c>
      <c r="B23" s="20"/>
      <c r="C23" s="20"/>
      <c r="D23" s="20"/>
      <c r="E23" s="20"/>
      <c r="F23" s="20"/>
      <c r="G23" s="20"/>
      <c r="H23" s="20"/>
      <c r="I23" s="20"/>
      <c r="J23" s="20"/>
      <c r="K23" s="45"/>
      <c r="L23" s="43"/>
    </row>
    <row r="24" spans="1:12" x14ac:dyDescent="0.25">
      <c r="A24" s="20"/>
      <c r="B24" s="20"/>
      <c r="C24" s="20"/>
      <c r="D24" s="20"/>
      <c r="E24" s="20"/>
      <c r="F24" s="20"/>
      <c r="G24" s="20"/>
      <c r="H24" s="20"/>
      <c r="I24" s="20"/>
      <c r="J24" s="20"/>
      <c r="K24" s="45"/>
      <c r="L24" s="43"/>
    </row>
    <row r="25" spans="1:12" x14ac:dyDescent="0.25">
      <c r="B25" s="20"/>
      <c r="C25" s="20"/>
      <c r="D25" s="20"/>
      <c r="E25" s="20"/>
      <c r="F25" s="20"/>
      <c r="G25" s="20"/>
      <c r="H25" s="20"/>
      <c r="I25" s="20"/>
      <c r="J25" s="20"/>
      <c r="K25" s="45"/>
      <c r="L25" s="43"/>
    </row>
    <row r="26" spans="1:12" x14ac:dyDescent="0.25">
      <c r="A26" s="20"/>
      <c r="B26" s="20"/>
      <c r="C26" s="20"/>
      <c r="D26" s="20"/>
      <c r="E26" s="24"/>
      <c r="F26" s="24"/>
      <c r="G26" s="24"/>
      <c r="H26" s="24"/>
      <c r="I26" s="24"/>
      <c r="J26" s="24"/>
      <c r="K26" s="56"/>
      <c r="L26" s="43"/>
    </row>
    <row r="27" spans="1:12" x14ac:dyDescent="0.25">
      <c r="A27" s="20"/>
      <c r="B27" s="31"/>
      <c r="C27" s="31"/>
      <c r="D27" s="31"/>
      <c r="E27" s="31"/>
      <c r="F27" s="31"/>
      <c r="G27" s="31"/>
      <c r="H27" s="31"/>
      <c r="I27" s="31"/>
      <c r="J27" s="31"/>
      <c r="K27" s="46"/>
      <c r="L27" s="43"/>
    </row>
    <row r="28" spans="1:12" x14ac:dyDescent="0.25">
      <c r="A28" s="20"/>
      <c r="B28" s="20"/>
      <c r="C28" s="20"/>
      <c r="D28" s="20"/>
      <c r="E28" s="20"/>
      <c r="F28" s="20"/>
      <c r="G28" s="20"/>
      <c r="H28" s="20"/>
      <c r="I28" s="20"/>
      <c r="J28" s="20"/>
      <c r="K28" s="45"/>
      <c r="L28" s="43"/>
    </row>
    <row r="29" spans="1:12" x14ac:dyDescent="0.25">
      <c r="B29" s="20"/>
      <c r="C29" s="20"/>
      <c r="D29" s="20"/>
      <c r="E29" s="20"/>
      <c r="F29" s="20"/>
      <c r="G29" s="20"/>
      <c r="H29" s="20"/>
      <c r="I29" s="20"/>
      <c r="J29" s="20"/>
      <c r="K29" s="45"/>
      <c r="L29" s="43"/>
    </row>
    <row r="30" spans="1:12" x14ac:dyDescent="0.25">
      <c r="A30" s="20"/>
      <c r="B30" s="20"/>
      <c r="C30" s="20"/>
      <c r="D30" s="20"/>
      <c r="E30" s="20"/>
      <c r="F30" s="20"/>
      <c r="G30" s="20"/>
      <c r="H30" s="20"/>
      <c r="I30" s="20"/>
      <c r="J30" s="20"/>
      <c r="K30" s="45"/>
      <c r="L30" s="43"/>
    </row>
    <row r="31" spans="1:12" x14ac:dyDescent="0.25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45"/>
      <c r="L31" s="43"/>
    </row>
    <row r="32" spans="1:12" ht="15.75" customHeight="1" x14ac:dyDescent="0.25">
      <c r="B32" s="20"/>
      <c r="C32" s="20"/>
      <c r="D32" s="20"/>
      <c r="E32" s="20"/>
      <c r="F32" s="20"/>
      <c r="G32" s="20"/>
      <c r="H32" s="20"/>
      <c r="I32" s="20"/>
      <c r="J32" s="20"/>
      <c r="K32" s="45"/>
      <c r="L32" s="43"/>
    </row>
    <row r="33" spans="1:12" x14ac:dyDescent="0.25">
      <c r="A33" s="20"/>
      <c r="B33" s="20"/>
      <c r="C33" s="20"/>
      <c r="D33" s="20"/>
      <c r="E33" s="20"/>
      <c r="F33" s="20"/>
      <c r="G33" s="20"/>
      <c r="H33" s="20"/>
      <c r="I33" s="20"/>
      <c r="J33" s="20"/>
      <c r="K33" s="43" t="s">
        <v>26</v>
      </c>
      <c r="L33" s="43" t="s">
        <v>65</v>
      </c>
    </row>
    <row r="34" spans="1:12" ht="11.25" customHeight="1" x14ac:dyDescent="0.25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43"/>
      <c r="L34" s="42" t="s">
        <v>24</v>
      </c>
    </row>
    <row r="35" spans="1:12" x14ac:dyDescent="0.25">
      <c r="A35" s="32" t="str">
        <f>"Indexed number of payroll jobs held by men by age group, "&amp;$L$1</f>
        <v>Indexed number of payroll jobs held by men by age group, Victoria</v>
      </c>
      <c r="B35" s="20"/>
      <c r="C35" s="20"/>
      <c r="D35" s="20"/>
      <c r="E35" s="20"/>
      <c r="F35" s="20"/>
      <c r="G35" s="20"/>
      <c r="H35" s="20"/>
      <c r="I35" s="20"/>
      <c r="J35" s="20"/>
      <c r="K35" s="42" t="s">
        <v>49</v>
      </c>
      <c r="L35" s="43">
        <v>80.97</v>
      </c>
    </row>
    <row r="36" spans="1:12" x14ac:dyDescent="0.25">
      <c r="B36" s="20"/>
      <c r="C36" s="20"/>
      <c r="D36" s="20"/>
      <c r="E36" s="20"/>
      <c r="F36" s="20"/>
      <c r="G36" s="20"/>
      <c r="H36" s="20"/>
      <c r="I36" s="20"/>
      <c r="J36" s="20"/>
      <c r="K36" s="42" t="s">
        <v>50</v>
      </c>
      <c r="L36" s="43">
        <v>88.52</v>
      </c>
    </row>
    <row r="37" spans="1:12" x14ac:dyDescent="0.25">
      <c r="B37" s="20"/>
      <c r="C37" s="20"/>
      <c r="D37" s="20"/>
      <c r="E37" s="20"/>
      <c r="F37" s="20"/>
      <c r="G37" s="20"/>
      <c r="H37" s="20"/>
      <c r="I37" s="20"/>
      <c r="J37" s="20"/>
      <c r="K37" s="42" t="s">
        <v>51</v>
      </c>
      <c r="L37" s="43">
        <v>94.56</v>
      </c>
    </row>
    <row r="38" spans="1:12" x14ac:dyDescent="0.25">
      <c r="K38" s="44" t="s">
        <v>52</v>
      </c>
      <c r="L38" s="43">
        <v>96.07</v>
      </c>
    </row>
    <row r="39" spans="1:12" x14ac:dyDescent="0.25">
      <c r="K39" s="37" t="s">
        <v>53</v>
      </c>
      <c r="L39" s="43">
        <v>95.99</v>
      </c>
    </row>
    <row r="40" spans="1:12" x14ac:dyDescent="0.25">
      <c r="K40" s="37" t="s">
        <v>54</v>
      </c>
      <c r="L40" s="43">
        <v>92.54</v>
      </c>
    </row>
    <row r="41" spans="1:12" x14ac:dyDescent="0.25">
      <c r="K41" s="37" t="s">
        <v>55</v>
      </c>
      <c r="L41" s="43">
        <v>85.91</v>
      </c>
    </row>
    <row r="42" spans="1:12" x14ac:dyDescent="0.25">
      <c r="K42" s="37"/>
      <c r="L42" s="43"/>
    </row>
    <row r="43" spans="1:12" x14ac:dyDescent="0.25">
      <c r="K43" s="43"/>
      <c r="L43" s="43" t="s">
        <v>23</v>
      </c>
    </row>
    <row r="44" spans="1:12" x14ac:dyDescent="0.25">
      <c r="K44" s="42" t="s">
        <v>49</v>
      </c>
      <c r="L44" s="43">
        <v>90.11</v>
      </c>
    </row>
    <row r="45" spans="1:12" ht="15.4" customHeight="1" x14ac:dyDescent="0.25">
      <c r="A45" s="32" t="str">
        <f>"Indexed number of payroll jobs held by women by age group, "&amp;$L$1</f>
        <v>Indexed number of payroll jobs held by women by age group, Victoria</v>
      </c>
      <c r="B45" s="20"/>
      <c r="C45" s="20"/>
      <c r="D45" s="20"/>
      <c r="E45" s="20"/>
      <c r="F45" s="20"/>
      <c r="G45" s="20"/>
      <c r="H45" s="20"/>
      <c r="I45" s="20"/>
      <c r="J45" s="20"/>
      <c r="K45" s="42" t="s">
        <v>50</v>
      </c>
      <c r="L45" s="43">
        <v>89.04</v>
      </c>
    </row>
    <row r="46" spans="1:12" ht="15.4" customHeight="1" x14ac:dyDescent="0.25">
      <c r="B46" s="20"/>
      <c r="C46" s="20"/>
      <c r="D46" s="20"/>
      <c r="E46" s="20"/>
      <c r="F46" s="20"/>
      <c r="G46" s="20"/>
      <c r="H46" s="20"/>
      <c r="I46" s="20"/>
      <c r="J46" s="20"/>
      <c r="K46" s="42" t="s">
        <v>51</v>
      </c>
      <c r="L46" s="43">
        <v>94.49</v>
      </c>
    </row>
    <row r="47" spans="1:12" ht="15.4" customHeight="1" x14ac:dyDescent="0.25">
      <c r="B47" s="20"/>
      <c r="C47" s="20"/>
      <c r="D47" s="20"/>
      <c r="E47" s="20"/>
      <c r="F47" s="20"/>
      <c r="G47" s="20"/>
      <c r="H47" s="20"/>
      <c r="I47" s="20"/>
      <c r="J47" s="20"/>
      <c r="K47" s="44" t="s">
        <v>52</v>
      </c>
      <c r="L47" s="43">
        <v>96.09</v>
      </c>
    </row>
    <row r="48" spans="1:12" ht="15.4" customHeight="1" x14ac:dyDescent="0.25">
      <c r="B48" s="20"/>
      <c r="C48" s="20"/>
      <c r="D48" s="20"/>
      <c r="E48" s="20"/>
      <c r="F48" s="20"/>
      <c r="G48" s="20"/>
      <c r="H48" s="20"/>
      <c r="I48" s="20"/>
      <c r="J48" s="20"/>
      <c r="K48" s="37" t="s">
        <v>53</v>
      </c>
      <c r="L48" s="43">
        <v>96.15</v>
      </c>
    </row>
    <row r="49" spans="1:12" ht="15.4" customHeight="1" x14ac:dyDescent="0.25">
      <c r="B49" s="20"/>
      <c r="C49" s="20"/>
      <c r="D49" s="20"/>
      <c r="E49" s="20"/>
      <c r="F49" s="20"/>
      <c r="G49" s="20"/>
      <c r="H49" s="20"/>
      <c r="I49" s="20"/>
      <c r="J49" s="20"/>
      <c r="K49" s="37" t="s">
        <v>54</v>
      </c>
      <c r="L49" s="43">
        <v>92.63</v>
      </c>
    </row>
    <row r="50" spans="1:12" ht="15.4" customHeight="1" x14ac:dyDescent="0.25">
      <c r="B50" s="20"/>
      <c r="C50" s="20"/>
      <c r="D50" s="20"/>
      <c r="E50" s="20"/>
      <c r="F50" s="20"/>
      <c r="G50" s="20"/>
      <c r="H50" s="20"/>
      <c r="I50" s="20"/>
      <c r="J50" s="20"/>
      <c r="K50" s="37" t="s">
        <v>55</v>
      </c>
      <c r="L50" s="43">
        <v>85.96</v>
      </c>
    </row>
    <row r="51" spans="1:12" ht="15.4" customHeight="1" x14ac:dyDescent="0.25">
      <c r="B51" s="32"/>
      <c r="C51" s="32"/>
      <c r="D51" s="32"/>
      <c r="E51" s="32"/>
      <c r="F51" s="32"/>
      <c r="G51" s="32"/>
      <c r="H51" s="32"/>
      <c r="I51" s="32"/>
      <c r="J51" s="32"/>
      <c r="K51" s="37"/>
      <c r="L51" s="43"/>
    </row>
    <row r="52" spans="1:12" ht="15.4" customHeight="1" x14ac:dyDescent="0.25">
      <c r="B52" s="20"/>
      <c r="C52" s="20"/>
      <c r="D52" s="20"/>
      <c r="E52" s="20"/>
      <c r="F52" s="20"/>
      <c r="G52" s="20"/>
      <c r="H52" s="20"/>
      <c r="I52" s="20"/>
      <c r="J52" s="20"/>
      <c r="K52" s="43"/>
      <c r="L52" s="43" t="s">
        <v>22</v>
      </c>
    </row>
    <row r="53" spans="1:12" ht="15.4" customHeight="1" x14ac:dyDescent="0.25">
      <c r="B53" s="31"/>
      <c r="C53" s="31"/>
      <c r="D53" s="31"/>
      <c r="E53" s="31"/>
      <c r="F53" s="31"/>
      <c r="G53" s="31"/>
      <c r="H53" s="31"/>
      <c r="I53" s="31"/>
      <c r="J53" s="31"/>
      <c r="K53" s="42" t="s">
        <v>49</v>
      </c>
      <c r="L53" s="43">
        <v>91.23</v>
      </c>
    </row>
    <row r="54" spans="1:12" ht="15.4" customHeight="1" x14ac:dyDescent="0.25">
      <c r="A54" s="32" t="str">
        <f>"Change in payroll jobs since week ending "&amp;TEXT($L$3,"dd mmmm")&amp;" by Industry, "&amp;$L$1</f>
        <v>Change in payroll jobs since week ending 14 March by Industry, Victoria</v>
      </c>
      <c r="B54" s="20"/>
      <c r="C54" s="20"/>
      <c r="D54" s="20"/>
      <c r="E54" s="20"/>
      <c r="F54" s="20"/>
      <c r="G54" s="20"/>
      <c r="H54" s="20"/>
      <c r="I54" s="20"/>
      <c r="J54" s="20"/>
      <c r="K54" s="42" t="s">
        <v>50</v>
      </c>
      <c r="L54" s="43">
        <v>88.45</v>
      </c>
    </row>
    <row r="55" spans="1:12" ht="15.4" customHeight="1" x14ac:dyDescent="0.25">
      <c r="B55" s="20"/>
      <c r="C55" s="20"/>
      <c r="D55" s="20"/>
      <c r="E55" s="20"/>
      <c r="F55" s="20"/>
      <c r="G55" s="20"/>
      <c r="H55" s="20"/>
      <c r="I55" s="20"/>
      <c r="J55" s="20"/>
      <c r="K55" s="42" t="s">
        <v>51</v>
      </c>
      <c r="L55" s="43">
        <v>93.7</v>
      </c>
    </row>
    <row r="56" spans="1:12" ht="15.4" customHeight="1" x14ac:dyDescent="0.25">
      <c r="B56" s="20"/>
      <c r="C56" s="20"/>
      <c r="D56" s="20"/>
      <c r="E56" s="20"/>
      <c r="F56" s="20"/>
      <c r="G56" s="20"/>
      <c r="H56" s="20"/>
      <c r="I56" s="20"/>
      <c r="J56" s="20"/>
      <c r="K56" s="44" t="s">
        <v>52</v>
      </c>
      <c r="L56" s="43">
        <v>95.3</v>
      </c>
    </row>
    <row r="57" spans="1:12" ht="15.4" customHeight="1" x14ac:dyDescent="0.25">
      <c r="A57" s="20"/>
      <c r="B57" s="20"/>
      <c r="C57" s="20"/>
      <c r="D57" s="20"/>
      <c r="E57" s="20"/>
      <c r="F57" s="20"/>
      <c r="G57" s="20"/>
      <c r="H57" s="20"/>
      <c r="I57" s="20"/>
      <c r="J57" s="20"/>
      <c r="K57" s="37" t="s">
        <v>53</v>
      </c>
      <c r="L57" s="43">
        <v>95.52</v>
      </c>
    </row>
    <row r="58" spans="1:12" ht="15.4" customHeight="1" x14ac:dyDescent="0.25">
      <c r="B58" s="20"/>
      <c r="C58" s="20"/>
      <c r="D58" s="20"/>
      <c r="E58" s="20"/>
      <c r="F58" s="20"/>
      <c r="G58" s="20"/>
      <c r="H58" s="20"/>
      <c r="I58" s="20"/>
      <c r="J58" s="20"/>
      <c r="K58" s="37" t="s">
        <v>54</v>
      </c>
      <c r="L58" s="43">
        <v>91.69</v>
      </c>
    </row>
    <row r="59" spans="1:12" ht="15.4" customHeight="1" x14ac:dyDescent="0.25">
      <c r="K59" s="37" t="s">
        <v>55</v>
      </c>
      <c r="L59" s="43">
        <v>84.06</v>
      </c>
    </row>
    <row r="60" spans="1:12" ht="15.4" customHeight="1" x14ac:dyDescent="0.25">
      <c r="K60" s="37"/>
      <c r="L60" s="43"/>
    </row>
    <row r="61" spans="1:12" ht="15.4" customHeight="1" x14ac:dyDescent="0.25">
      <c r="B61" s="20"/>
      <c r="C61" s="20"/>
      <c r="D61" s="20"/>
      <c r="E61" s="20"/>
      <c r="F61" s="20"/>
      <c r="G61" s="20"/>
      <c r="H61" s="20"/>
      <c r="I61" s="20"/>
      <c r="J61" s="20"/>
      <c r="K61" s="39"/>
      <c r="L61" s="39"/>
    </row>
    <row r="62" spans="1:12" ht="15.4" customHeight="1" x14ac:dyDescent="0.25">
      <c r="K62" s="43" t="s">
        <v>25</v>
      </c>
      <c r="L62" s="42" t="s">
        <v>66</v>
      </c>
    </row>
    <row r="63" spans="1:12" ht="15.4" customHeight="1" x14ac:dyDescent="0.25">
      <c r="K63" s="46"/>
      <c r="L63" s="42" t="s">
        <v>24</v>
      </c>
    </row>
    <row r="64" spans="1:12" ht="15.4" customHeight="1" x14ac:dyDescent="0.25">
      <c r="K64" s="42" t="s">
        <v>49</v>
      </c>
      <c r="L64" s="43">
        <v>73.040000000000006</v>
      </c>
    </row>
    <row r="65" spans="1:12" ht="15.4" customHeight="1" x14ac:dyDescent="0.25">
      <c r="K65" s="42" t="s">
        <v>50</v>
      </c>
      <c r="L65" s="43">
        <v>87.42</v>
      </c>
    </row>
    <row r="66" spans="1:12" ht="15.4" customHeight="1" x14ac:dyDescent="0.25">
      <c r="K66" s="42" t="s">
        <v>51</v>
      </c>
      <c r="L66" s="43">
        <v>94.45</v>
      </c>
    </row>
    <row r="67" spans="1:12" ht="15.4" customHeight="1" x14ac:dyDescent="0.25">
      <c r="K67" s="44" t="s">
        <v>52</v>
      </c>
      <c r="L67" s="43">
        <v>95.44</v>
      </c>
    </row>
    <row r="68" spans="1:12" ht="15.4" customHeight="1" x14ac:dyDescent="0.25">
      <c r="K68" s="37" t="s">
        <v>53</v>
      </c>
      <c r="L68" s="43">
        <v>95.43</v>
      </c>
    </row>
    <row r="69" spans="1:12" ht="15.4" customHeight="1" x14ac:dyDescent="0.25">
      <c r="K69" s="37" t="s">
        <v>54</v>
      </c>
      <c r="L69" s="43">
        <v>91.24</v>
      </c>
    </row>
    <row r="70" spans="1:12" ht="15.4" customHeight="1" x14ac:dyDescent="0.25">
      <c r="K70" s="37" t="s">
        <v>55</v>
      </c>
      <c r="L70" s="43">
        <v>82.85</v>
      </c>
    </row>
    <row r="71" spans="1:12" ht="15.4" customHeight="1" x14ac:dyDescent="0.25">
      <c r="K71" s="37"/>
      <c r="L71" s="43"/>
    </row>
    <row r="72" spans="1:12" ht="15.4" customHeight="1" x14ac:dyDescent="0.25">
      <c r="K72" s="38"/>
      <c r="L72" s="43" t="s">
        <v>23</v>
      </c>
    </row>
    <row r="73" spans="1:12" ht="15.4" customHeight="1" x14ac:dyDescent="0.25">
      <c r="K73" s="42" t="s">
        <v>49</v>
      </c>
      <c r="L73" s="43">
        <v>83.25</v>
      </c>
    </row>
    <row r="74" spans="1:12" ht="15.4" customHeight="1" x14ac:dyDescent="0.25">
      <c r="K74" s="42" t="s">
        <v>50</v>
      </c>
      <c r="L74" s="43">
        <v>88.95</v>
      </c>
    </row>
    <row r="75" spans="1:12" ht="15.4" customHeight="1" x14ac:dyDescent="0.25">
      <c r="K75" s="42" t="s">
        <v>51</v>
      </c>
      <c r="L75" s="43">
        <v>95.04</v>
      </c>
    </row>
    <row r="76" spans="1:12" ht="15.4" customHeight="1" x14ac:dyDescent="0.25">
      <c r="A76" s="31" t="str">
        <f>"Distribution of payroll jobs by industry, "&amp;$L$1</f>
        <v>Distribution of payroll jobs by industry, Victoria</v>
      </c>
      <c r="K76" s="44" t="s">
        <v>52</v>
      </c>
      <c r="L76" s="43">
        <v>96.13</v>
      </c>
    </row>
    <row r="77" spans="1:12" ht="15.4" customHeight="1" x14ac:dyDescent="0.25">
      <c r="K77" s="37" t="s">
        <v>53</v>
      </c>
      <c r="L77" s="43">
        <v>96.19</v>
      </c>
    </row>
    <row r="78" spans="1:12" ht="15.4" customHeight="1" x14ac:dyDescent="0.25">
      <c r="K78" s="37" t="s">
        <v>54</v>
      </c>
      <c r="L78" s="43">
        <v>91.63</v>
      </c>
    </row>
    <row r="79" spans="1:12" ht="15.4" customHeight="1" x14ac:dyDescent="0.25">
      <c r="K79" s="37" t="s">
        <v>55</v>
      </c>
      <c r="L79" s="43">
        <v>82.49</v>
      </c>
    </row>
    <row r="80" spans="1:12" ht="15.4" customHeight="1" x14ac:dyDescent="0.25">
      <c r="K80" s="37"/>
      <c r="L80" s="43"/>
    </row>
    <row r="81" spans="1:12" ht="15.4" customHeight="1" x14ac:dyDescent="0.25">
      <c r="K81" s="39"/>
      <c r="L81" s="43" t="s">
        <v>22</v>
      </c>
    </row>
    <row r="82" spans="1:12" ht="15.4" customHeight="1" x14ac:dyDescent="0.25">
      <c r="K82" s="42" t="s">
        <v>49</v>
      </c>
      <c r="L82" s="43">
        <v>84.5</v>
      </c>
    </row>
    <row r="83" spans="1:12" ht="15.4" customHeight="1" x14ac:dyDescent="0.25">
      <c r="K83" s="42" t="s">
        <v>50</v>
      </c>
      <c r="L83" s="43">
        <v>87.89</v>
      </c>
    </row>
    <row r="84" spans="1:12" ht="15.4" customHeight="1" x14ac:dyDescent="0.25">
      <c r="K84" s="42" t="s">
        <v>51</v>
      </c>
      <c r="L84" s="43">
        <v>94.06</v>
      </c>
    </row>
    <row r="85" spans="1:12" ht="15.4" customHeight="1" x14ac:dyDescent="0.25">
      <c r="K85" s="44" t="s">
        <v>52</v>
      </c>
      <c r="L85" s="43">
        <v>95.21</v>
      </c>
    </row>
    <row r="86" spans="1:12" ht="15.4" customHeight="1" x14ac:dyDescent="0.25">
      <c r="K86" s="37" t="s">
        <v>53</v>
      </c>
      <c r="L86" s="43">
        <v>95.52</v>
      </c>
    </row>
    <row r="87" spans="1:12" ht="15.4" customHeight="1" x14ac:dyDescent="0.25">
      <c r="K87" s="37" t="s">
        <v>54</v>
      </c>
      <c r="L87" s="43">
        <v>90.87</v>
      </c>
    </row>
    <row r="88" spans="1:12" ht="15.4" customHeight="1" x14ac:dyDescent="0.25">
      <c r="A88" s="33"/>
      <c r="B88" s="33"/>
      <c r="C88" s="33"/>
      <c r="D88" s="33"/>
      <c r="E88" s="33"/>
      <c r="F88" s="33"/>
      <c r="G88" s="33"/>
      <c r="H88" s="33"/>
      <c r="I88" s="33"/>
      <c r="J88" s="33"/>
      <c r="K88" s="37" t="s">
        <v>55</v>
      </c>
      <c r="L88" s="43">
        <v>81.34</v>
      </c>
    </row>
    <row r="89" spans="1:12" ht="15.4" customHeight="1" x14ac:dyDescent="0.25">
      <c r="A89" s="33"/>
      <c r="B89" s="33"/>
      <c r="C89" s="33"/>
      <c r="D89" s="33"/>
      <c r="E89" s="33"/>
      <c r="F89" s="33"/>
      <c r="G89" s="33"/>
      <c r="H89" s="33"/>
      <c r="I89" s="33"/>
      <c r="J89" s="33"/>
      <c r="K89" s="37"/>
      <c r="L89" s="43"/>
    </row>
    <row r="90" spans="1:12" ht="15" customHeight="1" x14ac:dyDescent="0.25">
      <c r="B90" s="24"/>
      <c r="C90" s="24"/>
      <c r="D90" s="24"/>
      <c r="E90" s="24"/>
      <c r="F90" s="24"/>
      <c r="G90" s="24"/>
      <c r="H90" s="24"/>
      <c r="I90" s="24"/>
      <c r="J90" s="24"/>
      <c r="K90" s="38"/>
      <c r="L90" s="38"/>
    </row>
    <row r="91" spans="1:12" ht="15" customHeight="1" x14ac:dyDescent="0.25">
      <c r="B91" s="24"/>
      <c r="C91" s="24"/>
      <c r="D91" s="24"/>
      <c r="E91" s="24"/>
      <c r="F91" s="24"/>
      <c r="G91" s="24"/>
      <c r="H91" s="24"/>
      <c r="I91" s="24"/>
      <c r="J91" s="24"/>
      <c r="K91" s="43" t="s">
        <v>21</v>
      </c>
      <c r="L91" s="69" t="s">
        <v>67</v>
      </c>
    </row>
    <row r="92" spans="1:12" ht="15" customHeight="1" x14ac:dyDescent="0.25">
      <c r="A92" s="24"/>
      <c r="B92" s="24"/>
      <c r="C92" s="24"/>
      <c r="D92" s="24"/>
      <c r="E92" s="24"/>
      <c r="F92" s="24"/>
      <c r="G92" s="24"/>
      <c r="H92" s="24"/>
      <c r="I92" s="24"/>
      <c r="J92" s="24"/>
      <c r="K92" s="34"/>
      <c r="L92" s="40"/>
    </row>
    <row r="93" spans="1:12" ht="15" customHeight="1" x14ac:dyDescent="0.25">
      <c r="A93" s="24"/>
      <c r="B93" s="24"/>
      <c r="C93" s="24"/>
      <c r="D93" s="24"/>
      <c r="E93" s="24"/>
      <c r="F93" s="24"/>
      <c r="G93" s="24"/>
      <c r="H93" s="24"/>
      <c r="I93" s="24"/>
      <c r="J93" s="24"/>
      <c r="K93" s="38" t="s">
        <v>19</v>
      </c>
      <c r="L93" s="42">
        <v>-0.13150000000000001</v>
      </c>
    </row>
    <row r="94" spans="1:12" ht="15" customHeight="1" x14ac:dyDescent="0.25">
      <c r="A94" s="24"/>
      <c r="B94" s="24"/>
      <c r="C94" s="24"/>
      <c r="D94" s="24"/>
      <c r="E94" s="24"/>
      <c r="F94" s="24"/>
      <c r="G94" s="24"/>
      <c r="H94" s="24"/>
      <c r="I94" s="24"/>
      <c r="J94" s="24"/>
      <c r="K94" s="38" t="s">
        <v>0</v>
      </c>
      <c r="L94" s="42">
        <v>-1.3299999999999999E-2</v>
      </c>
    </row>
    <row r="95" spans="1:12" ht="15" customHeight="1" x14ac:dyDescent="0.25">
      <c r="B95" s="24"/>
      <c r="C95" s="24"/>
      <c r="D95" s="24"/>
      <c r="E95" s="24"/>
      <c r="F95" s="24"/>
      <c r="G95" s="24"/>
      <c r="H95" s="24"/>
      <c r="I95" s="24"/>
      <c r="J95" s="24"/>
      <c r="K95" s="38" t="s">
        <v>1</v>
      </c>
      <c r="L95" s="42">
        <v>-3.4500000000000003E-2</v>
      </c>
    </row>
    <row r="96" spans="1:12" ht="15" customHeight="1" x14ac:dyDescent="0.25">
      <c r="B96" s="24"/>
      <c r="C96" s="24"/>
      <c r="D96" s="24"/>
      <c r="E96" s="24"/>
      <c r="F96" s="24"/>
      <c r="G96" s="24"/>
      <c r="H96" s="24"/>
      <c r="I96" s="24"/>
      <c r="J96" s="24"/>
      <c r="K96" s="38" t="s">
        <v>18</v>
      </c>
      <c r="L96" s="42">
        <v>-8.6E-3</v>
      </c>
    </row>
    <row r="97" spans="1:12" ht="15" customHeight="1" x14ac:dyDescent="0.25">
      <c r="A97" s="24"/>
      <c r="B97" s="24"/>
      <c r="C97" s="24"/>
      <c r="D97" s="24"/>
      <c r="E97" s="24"/>
      <c r="F97" s="24"/>
      <c r="G97" s="24"/>
      <c r="H97" s="24"/>
      <c r="I97" s="24"/>
      <c r="J97" s="24"/>
      <c r="K97" s="38" t="s">
        <v>2</v>
      </c>
      <c r="L97" s="42">
        <v>-6.8500000000000005E-2</v>
      </c>
    </row>
    <row r="98" spans="1:12" ht="15" customHeight="1" x14ac:dyDescent="0.25">
      <c r="B98" s="24"/>
      <c r="C98" s="24"/>
      <c r="D98" s="24"/>
      <c r="E98" s="24"/>
      <c r="F98" s="24"/>
      <c r="G98" s="24"/>
      <c r="H98" s="24"/>
      <c r="I98" s="24"/>
      <c r="J98" s="24"/>
      <c r="K98" s="38" t="s">
        <v>17</v>
      </c>
      <c r="L98" s="42">
        <v>-5.8799999999999998E-2</v>
      </c>
    </row>
    <row r="99" spans="1:12" ht="15" customHeight="1" x14ac:dyDescent="0.25">
      <c r="A99" s="24"/>
      <c r="B99" s="24"/>
      <c r="C99" s="24"/>
      <c r="D99" s="24"/>
      <c r="E99" s="24"/>
      <c r="F99" s="24"/>
      <c r="G99" s="24"/>
      <c r="H99" s="24"/>
      <c r="I99" s="24"/>
      <c r="J99" s="24"/>
      <c r="K99" s="38" t="s">
        <v>16</v>
      </c>
      <c r="L99" s="42">
        <v>-8.1000000000000003E-2</v>
      </c>
    </row>
    <row r="100" spans="1:12" ht="15" customHeight="1" x14ac:dyDescent="0.25">
      <c r="A100" s="24"/>
      <c r="B100" s="24"/>
      <c r="C100" s="24"/>
      <c r="D100" s="24"/>
      <c r="E100" s="24"/>
      <c r="F100" s="24"/>
      <c r="G100" s="24"/>
      <c r="H100" s="24"/>
      <c r="I100" s="24"/>
      <c r="J100" s="24"/>
      <c r="K100" s="38" t="s">
        <v>15</v>
      </c>
      <c r="L100" s="42">
        <v>-0.28799999999999998</v>
      </c>
    </row>
    <row r="101" spans="1:12" x14ac:dyDescent="0.25">
      <c r="A101" s="24"/>
      <c r="B101" s="24"/>
      <c r="C101" s="24"/>
      <c r="D101" s="24"/>
      <c r="E101" s="24"/>
      <c r="F101" s="24"/>
      <c r="G101" s="24"/>
      <c r="H101" s="24"/>
      <c r="I101" s="24"/>
      <c r="J101" s="24"/>
      <c r="K101" s="38" t="s">
        <v>14</v>
      </c>
      <c r="L101" s="42">
        <v>-7.1099999999999997E-2</v>
      </c>
    </row>
    <row r="102" spans="1:12" x14ac:dyDescent="0.25">
      <c r="A102" s="24"/>
      <c r="B102" s="24"/>
      <c r="C102" s="24"/>
      <c r="D102" s="24"/>
      <c r="E102" s="24"/>
      <c r="F102" s="24"/>
      <c r="G102" s="24"/>
      <c r="H102" s="24"/>
      <c r="I102" s="24"/>
      <c r="J102" s="24"/>
      <c r="K102" s="38" t="s">
        <v>13</v>
      </c>
      <c r="L102" s="42">
        <v>-0.1168</v>
      </c>
    </row>
    <row r="103" spans="1:12" x14ac:dyDescent="0.25">
      <c r="K103" s="38" t="s">
        <v>12</v>
      </c>
      <c r="L103" s="42">
        <v>1.15E-2</v>
      </c>
    </row>
    <row r="104" spans="1:12" x14ac:dyDescent="0.25">
      <c r="K104" s="38" t="s">
        <v>11</v>
      </c>
      <c r="L104" s="42">
        <v>-0.1009</v>
      </c>
    </row>
    <row r="105" spans="1:12" x14ac:dyDescent="0.25">
      <c r="K105" s="38" t="s">
        <v>10</v>
      </c>
      <c r="L105" s="42">
        <v>-6.3200000000000006E-2</v>
      </c>
    </row>
    <row r="106" spans="1:12" x14ac:dyDescent="0.25">
      <c r="K106" s="38" t="s">
        <v>9</v>
      </c>
      <c r="L106" s="42">
        <v>-0.1162</v>
      </c>
    </row>
    <row r="107" spans="1:12" x14ac:dyDescent="0.25">
      <c r="K107" s="38" t="s">
        <v>8</v>
      </c>
      <c r="L107" s="42">
        <v>-6.0499999999999998E-2</v>
      </c>
    </row>
    <row r="108" spans="1:12" x14ac:dyDescent="0.25">
      <c r="K108" s="38" t="s">
        <v>7</v>
      </c>
      <c r="L108" s="42">
        <v>-8.2100000000000006E-2</v>
      </c>
    </row>
    <row r="109" spans="1:12" x14ac:dyDescent="0.25">
      <c r="K109" s="38" t="s">
        <v>6</v>
      </c>
      <c r="L109" s="42">
        <v>1.09E-2</v>
      </c>
    </row>
    <row r="110" spans="1:12" x14ac:dyDescent="0.25">
      <c r="K110" s="38" t="s">
        <v>5</v>
      </c>
      <c r="L110" s="42">
        <v>-0.24640000000000001</v>
      </c>
    </row>
    <row r="111" spans="1:12" x14ac:dyDescent="0.25">
      <c r="K111" s="38" t="s">
        <v>3</v>
      </c>
      <c r="L111" s="42">
        <v>-0.1217</v>
      </c>
    </row>
    <row r="112" spans="1:12" x14ac:dyDescent="0.25">
      <c r="K112" s="38"/>
      <c r="L112" s="48"/>
    </row>
    <row r="113" spans="1:12" x14ac:dyDescent="0.25">
      <c r="A113" s="24"/>
      <c r="B113" s="24"/>
      <c r="C113" s="24"/>
      <c r="D113" s="24"/>
      <c r="E113" s="24"/>
      <c r="F113" s="24"/>
      <c r="G113" s="24"/>
      <c r="H113" s="24"/>
      <c r="I113" s="24"/>
      <c r="J113" s="24"/>
      <c r="K113" s="38"/>
      <c r="L113" s="67"/>
    </row>
    <row r="114" spans="1:12" x14ac:dyDescent="0.25">
      <c r="K114" s="38"/>
      <c r="L114" s="48"/>
    </row>
    <row r="115" spans="1:12" x14ac:dyDescent="0.25">
      <c r="K115" s="38"/>
      <c r="L115" s="48"/>
    </row>
    <row r="116" spans="1:12" x14ac:dyDescent="0.25">
      <c r="K116" s="38"/>
      <c r="L116" s="48"/>
    </row>
    <row r="117" spans="1:12" x14ac:dyDescent="0.25">
      <c r="K117" s="38"/>
      <c r="L117" s="48"/>
    </row>
    <row r="118" spans="1:12" x14ac:dyDescent="0.25">
      <c r="K118" s="38"/>
      <c r="L118" s="48"/>
    </row>
    <row r="119" spans="1:12" x14ac:dyDescent="0.25">
      <c r="K119" s="38"/>
      <c r="L119" s="48"/>
    </row>
    <row r="120" spans="1:12" x14ac:dyDescent="0.25">
      <c r="K120" s="38"/>
      <c r="L120" s="47"/>
    </row>
    <row r="121" spans="1:12" x14ac:dyDescent="0.25">
      <c r="K121" s="38"/>
      <c r="L121" s="48"/>
    </row>
    <row r="122" spans="1:12" x14ac:dyDescent="0.25">
      <c r="K122" s="38"/>
      <c r="L122" s="48"/>
    </row>
    <row r="123" spans="1:12" x14ac:dyDescent="0.25">
      <c r="K123" s="38"/>
      <c r="L123" s="48"/>
    </row>
    <row r="124" spans="1:12" x14ac:dyDescent="0.25">
      <c r="K124" s="38"/>
      <c r="L124" s="48"/>
    </row>
    <row r="125" spans="1:12" x14ac:dyDescent="0.25">
      <c r="K125" s="38"/>
      <c r="L125" s="48"/>
    </row>
    <row r="126" spans="1:12" x14ac:dyDescent="0.25">
      <c r="K126" s="38"/>
      <c r="L126" s="48"/>
    </row>
    <row r="127" spans="1:12" x14ac:dyDescent="0.25">
      <c r="K127" s="38"/>
      <c r="L127" s="48"/>
    </row>
    <row r="128" spans="1:12" x14ac:dyDescent="0.25">
      <c r="K128" s="38"/>
      <c r="L128" s="48"/>
    </row>
    <row r="129" spans="11:12" x14ac:dyDescent="0.25">
      <c r="K129" s="38"/>
      <c r="L129" s="48"/>
    </row>
    <row r="130" spans="11:12" x14ac:dyDescent="0.25">
      <c r="K130" s="38"/>
      <c r="L130" s="48"/>
    </row>
    <row r="131" spans="11:12" x14ac:dyDescent="0.25">
      <c r="K131" s="38"/>
      <c r="L131" s="48"/>
    </row>
    <row r="132" spans="11:12" x14ac:dyDescent="0.25">
      <c r="K132" s="38"/>
      <c r="L132" s="48"/>
    </row>
    <row r="133" spans="11:12" x14ac:dyDescent="0.25">
      <c r="K133" s="34"/>
      <c r="L133" s="48"/>
    </row>
    <row r="134" spans="11:12" x14ac:dyDescent="0.25">
      <c r="K134" s="34"/>
      <c r="L134" s="48"/>
    </row>
    <row r="135" spans="11:12" x14ac:dyDescent="0.25">
      <c r="K135" s="34"/>
      <c r="L135" s="48"/>
    </row>
    <row r="136" spans="11:12" x14ac:dyDescent="0.25">
      <c r="K136" s="34"/>
      <c r="L136" s="48"/>
    </row>
    <row r="137" spans="11:12" x14ac:dyDescent="0.25">
      <c r="K137" s="34"/>
      <c r="L137" s="48"/>
    </row>
    <row r="138" spans="11:12" x14ac:dyDescent="0.25">
      <c r="K138" s="34"/>
      <c r="L138" s="48"/>
    </row>
    <row r="139" spans="11:12" x14ac:dyDescent="0.25">
      <c r="K139" s="34"/>
      <c r="L139" s="48"/>
    </row>
    <row r="140" spans="11:12" x14ac:dyDescent="0.25">
      <c r="K140" s="69" t="s">
        <v>68</v>
      </c>
      <c r="L140" s="69" t="s">
        <v>69</v>
      </c>
    </row>
    <row r="141" spans="11:12" x14ac:dyDescent="0.25">
      <c r="K141" s="34"/>
      <c r="L141" s="49">
        <v>43904</v>
      </c>
    </row>
    <row r="142" spans="11:12" x14ac:dyDescent="0.25">
      <c r="K142" s="38" t="s">
        <v>19</v>
      </c>
      <c r="L142" s="42">
        <v>1.1599999999999999E-2</v>
      </c>
    </row>
    <row r="143" spans="11:12" x14ac:dyDescent="0.25">
      <c r="K143" s="38" t="s">
        <v>0</v>
      </c>
      <c r="L143" s="42">
        <v>3.3E-3</v>
      </c>
    </row>
    <row r="144" spans="11:12" x14ac:dyDescent="0.25">
      <c r="K144" s="38" t="s">
        <v>1</v>
      </c>
      <c r="L144" s="42">
        <v>7.6100000000000001E-2</v>
      </c>
    </row>
    <row r="145" spans="11:12" x14ac:dyDescent="0.25">
      <c r="K145" s="38" t="s">
        <v>18</v>
      </c>
      <c r="L145" s="42">
        <v>9.7999999999999997E-3</v>
      </c>
    </row>
    <row r="146" spans="11:12" x14ac:dyDescent="0.25">
      <c r="K146" s="38" t="s">
        <v>2</v>
      </c>
      <c r="L146" s="42">
        <v>6.4699999999999994E-2</v>
      </c>
    </row>
    <row r="147" spans="11:12" x14ac:dyDescent="0.25">
      <c r="K147" s="38" t="s">
        <v>17</v>
      </c>
      <c r="L147" s="42">
        <v>5.0999999999999997E-2</v>
      </c>
    </row>
    <row r="148" spans="11:12" x14ac:dyDescent="0.25">
      <c r="K148" s="38" t="s">
        <v>16</v>
      </c>
      <c r="L148" s="42">
        <v>0.1024</v>
      </c>
    </row>
    <row r="149" spans="11:12" x14ac:dyDescent="0.25">
      <c r="K149" s="38" t="s">
        <v>15</v>
      </c>
      <c r="L149" s="42">
        <v>6.6400000000000001E-2</v>
      </c>
    </row>
    <row r="150" spans="11:12" x14ac:dyDescent="0.25">
      <c r="K150" s="38" t="s">
        <v>14</v>
      </c>
      <c r="L150" s="42">
        <v>3.9399999999999998E-2</v>
      </c>
    </row>
    <row r="151" spans="11:12" x14ac:dyDescent="0.25">
      <c r="K151" s="38" t="s">
        <v>13</v>
      </c>
      <c r="L151" s="42">
        <v>1.66E-2</v>
      </c>
    </row>
    <row r="152" spans="11:12" x14ac:dyDescent="0.25">
      <c r="K152" s="38" t="s">
        <v>12</v>
      </c>
      <c r="L152" s="42">
        <v>4.3799999999999999E-2</v>
      </c>
    </row>
    <row r="153" spans="11:12" x14ac:dyDescent="0.25">
      <c r="K153" s="38" t="s">
        <v>11</v>
      </c>
      <c r="L153" s="42">
        <v>2.0299999999999999E-2</v>
      </c>
    </row>
    <row r="154" spans="11:12" x14ac:dyDescent="0.25">
      <c r="K154" s="38" t="s">
        <v>10</v>
      </c>
      <c r="L154" s="42">
        <v>8.7999999999999995E-2</v>
      </c>
    </row>
    <row r="155" spans="11:12" x14ac:dyDescent="0.25">
      <c r="K155" s="38" t="s">
        <v>9</v>
      </c>
      <c r="L155" s="42">
        <v>7.0400000000000004E-2</v>
      </c>
    </row>
    <row r="156" spans="11:12" x14ac:dyDescent="0.25">
      <c r="K156" s="38" t="s">
        <v>8</v>
      </c>
      <c r="L156" s="42">
        <v>5.4100000000000002E-2</v>
      </c>
    </row>
    <row r="157" spans="11:12" x14ac:dyDescent="0.25">
      <c r="K157" s="38" t="s">
        <v>7</v>
      </c>
      <c r="L157" s="42">
        <v>9.3299999999999994E-2</v>
      </c>
    </row>
    <row r="158" spans="11:12" x14ac:dyDescent="0.25">
      <c r="K158" s="38" t="s">
        <v>6</v>
      </c>
      <c r="L158" s="42">
        <v>0.13669999999999999</v>
      </c>
    </row>
    <row r="159" spans="11:12" x14ac:dyDescent="0.25">
      <c r="K159" s="38" t="s">
        <v>5</v>
      </c>
      <c r="L159" s="42">
        <v>1.9800000000000002E-2</v>
      </c>
    </row>
    <row r="160" spans="11:12" x14ac:dyDescent="0.25">
      <c r="K160" s="38" t="s">
        <v>3</v>
      </c>
      <c r="L160" s="42">
        <v>3.1699999999999999E-2</v>
      </c>
    </row>
    <row r="161" spans="11:12" x14ac:dyDescent="0.25">
      <c r="K161" s="34"/>
      <c r="L161" s="47" t="s">
        <v>20</v>
      </c>
    </row>
    <row r="162" spans="11:12" x14ac:dyDescent="0.25">
      <c r="K162" s="38" t="s">
        <v>19</v>
      </c>
      <c r="L162" s="42">
        <v>1.0999999999999999E-2</v>
      </c>
    </row>
    <row r="163" spans="11:12" x14ac:dyDescent="0.25">
      <c r="K163" s="38" t="s">
        <v>0</v>
      </c>
      <c r="L163" s="42">
        <v>3.5999999999999999E-3</v>
      </c>
    </row>
    <row r="164" spans="11:12" x14ac:dyDescent="0.25">
      <c r="K164" s="38" t="s">
        <v>1</v>
      </c>
      <c r="L164" s="42">
        <v>7.9600000000000004E-2</v>
      </c>
    </row>
    <row r="165" spans="11:12" x14ac:dyDescent="0.25">
      <c r="K165" s="38" t="s">
        <v>18</v>
      </c>
      <c r="L165" s="42">
        <v>1.0500000000000001E-2</v>
      </c>
    </row>
    <row r="166" spans="11:12" x14ac:dyDescent="0.25">
      <c r="K166" s="38" t="s">
        <v>2</v>
      </c>
      <c r="L166" s="42">
        <v>6.5299999999999997E-2</v>
      </c>
    </row>
    <row r="167" spans="11:12" x14ac:dyDescent="0.25">
      <c r="K167" s="38" t="s">
        <v>17</v>
      </c>
      <c r="L167" s="42">
        <v>5.1999999999999998E-2</v>
      </c>
    </row>
    <row r="168" spans="11:12" x14ac:dyDescent="0.25">
      <c r="K168" s="38" t="s">
        <v>16</v>
      </c>
      <c r="L168" s="42">
        <v>0.10199999999999999</v>
      </c>
    </row>
    <row r="169" spans="11:12" x14ac:dyDescent="0.25">
      <c r="K169" s="38" t="s">
        <v>15</v>
      </c>
      <c r="L169" s="42">
        <v>5.1299999999999998E-2</v>
      </c>
    </row>
    <row r="170" spans="11:12" x14ac:dyDescent="0.25">
      <c r="K170" s="38" t="s">
        <v>14</v>
      </c>
      <c r="L170" s="42">
        <v>3.9699999999999999E-2</v>
      </c>
    </row>
    <row r="171" spans="11:12" x14ac:dyDescent="0.25">
      <c r="K171" s="38" t="s">
        <v>13</v>
      </c>
      <c r="L171" s="42">
        <v>1.5900000000000001E-2</v>
      </c>
    </row>
    <row r="172" spans="11:12" x14ac:dyDescent="0.25">
      <c r="K172" s="38" t="s">
        <v>12</v>
      </c>
      <c r="L172" s="42">
        <v>4.8000000000000001E-2</v>
      </c>
    </row>
    <row r="173" spans="11:12" x14ac:dyDescent="0.25">
      <c r="K173" s="38" t="s">
        <v>11</v>
      </c>
      <c r="L173" s="42">
        <v>1.9699999999999999E-2</v>
      </c>
    </row>
    <row r="174" spans="11:12" x14ac:dyDescent="0.25">
      <c r="K174" s="38" t="s">
        <v>10</v>
      </c>
      <c r="L174" s="42">
        <v>8.9399999999999993E-2</v>
      </c>
    </row>
    <row r="175" spans="11:12" x14ac:dyDescent="0.25">
      <c r="K175" s="38" t="s">
        <v>9</v>
      </c>
      <c r="L175" s="42">
        <v>6.7400000000000002E-2</v>
      </c>
    </row>
    <row r="176" spans="11:12" x14ac:dyDescent="0.25">
      <c r="K176" s="38" t="s">
        <v>8</v>
      </c>
      <c r="L176" s="42">
        <v>5.5E-2</v>
      </c>
    </row>
    <row r="177" spans="11:12" x14ac:dyDescent="0.25">
      <c r="K177" s="38" t="s">
        <v>7</v>
      </c>
      <c r="L177" s="42">
        <v>9.2799999999999994E-2</v>
      </c>
    </row>
    <row r="178" spans="11:12" x14ac:dyDescent="0.25">
      <c r="K178" s="38" t="s">
        <v>6</v>
      </c>
      <c r="L178" s="42">
        <v>0.14979999999999999</v>
      </c>
    </row>
    <row r="179" spans="11:12" x14ac:dyDescent="0.25">
      <c r="K179" s="38" t="s">
        <v>5</v>
      </c>
      <c r="L179" s="42">
        <v>1.6199999999999999E-2</v>
      </c>
    </row>
    <row r="180" spans="11:12" x14ac:dyDescent="0.25">
      <c r="K180" s="38" t="s">
        <v>3</v>
      </c>
      <c r="L180" s="42">
        <v>3.0200000000000001E-2</v>
      </c>
    </row>
    <row r="181" spans="11:12" x14ac:dyDescent="0.25">
      <c r="K181" s="68" t="s">
        <v>56</v>
      </c>
      <c r="L181" s="69"/>
    </row>
    <row r="182" spans="11:12" x14ac:dyDescent="0.25">
      <c r="K182" s="67">
        <v>43904</v>
      </c>
      <c r="L182" s="43">
        <v>100</v>
      </c>
    </row>
    <row r="183" spans="11:12" x14ac:dyDescent="0.25">
      <c r="K183" s="67">
        <v>43911</v>
      </c>
      <c r="L183" s="43">
        <v>99.271199999999993</v>
      </c>
    </row>
    <row r="184" spans="11:12" x14ac:dyDescent="0.25">
      <c r="K184" s="67">
        <v>43918</v>
      </c>
      <c r="L184" s="43">
        <v>96.295599999999993</v>
      </c>
    </row>
    <row r="185" spans="11:12" x14ac:dyDescent="0.25">
      <c r="K185" s="67">
        <v>43925</v>
      </c>
      <c r="L185" s="43">
        <v>93.638400000000004</v>
      </c>
    </row>
    <row r="186" spans="11:12" x14ac:dyDescent="0.25">
      <c r="K186" s="67">
        <v>43932</v>
      </c>
      <c r="L186" s="43">
        <v>91.923000000000002</v>
      </c>
    </row>
    <row r="187" spans="11:12" x14ac:dyDescent="0.25">
      <c r="K187" s="67">
        <v>43939</v>
      </c>
      <c r="L187" s="43">
        <v>91.470600000000005</v>
      </c>
    </row>
    <row r="188" spans="11:12" x14ac:dyDescent="0.25">
      <c r="K188" s="67">
        <v>43946</v>
      </c>
      <c r="L188" s="43">
        <v>91.807000000000002</v>
      </c>
    </row>
    <row r="189" spans="11:12" x14ac:dyDescent="0.25">
      <c r="K189" s="67">
        <v>43953</v>
      </c>
      <c r="L189" s="43">
        <v>92.205500000000001</v>
      </c>
    </row>
    <row r="190" spans="11:12" x14ac:dyDescent="0.25">
      <c r="K190" s="67">
        <v>43960</v>
      </c>
      <c r="L190" s="43">
        <v>92.755899999999997</v>
      </c>
    </row>
    <row r="191" spans="11:12" x14ac:dyDescent="0.25">
      <c r="K191" s="67">
        <v>43967</v>
      </c>
      <c r="L191" s="43">
        <v>93.289000000000001</v>
      </c>
    </row>
    <row r="192" spans="11:12" x14ac:dyDescent="0.25">
      <c r="K192" s="67">
        <v>43974</v>
      </c>
      <c r="L192" s="43">
        <v>93.593100000000007</v>
      </c>
    </row>
    <row r="193" spans="11:12" x14ac:dyDescent="0.25">
      <c r="K193" s="67">
        <v>43981</v>
      </c>
      <c r="L193" s="43">
        <v>94.094300000000004</v>
      </c>
    </row>
    <row r="194" spans="11:12" x14ac:dyDescent="0.25">
      <c r="K194" s="67">
        <v>43988</v>
      </c>
      <c r="L194" s="43">
        <v>95.016300000000001</v>
      </c>
    </row>
    <row r="195" spans="11:12" x14ac:dyDescent="0.25">
      <c r="K195" s="67">
        <v>43995</v>
      </c>
      <c r="L195" s="43">
        <v>95.471400000000003</v>
      </c>
    </row>
    <row r="196" spans="11:12" x14ac:dyDescent="0.25">
      <c r="K196" s="67">
        <v>44002</v>
      </c>
      <c r="L196" s="43">
        <v>95.657899999999998</v>
      </c>
    </row>
    <row r="197" spans="11:12" x14ac:dyDescent="0.25">
      <c r="K197" s="67">
        <v>44009</v>
      </c>
      <c r="L197" s="43">
        <v>95.603200000000001</v>
      </c>
    </row>
    <row r="198" spans="11:12" x14ac:dyDescent="0.25">
      <c r="K198" s="67">
        <v>44016</v>
      </c>
      <c r="L198" s="43">
        <v>96.356800000000007</v>
      </c>
    </row>
    <row r="199" spans="11:12" x14ac:dyDescent="0.25">
      <c r="K199" s="67">
        <v>44023</v>
      </c>
      <c r="L199" s="43">
        <v>96.685500000000005</v>
      </c>
    </row>
    <row r="200" spans="11:12" x14ac:dyDescent="0.25">
      <c r="K200" s="67">
        <v>44030</v>
      </c>
      <c r="L200" s="43">
        <v>96.562399999999997</v>
      </c>
    </row>
    <row r="201" spans="11:12" x14ac:dyDescent="0.25">
      <c r="K201" s="67">
        <v>44037</v>
      </c>
      <c r="L201" s="43">
        <v>96.622500000000002</v>
      </c>
    </row>
    <row r="202" spans="11:12" x14ac:dyDescent="0.25">
      <c r="K202" s="67">
        <v>44044</v>
      </c>
      <c r="L202" s="43">
        <v>96.718599999999995</v>
      </c>
    </row>
    <row r="203" spans="11:12" x14ac:dyDescent="0.25">
      <c r="K203" s="67">
        <v>44051</v>
      </c>
      <c r="L203" s="43">
        <v>96.574399999999997</v>
      </c>
    </row>
    <row r="204" spans="11:12" x14ac:dyDescent="0.25">
      <c r="K204" s="67">
        <v>44058</v>
      </c>
      <c r="L204" s="43">
        <v>96.402299999999997</v>
      </c>
    </row>
    <row r="205" spans="11:12" x14ac:dyDescent="0.25">
      <c r="K205" s="67">
        <v>44065</v>
      </c>
      <c r="L205" s="43">
        <v>96.278899999999993</v>
      </c>
    </row>
    <row r="206" spans="11:12" x14ac:dyDescent="0.25">
      <c r="K206" s="67">
        <v>44072</v>
      </c>
      <c r="L206" s="43">
        <v>96.199700000000007</v>
      </c>
    </row>
    <row r="207" spans="11:12" x14ac:dyDescent="0.25">
      <c r="K207" s="67">
        <v>44079</v>
      </c>
      <c r="L207" s="43">
        <v>96.272900000000007</v>
      </c>
    </row>
    <row r="208" spans="11:12" x14ac:dyDescent="0.25">
      <c r="K208" s="67">
        <v>44086</v>
      </c>
      <c r="L208" s="43">
        <v>96.568100000000001</v>
      </c>
    </row>
    <row r="209" spans="11:12" x14ac:dyDescent="0.25">
      <c r="K209" s="67">
        <v>44093</v>
      </c>
      <c r="L209" s="43">
        <v>96.733400000000003</v>
      </c>
    </row>
    <row r="210" spans="11:12" x14ac:dyDescent="0.25">
      <c r="K210" s="67">
        <v>44100</v>
      </c>
      <c r="L210" s="43">
        <v>96.519000000000005</v>
      </c>
    </row>
    <row r="211" spans="11:12" x14ac:dyDescent="0.25">
      <c r="K211" s="67">
        <v>44107</v>
      </c>
      <c r="L211" s="43">
        <v>95.865399999999994</v>
      </c>
    </row>
    <row r="212" spans="11:12" x14ac:dyDescent="0.25">
      <c r="K212" s="67" t="s">
        <v>57</v>
      </c>
      <c r="L212" s="43" t="s">
        <v>57</v>
      </c>
    </row>
    <row r="213" spans="11:12" x14ac:dyDescent="0.25">
      <c r="K213" s="67" t="s">
        <v>57</v>
      </c>
      <c r="L213" s="43" t="s">
        <v>57</v>
      </c>
    </row>
    <row r="214" spans="11:12" x14ac:dyDescent="0.25">
      <c r="K214" s="67" t="s">
        <v>57</v>
      </c>
      <c r="L214" s="43" t="s">
        <v>57</v>
      </c>
    </row>
    <row r="215" spans="11:12" x14ac:dyDescent="0.25">
      <c r="K215" s="67" t="s">
        <v>57</v>
      </c>
      <c r="L215" s="43" t="s">
        <v>57</v>
      </c>
    </row>
    <row r="216" spans="11:12" x14ac:dyDescent="0.25">
      <c r="K216" s="67" t="s">
        <v>57</v>
      </c>
      <c r="L216" s="43" t="s">
        <v>57</v>
      </c>
    </row>
    <row r="217" spans="11:12" x14ac:dyDescent="0.25">
      <c r="K217" s="67" t="s">
        <v>57</v>
      </c>
      <c r="L217" s="43" t="s">
        <v>57</v>
      </c>
    </row>
    <row r="218" spans="11:12" x14ac:dyDescent="0.25">
      <c r="K218" s="67" t="s">
        <v>57</v>
      </c>
      <c r="L218" s="43" t="s">
        <v>57</v>
      </c>
    </row>
    <row r="219" spans="11:12" x14ac:dyDescent="0.25">
      <c r="K219" s="67" t="s">
        <v>57</v>
      </c>
      <c r="L219" s="43" t="s">
        <v>57</v>
      </c>
    </row>
    <row r="220" spans="11:12" x14ac:dyDescent="0.25">
      <c r="K220" s="67" t="s">
        <v>57</v>
      </c>
      <c r="L220" s="43" t="s">
        <v>57</v>
      </c>
    </row>
    <row r="221" spans="11:12" x14ac:dyDescent="0.25">
      <c r="K221" s="67" t="s">
        <v>57</v>
      </c>
      <c r="L221" s="43" t="s">
        <v>57</v>
      </c>
    </row>
    <row r="222" spans="11:12" x14ac:dyDescent="0.25">
      <c r="K222" s="67"/>
      <c r="L222" s="43" t="s">
        <v>57</v>
      </c>
    </row>
    <row r="223" spans="11:12" x14ac:dyDescent="0.25">
      <c r="K223" s="68" t="s">
        <v>58</v>
      </c>
      <c r="L223" s="69"/>
    </row>
    <row r="224" spans="11:12" x14ac:dyDescent="0.25">
      <c r="K224" s="67">
        <v>43904</v>
      </c>
      <c r="L224" s="43">
        <v>100</v>
      </c>
    </row>
    <row r="225" spans="11:12" x14ac:dyDescent="0.25">
      <c r="K225" s="67">
        <v>43911</v>
      </c>
      <c r="L225" s="43">
        <v>99.672899999999998</v>
      </c>
    </row>
    <row r="226" spans="11:12" x14ac:dyDescent="0.25">
      <c r="K226" s="67">
        <v>43918</v>
      </c>
      <c r="L226" s="43">
        <v>98.401799999999994</v>
      </c>
    </row>
    <row r="227" spans="11:12" x14ac:dyDescent="0.25">
      <c r="K227" s="67">
        <v>43925</v>
      </c>
      <c r="L227" s="43">
        <v>96.698300000000003</v>
      </c>
    </row>
    <row r="228" spans="11:12" x14ac:dyDescent="0.25">
      <c r="K228" s="67">
        <v>43932</v>
      </c>
      <c r="L228" s="43">
        <v>94.161900000000003</v>
      </c>
    </row>
    <row r="229" spans="11:12" x14ac:dyDescent="0.25">
      <c r="K229" s="67">
        <v>43939</v>
      </c>
      <c r="L229" s="43">
        <v>94.060299999999998</v>
      </c>
    </row>
    <row r="230" spans="11:12" x14ac:dyDescent="0.25">
      <c r="K230" s="67">
        <v>43946</v>
      </c>
      <c r="L230" s="43">
        <v>94.247100000000003</v>
      </c>
    </row>
    <row r="231" spans="11:12" x14ac:dyDescent="0.25">
      <c r="K231" s="67">
        <v>43953</v>
      </c>
      <c r="L231" s="43">
        <v>94.699200000000005</v>
      </c>
    </row>
    <row r="232" spans="11:12" x14ac:dyDescent="0.25">
      <c r="K232" s="67">
        <v>43960</v>
      </c>
      <c r="L232" s="43">
        <v>93.318799999999996</v>
      </c>
    </row>
    <row r="233" spans="11:12" x14ac:dyDescent="0.25">
      <c r="K233" s="67">
        <v>43967</v>
      </c>
      <c r="L233" s="43">
        <v>92.6631</v>
      </c>
    </row>
    <row r="234" spans="11:12" x14ac:dyDescent="0.25">
      <c r="K234" s="67">
        <v>43974</v>
      </c>
      <c r="L234" s="43">
        <v>92.2851</v>
      </c>
    </row>
    <row r="235" spans="11:12" x14ac:dyDescent="0.25">
      <c r="K235" s="67">
        <v>43981</v>
      </c>
      <c r="L235" s="43">
        <v>93.580100000000002</v>
      </c>
    </row>
    <row r="236" spans="11:12" x14ac:dyDescent="0.25">
      <c r="K236" s="67">
        <v>43988</v>
      </c>
      <c r="L236" s="43">
        <v>95.452699999999993</v>
      </c>
    </row>
    <row r="237" spans="11:12" x14ac:dyDescent="0.25">
      <c r="K237" s="67">
        <v>43995</v>
      </c>
      <c r="L237" s="43">
        <v>96.085499999999996</v>
      </c>
    </row>
    <row r="238" spans="11:12" x14ac:dyDescent="0.25">
      <c r="K238" s="67">
        <v>44002</v>
      </c>
      <c r="L238" s="43">
        <v>97.002799999999993</v>
      </c>
    </row>
    <row r="239" spans="11:12" x14ac:dyDescent="0.25">
      <c r="K239" s="67">
        <v>44009</v>
      </c>
      <c r="L239" s="43">
        <v>97.207499999999996</v>
      </c>
    </row>
    <row r="240" spans="11:12" x14ac:dyDescent="0.25">
      <c r="K240" s="67">
        <v>44016</v>
      </c>
      <c r="L240" s="43">
        <v>98.944500000000005</v>
      </c>
    </row>
    <row r="241" spans="11:12" x14ac:dyDescent="0.25">
      <c r="K241" s="67">
        <v>44023</v>
      </c>
      <c r="L241" s="43">
        <v>95.884299999999996</v>
      </c>
    </row>
    <row r="242" spans="11:12" x14ac:dyDescent="0.25">
      <c r="K242" s="67">
        <v>44030</v>
      </c>
      <c r="L242" s="43">
        <v>95.402900000000002</v>
      </c>
    </row>
    <row r="243" spans="11:12" x14ac:dyDescent="0.25">
      <c r="K243" s="67">
        <v>44037</v>
      </c>
      <c r="L243" s="43">
        <v>95.053100000000001</v>
      </c>
    </row>
    <row r="244" spans="11:12" x14ac:dyDescent="0.25">
      <c r="K244" s="67">
        <v>44044</v>
      </c>
      <c r="L244" s="43">
        <v>95.779899999999998</v>
      </c>
    </row>
    <row r="245" spans="11:12" x14ac:dyDescent="0.25">
      <c r="K245" s="67">
        <v>44051</v>
      </c>
      <c r="L245" s="43">
        <v>96.120999999999995</v>
      </c>
    </row>
    <row r="246" spans="11:12" x14ac:dyDescent="0.25">
      <c r="K246" s="67">
        <v>44058</v>
      </c>
      <c r="L246" s="43">
        <v>95.627399999999994</v>
      </c>
    </row>
    <row r="247" spans="11:12" x14ac:dyDescent="0.25">
      <c r="K247" s="67">
        <v>44065</v>
      </c>
      <c r="L247" s="43">
        <v>95.418499999999995</v>
      </c>
    </row>
    <row r="248" spans="11:12" x14ac:dyDescent="0.25">
      <c r="K248" s="67">
        <v>44072</v>
      </c>
      <c r="L248" s="43">
        <v>95.474400000000003</v>
      </c>
    </row>
    <row r="249" spans="11:12" x14ac:dyDescent="0.25">
      <c r="K249" s="67">
        <v>44079</v>
      </c>
      <c r="L249" s="43">
        <v>97.681799999999996</v>
      </c>
    </row>
    <row r="250" spans="11:12" x14ac:dyDescent="0.25">
      <c r="K250" s="67">
        <v>44086</v>
      </c>
      <c r="L250" s="43">
        <v>98.357799999999997</v>
      </c>
    </row>
    <row r="251" spans="11:12" x14ac:dyDescent="0.25">
      <c r="K251" s="67">
        <v>44093</v>
      </c>
      <c r="L251" s="43">
        <v>98.9345</v>
      </c>
    </row>
    <row r="252" spans="11:12" x14ac:dyDescent="0.25">
      <c r="K252" s="67">
        <v>44100</v>
      </c>
      <c r="L252" s="43">
        <v>98.072599999999994</v>
      </c>
    </row>
    <row r="253" spans="11:12" x14ac:dyDescent="0.25">
      <c r="K253" s="67">
        <v>44107</v>
      </c>
      <c r="L253" s="43">
        <v>96.714299999999994</v>
      </c>
    </row>
    <row r="254" spans="11:12" x14ac:dyDescent="0.25">
      <c r="K254" s="67" t="s">
        <v>57</v>
      </c>
      <c r="L254" s="43" t="s">
        <v>57</v>
      </c>
    </row>
    <row r="255" spans="11:12" x14ac:dyDescent="0.25">
      <c r="K255" s="67" t="s">
        <v>57</v>
      </c>
      <c r="L255" s="43" t="s">
        <v>57</v>
      </c>
    </row>
    <row r="256" spans="11:12" x14ac:dyDescent="0.25">
      <c r="K256" s="67" t="s">
        <v>57</v>
      </c>
      <c r="L256" s="43" t="s">
        <v>57</v>
      </c>
    </row>
    <row r="257" spans="11:12" x14ac:dyDescent="0.25">
      <c r="K257" s="67" t="s">
        <v>57</v>
      </c>
      <c r="L257" s="43" t="s">
        <v>57</v>
      </c>
    </row>
    <row r="258" spans="11:12" x14ac:dyDescent="0.25">
      <c r="K258" s="67" t="s">
        <v>57</v>
      </c>
      <c r="L258" s="43" t="s">
        <v>57</v>
      </c>
    </row>
    <row r="259" spans="11:12" x14ac:dyDescent="0.25">
      <c r="K259" s="67" t="s">
        <v>57</v>
      </c>
      <c r="L259" s="43" t="s">
        <v>57</v>
      </c>
    </row>
    <row r="260" spans="11:12" x14ac:dyDescent="0.25">
      <c r="K260" s="67" t="s">
        <v>57</v>
      </c>
      <c r="L260" s="43" t="s">
        <v>57</v>
      </c>
    </row>
    <row r="261" spans="11:12" x14ac:dyDescent="0.25">
      <c r="K261" s="67" t="s">
        <v>57</v>
      </c>
      <c r="L261" s="43" t="s">
        <v>57</v>
      </c>
    </row>
    <row r="262" spans="11:12" x14ac:dyDescent="0.25">
      <c r="K262" s="67" t="s">
        <v>57</v>
      </c>
      <c r="L262" s="43" t="s">
        <v>57</v>
      </c>
    </row>
    <row r="263" spans="11:12" x14ac:dyDescent="0.25">
      <c r="K263" s="67" t="s">
        <v>57</v>
      </c>
      <c r="L263" s="43" t="s">
        <v>57</v>
      </c>
    </row>
    <row r="264" spans="11:12" x14ac:dyDescent="0.25">
      <c r="K264" s="67"/>
      <c r="L264" s="43" t="s">
        <v>57</v>
      </c>
    </row>
    <row r="265" spans="11:12" x14ac:dyDescent="0.25">
      <c r="K265" s="69"/>
      <c r="L265" s="69"/>
    </row>
    <row r="266" spans="11:12" x14ac:dyDescent="0.25">
      <c r="K266" s="68" t="s">
        <v>59</v>
      </c>
      <c r="L266" s="68"/>
    </row>
    <row r="267" spans="11:12" x14ac:dyDescent="0.25">
      <c r="K267" s="67">
        <v>43904</v>
      </c>
      <c r="L267" s="43">
        <v>100</v>
      </c>
    </row>
    <row r="268" spans="11:12" x14ac:dyDescent="0.25">
      <c r="K268" s="67">
        <v>43911</v>
      </c>
      <c r="L268" s="43">
        <v>99.066100000000006</v>
      </c>
    </row>
    <row r="269" spans="11:12" x14ac:dyDescent="0.25">
      <c r="K269" s="67">
        <v>43918</v>
      </c>
      <c r="L269" s="43">
        <v>96.251900000000006</v>
      </c>
    </row>
    <row r="270" spans="11:12" x14ac:dyDescent="0.25">
      <c r="K270" s="67">
        <v>43925</v>
      </c>
      <c r="L270" s="43">
        <v>93.293400000000005</v>
      </c>
    </row>
    <row r="271" spans="11:12" x14ac:dyDescent="0.25">
      <c r="K271" s="67">
        <v>43932</v>
      </c>
      <c r="L271" s="43">
        <v>91.699799999999996</v>
      </c>
    </row>
    <row r="272" spans="11:12" x14ac:dyDescent="0.25">
      <c r="K272" s="67">
        <v>43939</v>
      </c>
      <c r="L272" s="43">
        <v>91.206400000000002</v>
      </c>
    </row>
    <row r="273" spans="11:12" x14ac:dyDescent="0.25">
      <c r="K273" s="67">
        <v>43946</v>
      </c>
      <c r="L273" s="43">
        <v>91.721900000000005</v>
      </c>
    </row>
    <row r="274" spans="11:12" x14ac:dyDescent="0.25">
      <c r="K274" s="67">
        <v>43953</v>
      </c>
      <c r="L274" s="43">
        <v>91.8476</v>
      </c>
    </row>
    <row r="275" spans="11:12" x14ac:dyDescent="0.25">
      <c r="K275" s="67">
        <v>43960</v>
      </c>
      <c r="L275" s="43">
        <v>92.037400000000005</v>
      </c>
    </row>
    <row r="276" spans="11:12" x14ac:dyDescent="0.25">
      <c r="K276" s="67">
        <v>43967</v>
      </c>
      <c r="L276" s="43">
        <v>92.230599999999995</v>
      </c>
    </row>
    <row r="277" spans="11:12" x14ac:dyDescent="0.25">
      <c r="K277" s="67">
        <v>43974</v>
      </c>
      <c r="L277" s="43">
        <v>92.382999999999996</v>
      </c>
    </row>
    <row r="278" spans="11:12" x14ac:dyDescent="0.25">
      <c r="K278" s="67">
        <v>43981</v>
      </c>
      <c r="L278" s="43">
        <v>93.029600000000002</v>
      </c>
    </row>
    <row r="279" spans="11:12" x14ac:dyDescent="0.25">
      <c r="K279" s="67">
        <v>43988</v>
      </c>
      <c r="L279" s="43">
        <v>93.900599999999997</v>
      </c>
    </row>
    <row r="280" spans="11:12" x14ac:dyDescent="0.25">
      <c r="K280" s="67">
        <v>43995</v>
      </c>
      <c r="L280" s="43">
        <v>94.772099999999995</v>
      </c>
    </row>
    <row r="281" spans="11:12" x14ac:dyDescent="0.25">
      <c r="K281" s="67">
        <v>44002</v>
      </c>
      <c r="L281" s="43">
        <v>95.044799999999995</v>
      </c>
    </row>
    <row r="282" spans="11:12" x14ac:dyDescent="0.25">
      <c r="K282" s="67">
        <v>44009</v>
      </c>
      <c r="L282" s="43">
        <v>94.642300000000006</v>
      </c>
    </row>
    <row r="283" spans="11:12" x14ac:dyDescent="0.25">
      <c r="K283" s="67">
        <v>44016</v>
      </c>
      <c r="L283" s="43">
        <v>95.411100000000005</v>
      </c>
    </row>
    <row r="284" spans="11:12" x14ac:dyDescent="0.25">
      <c r="K284" s="67">
        <v>44023</v>
      </c>
      <c r="L284" s="43">
        <v>95.450699999999998</v>
      </c>
    </row>
    <row r="285" spans="11:12" x14ac:dyDescent="0.25">
      <c r="K285" s="67">
        <v>44030</v>
      </c>
      <c r="L285" s="43">
        <v>95.108599999999996</v>
      </c>
    </row>
    <row r="286" spans="11:12" x14ac:dyDescent="0.25">
      <c r="K286" s="67">
        <v>44037</v>
      </c>
      <c r="L286" s="43">
        <v>94.642099999999999</v>
      </c>
    </row>
    <row r="287" spans="11:12" x14ac:dyDescent="0.25">
      <c r="K287" s="67">
        <v>44044</v>
      </c>
      <c r="L287" s="43">
        <v>94.479799999999997</v>
      </c>
    </row>
    <row r="288" spans="11:12" x14ac:dyDescent="0.25">
      <c r="K288" s="67">
        <v>44051</v>
      </c>
      <c r="L288" s="43">
        <v>93.743499999999997</v>
      </c>
    </row>
    <row r="289" spans="11:12" x14ac:dyDescent="0.25">
      <c r="K289" s="67">
        <v>44058</v>
      </c>
      <c r="L289" s="43">
        <v>93.056299999999993</v>
      </c>
    </row>
    <row r="290" spans="11:12" x14ac:dyDescent="0.25">
      <c r="K290" s="67">
        <v>44065</v>
      </c>
      <c r="L290" s="43">
        <v>92.4</v>
      </c>
    </row>
    <row r="291" spans="11:12" x14ac:dyDescent="0.25">
      <c r="K291" s="67">
        <v>44072</v>
      </c>
      <c r="L291" s="43">
        <v>92.297399999999996</v>
      </c>
    </row>
    <row r="292" spans="11:12" x14ac:dyDescent="0.25">
      <c r="K292" s="67">
        <v>44079</v>
      </c>
      <c r="L292" s="43">
        <v>92.263300000000001</v>
      </c>
    </row>
    <row r="293" spans="11:12" x14ac:dyDescent="0.25">
      <c r="K293" s="67">
        <v>44086</v>
      </c>
      <c r="L293" s="43">
        <v>92.814800000000005</v>
      </c>
    </row>
    <row r="294" spans="11:12" x14ac:dyDescent="0.25">
      <c r="K294" s="67">
        <v>44093</v>
      </c>
      <c r="L294" s="43">
        <v>93.100800000000007</v>
      </c>
    </row>
    <row r="295" spans="11:12" x14ac:dyDescent="0.25">
      <c r="K295" s="67">
        <v>44100</v>
      </c>
      <c r="L295" s="43">
        <v>93.078299999999999</v>
      </c>
    </row>
    <row r="296" spans="11:12" x14ac:dyDescent="0.25">
      <c r="K296" s="67">
        <v>44107</v>
      </c>
      <c r="L296" s="43">
        <v>92.260499999999993</v>
      </c>
    </row>
    <row r="297" spans="11:12" x14ac:dyDescent="0.25">
      <c r="K297" s="67" t="s">
        <v>57</v>
      </c>
      <c r="L297" s="43" t="s">
        <v>57</v>
      </c>
    </row>
    <row r="298" spans="11:12" x14ac:dyDescent="0.25">
      <c r="K298" s="67" t="s">
        <v>57</v>
      </c>
      <c r="L298" s="43" t="s">
        <v>57</v>
      </c>
    </row>
    <row r="299" spans="11:12" x14ac:dyDescent="0.25">
      <c r="K299" s="67" t="s">
        <v>57</v>
      </c>
      <c r="L299" s="43" t="s">
        <v>57</v>
      </c>
    </row>
    <row r="300" spans="11:12" x14ac:dyDescent="0.25">
      <c r="K300" s="67" t="s">
        <v>57</v>
      </c>
      <c r="L300" s="43" t="s">
        <v>57</v>
      </c>
    </row>
    <row r="301" spans="11:12" x14ac:dyDescent="0.25">
      <c r="K301" s="67" t="s">
        <v>57</v>
      </c>
      <c r="L301" s="43" t="s">
        <v>57</v>
      </c>
    </row>
    <row r="302" spans="11:12" x14ac:dyDescent="0.25">
      <c r="K302" s="67" t="s">
        <v>57</v>
      </c>
      <c r="L302" s="43" t="s">
        <v>57</v>
      </c>
    </row>
    <row r="303" spans="11:12" x14ac:dyDescent="0.25">
      <c r="K303" s="67" t="s">
        <v>57</v>
      </c>
      <c r="L303" s="43" t="s">
        <v>57</v>
      </c>
    </row>
    <row r="304" spans="11:12" x14ac:dyDescent="0.25">
      <c r="K304" s="67" t="s">
        <v>57</v>
      </c>
      <c r="L304" s="43" t="s">
        <v>57</v>
      </c>
    </row>
    <row r="305" spans="11:12" x14ac:dyDescent="0.25">
      <c r="K305" s="67" t="s">
        <v>57</v>
      </c>
      <c r="L305" s="43" t="s">
        <v>57</v>
      </c>
    </row>
    <row r="306" spans="11:12" x14ac:dyDescent="0.25">
      <c r="K306" s="67" t="s">
        <v>57</v>
      </c>
      <c r="L306" s="43" t="s">
        <v>57</v>
      </c>
    </row>
    <row r="307" spans="11:12" x14ac:dyDescent="0.25">
      <c r="K307" s="67"/>
      <c r="L307" s="43" t="s">
        <v>57</v>
      </c>
    </row>
    <row r="308" spans="11:12" x14ac:dyDescent="0.25">
      <c r="K308" s="68" t="s">
        <v>60</v>
      </c>
      <c r="L308" s="68"/>
    </row>
    <row r="309" spans="11:12" x14ac:dyDescent="0.25">
      <c r="K309" s="67">
        <v>43904</v>
      </c>
      <c r="L309" s="43">
        <v>100</v>
      </c>
    </row>
    <row r="310" spans="11:12" x14ac:dyDescent="0.25">
      <c r="K310" s="67">
        <v>43911</v>
      </c>
      <c r="L310" s="43">
        <v>99.678899999999999</v>
      </c>
    </row>
    <row r="311" spans="11:12" x14ac:dyDescent="0.25">
      <c r="K311" s="67">
        <v>43918</v>
      </c>
      <c r="L311" s="43">
        <v>98.625</v>
      </c>
    </row>
    <row r="312" spans="11:12" x14ac:dyDescent="0.25">
      <c r="K312" s="67">
        <v>43925</v>
      </c>
      <c r="L312" s="43">
        <v>97.505200000000002</v>
      </c>
    </row>
    <row r="313" spans="11:12" x14ac:dyDescent="0.25">
      <c r="K313" s="67">
        <v>43932</v>
      </c>
      <c r="L313" s="43">
        <v>95.591899999999995</v>
      </c>
    </row>
    <row r="314" spans="11:12" x14ac:dyDescent="0.25">
      <c r="K314" s="67">
        <v>43939</v>
      </c>
      <c r="L314" s="43">
        <v>95.086200000000005</v>
      </c>
    </row>
    <row r="315" spans="11:12" x14ac:dyDescent="0.25">
      <c r="K315" s="67">
        <v>43946</v>
      </c>
      <c r="L315" s="43">
        <v>95.834299999999999</v>
      </c>
    </row>
    <row r="316" spans="11:12" x14ac:dyDescent="0.25">
      <c r="K316" s="67">
        <v>43953</v>
      </c>
      <c r="L316" s="43">
        <v>96.044799999999995</v>
      </c>
    </row>
    <row r="317" spans="11:12" x14ac:dyDescent="0.25">
      <c r="K317" s="67">
        <v>43960</v>
      </c>
      <c r="L317" s="43">
        <v>94.092699999999994</v>
      </c>
    </row>
    <row r="318" spans="11:12" x14ac:dyDescent="0.25">
      <c r="K318" s="67">
        <v>43967</v>
      </c>
      <c r="L318" s="43">
        <v>93.337299999999999</v>
      </c>
    </row>
    <row r="319" spans="11:12" x14ac:dyDescent="0.25">
      <c r="K319" s="67">
        <v>43974</v>
      </c>
      <c r="L319" s="43">
        <v>93.026899999999998</v>
      </c>
    </row>
    <row r="320" spans="11:12" x14ac:dyDescent="0.25">
      <c r="K320" s="67">
        <v>43981</v>
      </c>
      <c r="L320" s="43">
        <v>93.351799999999997</v>
      </c>
    </row>
    <row r="321" spans="11:12" x14ac:dyDescent="0.25">
      <c r="K321" s="67">
        <v>43988</v>
      </c>
      <c r="L321" s="43">
        <v>96.184399999999997</v>
      </c>
    </row>
    <row r="322" spans="11:12" x14ac:dyDescent="0.25">
      <c r="K322" s="67">
        <v>43995</v>
      </c>
      <c r="L322" s="43">
        <v>97.190799999999996</v>
      </c>
    </row>
    <row r="323" spans="11:12" x14ac:dyDescent="0.25">
      <c r="K323" s="67">
        <v>44002</v>
      </c>
      <c r="L323" s="43">
        <v>98.238500000000002</v>
      </c>
    </row>
    <row r="324" spans="11:12" x14ac:dyDescent="0.25">
      <c r="K324" s="67">
        <v>44009</v>
      </c>
      <c r="L324" s="43">
        <v>99.196899999999999</v>
      </c>
    </row>
    <row r="325" spans="11:12" x14ac:dyDescent="0.25">
      <c r="K325" s="67">
        <v>44016</v>
      </c>
      <c r="L325" s="43">
        <v>101.07940000000001</v>
      </c>
    </row>
    <row r="326" spans="11:12" x14ac:dyDescent="0.25">
      <c r="K326" s="67">
        <v>44023</v>
      </c>
      <c r="L326" s="43">
        <v>96.838700000000003</v>
      </c>
    </row>
    <row r="327" spans="11:12" x14ac:dyDescent="0.25">
      <c r="K327" s="67">
        <v>44030</v>
      </c>
      <c r="L327" s="43">
        <v>96.157200000000003</v>
      </c>
    </row>
    <row r="328" spans="11:12" x14ac:dyDescent="0.25">
      <c r="K328" s="67">
        <v>44037</v>
      </c>
      <c r="L328" s="43">
        <v>95.044700000000006</v>
      </c>
    </row>
    <row r="329" spans="11:12" x14ac:dyDescent="0.25">
      <c r="K329" s="67">
        <v>44044</v>
      </c>
      <c r="L329" s="43">
        <v>96.153099999999995</v>
      </c>
    </row>
    <row r="330" spans="11:12" x14ac:dyDescent="0.25">
      <c r="K330" s="67">
        <v>44051</v>
      </c>
      <c r="L330" s="43">
        <v>95.928200000000004</v>
      </c>
    </row>
    <row r="331" spans="11:12" x14ac:dyDescent="0.25">
      <c r="K331" s="67">
        <v>44058</v>
      </c>
      <c r="L331" s="43">
        <v>94.913799999999995</v>
      </c>
    </row>
    <row r="332" spans="11:12" x14ac:dyDescent="0.25">
      <c r="K332" s="67">
        <v>44065</v>
      </c>
      <c r="L332" s="43">
        <v>93.895600000000002</v>
      </c>
    </row>
    <row r="333" spans="11:12" x14ac:dyDescent="0.25">
      <c r="K333" s="67">
        <v>44072</v>
      </c>
      <c r="L333" s="43">
        <v>94.243300000000005</v>
      </c>
    </row>
    <row r="334" spans="11:12" x14ac:dyDescent="0.25">
      <c r="K334" s="67">
        <v>44079</v>
      </c>
      <c r="L334" s="43">
        <v>96.007199999999997</v>
      </c>
    </row>
    <row r="335" spans="11:12" x14ac:dyDescent="0.25">
      <c r="K335" s="67">
        <v>44086</v>
      </c>
      <c r="L335" s="43">
        <v>96.654300000000006</v>
      </c>
    </row>
    <row r="336" spans="11:12" x14ac:dyDescent="0.25">
      <c r="K336" s="67">
        <v>44093</v>
      </c>
      <c r="L336" s="43">
        <v>97.145700000000005</v>
      </c>
    </row>
    <row r="337" spans="11:12" x14ac:dyDescent="0.25">
      <c r="K337" s="67">
        <v>44100</v>
      </c>
      <c r="L337" s="43">
        <v>96.758499999999998</v>
      </c>
    </row>
    <row r="338" spans="11:12" x14ac:dyDescent="0.25">
      <c r="K338" s="67">
        <v>44107</v>
      </c>
      <c r="L338" s="43">
        <v>95.760599999999997</v>
      </c>
    </row>
    <row r="339" spans="11:12" x14ac:dyDescent="0.25">
      <c r="K339" s="67" t="s">
        <v>57</v>
      </c>
      <c r="L339" s="43" t="s">
        <v>57</v>
      </c>
    </row>
    <row r="340" spans="11:12" x14ac:dyDescent="0.25">
      <c r="K340" s="67" t="s">
        <v>57</v>
      </c>
      <c r="L340" s="43" t="s">
        <v>57</v>
      </c>
    </row>
    <row r="341" spans="11:12" x14ac:dyDescent="0.25">
      <c r="K341" s="67" t="s">
        <v>57</v>
      </c>
      <c r="L341" s="43" t="s">
        <v>57</v>
      </c>
    </row>
    <row r="342" spans="11:12" x14ac:dyDescent="0.25">
      <c r="K342" s="67" t="s">
        <v>57</v>
      </c>
      <c r="L342" s="43" t="s">
        <v>57</v>
      </c>
    </row>
    <row r="343" spans="11:12" x14ac:dyDescent="0.25">
      <c r="K343" s="67" t="s">
        <v>57</v>
      </c>
      <c r="L343" s="43" t="s">
        <v>57</v>
      </c>
    </row>
    <row r="344" spans="11:12" x14ac:dyDescent="0.25">
      <c r="K344" s="67" t="s">
        <v>57</v>
      </c>
      <c r="L344" s="43" t="s">
        <v>57</v>
      </c>
    </row>
    <row r="345" spans="11:12" x14ac:dyDescent="0.25">
      <c r="K345" s="67" t="s">
        <v>57</v>
      </c>
      <c r="L345" s="43" t="s">
        <v>57</v>
      </c>
    </row>
    <row r="346" spans="11:12" x14ac:dyDescent="0.25">
      <c r="K346" s="67" t="s">
        <v>57</v>
      </c>
      <c r="L346" s="43" t="s">
        <v>57</v>
      </c>
    </row>
    <row r="347" spans="11:12" x14ac:dyDescent="0.25">
      <c r="K347" s="67" t="s">
        <v>57</v>
      </c>
      <c r="L347" s="43" t="s">
        <v>57</v>
      </c>
    </row>
    <row r="348" spans="11:12" x14ac:dyDescent="0.25">
      <c r="K348" s="67" t="s">
        <v>57</v>
      </c>
      <c r="L348" s="43" t="s">
        <v>57</v>
      </c>
    </row>
    <row r="349" spans="11:12" x14ac:dyDescent="0.25">
      <c r="K349" s="67"/>
      <c r="L349" s="43" t="s">
        <v>57</v>
      </c>
    </row>
    <row r="350" spans="11:12" x14ac:dyDescent="0.25">
      <c r="K350" s="66"/>
    </row>
  </sheetData>
  <mergeCells count="14">
    <mergeCell ref="H7:H8"/>
    <mergeCell ref="I7:I8"/>
    <mergeCell ref="B9:I9"/>
    <mergeCell ref="B11:I11"/>
    <mergeCell ref="A1:I1"/>
    <mergeCell ref="B6:E6"/>
    <mergeCell ref="F6:I6"/>
    <mergeCell ref="A7:A8"/>
    <mergeCell ref="B7:B8"/>
    <mergeCell ref="C7:C8"/>
    <mergeCell ref="D7:D8"/>
    <mergeCell ref="E7:E8"/>
    <mergeCell ref="F7:F8"/>
    <mergeCell ref="G7:G8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89" max="8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BF598A-688D-47EF-BCC0-760AA227AF55}">
  <sheetPr codeName="Sheet5">
    <tabColor theme="4" tint="0.39997558519241921"/>
  </sheetPr>
  <dimension ref="A1:L350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19" customWidth="1"/>
    <col min="2" max="2" width="12.5703125" style="19" customWidth="1"/>
    <col min="3" max="5" width="9.7109375" style="19" customWidth="1"/>
    <col min="6" max="6" width="12.5703125" style="19" customWidth="1"/>
    <col min="7" max="9" width="9.7109375" style="19" customWidth="1"/>
    <col min="10" max="10" width="6.7109375" style="19" customWidth="1"/>
    <col min="11" max="11" width="12.42578125" style="19" customWidth="1"/>
    <col min="12" max="12" width="22" style="53" customWidth="1"/>
    <col min="13" max="16384" width="8.7109375" style="19"/>
  </cols>
  <sheetData>
    <row r="1" spans="1:12" ht="60" customHeight="1" x14ac:dyDescent="0.25">
      <c r="A1" s="70" t="s">
        <v>33</v>
      </c>
      <c r="B1" s="70"/>
      <c r="C1" s="70"/>
      <c r="D1" s="70"/>
      <c r="E1" s="70"/>
      <c r="F1" s="70"/>
      <c r="G1" s="70"/>
      <c r="H1" s="70"/>
      <c r="I1" s="70"/>
      <c r="J1" s="4"/>
      <c r="K1" s="34"/>
      <c r="L1" s="35" t="s">
        <v>36</v>
      </c>
    </row>
    <row r="2" spans="1:12" ht="19.5" customHeight="1" x14ac:dyDescent="0.3">
      <c r="A2" s="3" t="str">
        <f>"Weekly Payroll Jobs and Wages in Australia - " &amp;$L$1</f>
        <v>Weekly Payroll Jobs and Wages in Australia - Queensland</v>
      </c>
      <c r="B2" s="20"/>
      <c r="C2" s="20"/>
      <c r="D2" s="20"/>
      <c r="E2" s="20"/>
      <c r="F2" s="20"/>
      <c r="G2" s="20"/>
      <c r="H2" s="20"/>
      <c r="I2" s="20"/>
      <c r="J2" s="20"/>
      <c r="K2" s="39" t="s">
        <v>63</v>
      </c>
      <c r="L2" s="36">
        <v>44107</v>
      </c>
    </row>
    <row r="3" spans="1:12" ht="15" customHeight="1" x14ac:dyDescent="0.25">
      <c r="A3" s="21" t="str">
        <f>"Week ending "&amp;TEXT($L$2,"dddd dd mmmm yyyy")</f>
        <v>Week ending Saturday 03 October 2020</v>
      </c>
      <c r="B3" s="20"/>
      <c r="C3" s="22"/>
      <c r="D3" s="23"/>
      <c r="E3" s="20"/>
      <c r="F3" s="20"/>
      <c r="G3" s="20"/>
      <c r="H3" s="20"/>
      <c r="I3" s="20"/>
      <c r="J3" s="20"/>
      <c r="K3" s="41" t="s">
        <v>64</v>
      </c>
      <c r="L3" s="40">
        <v>43904</v>
      </c>
    </row>
    <row r="4" spans="1:12" ht="15" customHeight="1" x14ac:dyDescent="0.25">
      <c r="A4" s="2" t="s">
        <v>32</v>
      </c>
      <c r="B4" s="24"/>
      <c r="C4" s="24"/>
      <c r="D4" s="24"/>
      <c r="E4" s="24"/>
      <c r="F4" s="24"/>
      <c r="G4" s="24"/>
      <c r="H4" s="24"/>
      <c r="I4" s="24"/>
      <c r="J4" s="24"/>
      <c r="K4" s="39" t="s">
        <v>70</v>
      </c>
      <c r="L4" s="40">
        <v>44079</v>
      </c>
    </row>
    <row r="5" spans="1:12" ht="16.5" customHeight="1" thickBot="1" x14ac:dyDescent="0.3">
      <c r="A5" s="25" t="str">
        <f>"Change in payroll jobs and total wages, "&amp;$L$1</f>
        <v>Change in payroll jobs and total wages, Queensland</v>
      </c>
      <c r="B5" s="22"/>
      <c r="C5" s="26"/>
      <c r="D5" s="27"/>
      <c r="E5" s="24"/>
      <c r="F5" s="20"/>
      <c r="G5" s="20"/>
      <c r="H5" s="20"/>
      <c r="I5" s="20"/>
      <c r="J5" s="20"/>
      <c r="K5" s="39"/>
      <c r="L5" s="40">
        <v>44093</v>
      </c>
    </row>
    <row r="6" spans="1:12" ht="16.5" customHeight="1" x14ac:dyDescent="0.25">
      <c r="A6" s="57"/>
      <c r="B6" s="82" t="s">
        <v>61</v>
      </c>
      <c r="C6" s="83"/>
      <c r="D6" s="83"/>
      <c r="E6" s="84"/>
      <c r="F6" s="85" t="s">
        <v>62</v>
      </c>
      <c r="G6" s="86"/>
      <c r="H6" s="86"/>
      <c r="I6" s="87"/>
      <c r="J6" s="50"/>
      <c r="K6" s="39" t="s">
        <v>71</v>
      </c>
      <c r="L6" s="40">
        <v>44100</v>
      </c>
    </row>
    <row r="7" spans="1:12" ht="33.75" customHeight="1" x14ac:dyDescent="0.25">
      <c r="A7" s="88"/>
      <c r="B7" s="90" t="str">
        <f>"% Change between " &amp; TEXT($L$3,"dd mmmm")&amp;" and "&amp; TEXT($L$2,"dd mmmm") &amp; " (Change since 100th case of COVID-19)"</f>
        <v>% Change between 14 March and 03 October (Change since 100th case of COVID-19)</v>
      </c>
      <c r="C7" s="92" t="str">
        <f>"% Change between " &amp; TEXT($L$4,"dd mmmm")&amp;" and "&amp; TEXT($L$2,"dd mmmm") &amp; " (monthly change)"</f>
        <v>% Change between 05 September and 03 October (monthly change)</v>
      </c>
      <c r="D7" s="73" t="str">
        <f>"% Change between " &amp; TEXT($L$6,"dd mmmm")&amp;" and "&amp; TEXT($L$2,"dd mmmm") &amp; " (weekly change)"</f>
        <v>% Change between 26 September and 03 October (weekly change)</v>
      </c>
      <c r="E7" s="75" t="str">
        <f>"% Change between " &amp; TEXT($L$5,"dd mmmm")&amp;" and "&amp; TEXT($L$6,"dd mmmm") &amp; " (weekly change)"</f>
        <v>% Change between 19 September and 26 September (weekly change)</v>
      </c>
      <c r="F7" s="94" t="str">
        <f>"% Change between " &amp; TEXT($L$3,"dd mmmm")&amp;" and "&amp; TEXT($L$2,"dd mmmm") &amp; " (Change since 100th case of COVID-19)"</f>
        <v>% Change between 14 March and 03 October (Change since 100th case of COVID-19)</v>
      </c>
      <c r="G7" s="92" t="str">
        <f>"% Change between " &amp; TEXT($L$4,"dd mmmm")&amp;" and "&amp; TEXT($L$2,"dd mmmm") &amp; " (monthly change)"</f>
        <v>% Change between 05 September and 03 October (monthly change)</v>
      </c>
      <c r="H7" s="73" t="str">
        <f>"% Change between " &amp; TEXT($L$6,"dd mmmm")&amp;" and "&amp; TEXT($L$2,"dd mmmm") &amp; " (weekly change)"</f>
        <v>% Change between 26 September and 03 October (weekly change)</v>
      </c>
      <c r="I7" s="75" t="str">
        <f>"% Change between " &amp; TEXT($L$5,"dd mmmm")&amp;" and "&amp; TEXT($L$6,"dd mmmm") &amp; " (weekly change)"</f>
        <v>% Change between 19 September and 26 September (weekly change)</v>
      </c>
      <c r="J7" s="51"/>
      <c r="K7" s="39" t="s">
        <v>72</v>
      </c>
      <c r="L7" s="40">
        <v>44107</v>
      </c>
    </row>
    <row r="8" spans="1:12" ht="43.5" customHeight="1" thickBot="1" x14ac:dyDescent="0.3">
      <c r="A8" s="89"/>
      <c r="B8" s="91"/>
      <c r="C8" s="93"/>
      <c r="D8" s="74"/>
      <c r="E8" s="76"/>
      <c r="F8" s="95"/>
      <c r="G8" s="93"/>
      <c r="H8" s="74"/>
      <c r="I8" s="76"/>
      <c r="J8" s="52"/>
      <c r="K8" s="41" t="s">
        <v>31</v>
      </c>
      <c r="L8" s="43"/>
    </row>
    <row r="9" spans="1:12" x14ac:dyDescent="0.25">
      <c r="A9" s="58"/>
      <c r="B9" s="77" t="str">
        <f>L1</f>
        <v>Queensland</v>
      </c>
      <c r="C9" s="78"/>
      <c r="D9" s="78"/>
      <c r="E9" s="78"/>
      <c r="F9" s="78"/>
      <c r="G9" s="78"/>
      <c r="H9" s="78"/>
      <c r="I9" s="79"/>
      <c r="J9" s="28"/>
      <c r="K9" s="54"/>
      <c r="L9" s="43"/>
    </row>
    <row r="10" spans="1:12" x14ac:dyDescent="0.25">
      <c r="A10" s="59" t="s">
        <v>30</v>
      </c>
      <c r="B10" s="28">
        <v>-2.4945373177407859E-2</v>
      </c>
      <c r="C10" s="28">
        <v>-5.5306350549771954E-3</v>
      </c>
      <c r="D10" s="28">
        <v>-3.874511558734306E-3</v>
      </c>
      <c r="E10" s="28">
        <v>-6.2790910448342618E-3</v>
      </c>
      <c r="F10" s="28">
        <v>-9.4443805883276388E-3</v>
      </c>
      <c r="G10" s="28">
        <v>-1.3695077232034336E-4</v>
      </c>
      <c r="H10" s="28">
        <v>-6.4369151054356477E-3</v>
      </c>
      <c r="I10" s="60">
        <v>-7.2998084061837165E-3</v>
      </c>
      <c r="J10" s="28"/>
      <c r="K10" s="42"/>
      <c r="L10" s="43"/>
    </row>
    <row r="11" spans="1:12" x14ac:dyDescent="0.25">
      <c r="A11" s="58"/>
      <c r="B11" s="80" t="s">
        <v>29</v>
      </c>
      <c r="C11" s="80"/>
      <c r="D11" s="80"/>
      <c r="E11" s="80"/>
      <c r="F11" s="80"/>
      <c r="G11" s="80"/>
      <c r="H11" s="80"/>
      <c r="I11" s="81"/>
      <c r="J11" s="28"/>
      <c r="K11" s="42"/>
      <c r="L11" s="43"/>
    </row>
    <row r="12" spans="1:12" x14ac:dyDescent="0.25">
      <c r="A12" s="61" t="s">
        <v>28</v>
      </c>
      <c r="B12" s="28">
        <v>-3.3784551923636608E-2</v>
      </c>
      <c r="C12" s="28">
        <v>-9.5246479326449585E-3</v>
      </c>
      <c r="D12" s="28">
        <v>-4.2292433524662165E-3</v>
      </c>
      <c r="E12" s="28">
        <v>-6.4535795379844219E-3</v>
      </c>
      <c r="F12" s="28">
        <v>-3.2728313482129123E-2</v>
      </c>
      <c r="G12" s="28">
        <v>-1.1308475941235963E-2</v>
      </c>
      <c r="H12" s="28">
        <v>-7.0716932765538809E-3</v>
      </c>
      <c r="I12" s="60">
        <v>-6.2110891427373804E-3</v>
      </c>
      <c r="J12" s="28"/>
      <c r="K12" s="42"/>
      <c r="L12" s="43"/>
    </row>
    <row r="13" spans="1:12" x14ac:dyDescent="0.25">
      <c r="A13" s="61" t="s">
        <v>27</v>
      </c>
      <c r="B13" s="28">
        <v>-2.956628215760182E-2</v>
      </c>
      <c r="C13" s="28">
        <v>-7.1341304516003845E-3</v>
      </c>
      <c r="D13" s="28">
        <v>-4.1020639053094277E-3</v>
      </c>
      <c r="E13" s="28">
        <v>-7.4937812544552118E-3</v>
      </c>
      <c r="F13" s="28">
        <v>1.9407300127197269E-2</v>
      </c>
      <c r="G13" s="28">
        <v>1.4941964457373391E-2</v>
      </c>
      <c r="H13" s="28">
        <v>-5.4484834009150829E-3</v>
      </c>
      <c r="I13" s="60">
        <v>-9.8140615319061153E-3</v>
      </c>
      <c r="J13" s="28"/>
      <c r="K13" s="38"/>
      <c r="L13" s="43"/>
    </row>
    <row r="14" spans="1:12" x14ac:dyDescent="0.25">
      <c r="A14" s="62" t="s">
        <v>49</v>
      </c>
      <c r="B14" s="28">
        <v>0.13447752371228194</v>
      </c>
      <c r="C14" s="28">
        <v>6.9616972133670796E-2</v>
      </c>
      <c r="D14" s="28">
        <v>9.9508410067683517E-3</v>
      </c>
      <c r="E14" s="28">
        <v>1.4620792804739713E-2</v>
      </c>
      <c r="F14" s="28">
        <v>0.40988517941313862</v>
      </c>
      <c r="G14" s="28">
        <v>7.3779902499555794E-2</v>
      </c>
      <c r="H14" s="28">
        <v>-2.958349165356422E-3</v>
      </c>
      <c r="I14" s="60">
        <v>3.3618370889300975E-2</v>
      </c>
      <c r="J14" s="28"/>
      <c r="K14" s="55"/>
      <c r="L14" s="43"/>
    </row>
    <row r="15" spans="1:12" x14ac:dyDescent="0.25">
      <c r="A15" s="61" t="s">
        <v>50</v>
      </c>
      <c r="B15" s="28">
        <v>-3.5060331505511355E-2</v>
      </c>
      <c r="C15" s="28">
        <v>-1.1337747566559919E-3</v>
      </c>
      <c r="D15" s="28">
        <v>-5.2507506540333537E-3</v>
      </c>
      <c r="E15" s="28">
        <v>-4.2189918270539861E-3</v>
      </c>
      <c r="F15" s="28">
        <v>3.1742787040685672E-2</v>
      </c>
      <c r="G15" s="28">
        <v>5.1358101978666859E-3</v>
      </c>
      <c r="H15" s="28">
        <v>-2.6033223107920778E-3</v>
      </c>
      <c r="I15" s="60">
        <v>-5.6414213426209114E-3</v>
      </c>
      <c r="J15" s="28"/>
      <c r="K15" s="42"/>
      <c r="L15" s="43"/>
    </row>
    <row r="16" spans="1:12" x14ac:dyDescent="0.25">
      <c r="A16" s="61" t="s">
        <v>51</v>
      </c>
      <c r="B16" s="28">
        <v>-2.8500147305808965E-2</v>
      </c>
      <c r="C16" s="28">
        <v>-9.2037403518644423E-3</v>
      </c>
      <c r="D16" s="28">
        <v>-5.0684117765892323E-3</v>
      </c>
      <c r="E16" s="28">
        <v>-7.5454709044198154E-3</v>
      </c>
      <c r="F16" s="28">
        <v>-5.2484422363469063E-3</v>
      </c>
      <c r="G16" s="28">
        <v>3.0548575723094995E-3</v>
      </c>
      <c r="H16" s="28">
        <v>-8.2587335458893518E-3</v>
      </c>
      <c r="I16" s="60">
        <v>-6.0978814445936669E-3</v>
      </c>
      <c r="J16" s="28"/>
      <c r="K16" s="42"/>
      <c r="L16" s="43"/>
    </row>
    <row r="17" spans="1:12" x14ac:dyDescent="0.25">
      <c r="A17" s="61" t="s">
        <v>52</v>
      </c>
      <c r="B17" s="28">
        <v>-2.1534969529111825E-2</v>
      </c>
      <c r="C17" s="28">
        <v>-9.9824039054277058E-3</v>
      </c>
      <c r="D17" s="28">
        <v>-3.1650457704111012E-3</v>
      </c>
      <c r="E17" s="28">
        <v>-8.720192673328242E-3</v>
      </c>
      <c r="F17" s="28">
        <v>-2.4995356527526269E-2</v>
      </c>
      <c r="G17" s="28">
        <v>-3.4468378731898897E-3</v>
      </c>
      <c r="H17" s="28">
        <v>-8.4204160659870908E-3</v>
      </c>
      <c r="I17" s="60">
        <v>-1.051396193521259E-2</v>
      </c>
      <c r="J17" s="28"/>
      <c r="K17" s="42"/>
      <c r="L17" s="43"/>
    </row>
    <row r="18" spans="1:12" ht="17.25" customHeight="1" x14ac:dyDescent="0.25">
      <c r="A18" s="61" t="s">
        <v>53</v>
      </c>
      <c r="B18" s="28">
        <v>-2.1367727085356281E-2</v>
      </c>
      <c r="C18" s="28">
        <v>-8.8734413646993637E-3</v>
      </c>
      <c r="D18" s="28">
        <v>-7.698936145721369E-4</v>
      </c>
      <c r="E18" s="28">
        <v>-8.2277800309923377E-3</v>
      </c>
      <c r="F18" s="28">
        <v>-2.6472286238575338E-2</v>
      </c>
      <c r="G18" s="28">
        <v>-1.4778634987921979E-3</v>
      </c>
      <c r="H18" s="28">
        <v>-5.5914480209510176E-3</v>
      </c>
      <c r="I18" s="60">
        <v>-9.3320620318478875E-3</v>
      </c>
      <c r="J18" s="29"/>
      <c r="K18" s="44"/>
      <c r="L18" s="43"/>
    </row>
    <row r="19" spans="1:12" x14ac:dyDescent="0.25">
      <c r="A19" s="61" t="s">
        <v>54</v>
      </c>
      <c r="B19" s="28">
        <v>-5.834468564708184E-2</v>
      </c>
      <c r="C19" s="28">
        <v>-1.2034816174490648E-2</v>
      </c>
      <c r="D19" s="28">
        <v>-1.2645725501155836E-3</v>
      </c>
      <c r="E19" s="28">
        <v>-9.4659783543401543E-3</v>
      </c>
      <c r="F19" s="28">
        <v>-5.245645508788388E-2</v>
      </c>
      <c r="G19" s="28">
        <v>-1.5265451816361963E-3</v>
      </c>
      <c r="H19" s="28">
        <v>-1.2139634849551717E-3</v>
      </c>
      <c r="I19" s="60">
        <v>-7.4547359087603349E-3</v>
      </c>
      <c r="J19" s="20"/>
      <c r="K19" s="37"/>
      <c r="L19" s="43"/>
    </row>
    <row r="20" spans="1:12" ht="15.75" thickBot="1" x14ac:dyDescent="0.3">
      <c r="A20" s="63" t="s">
        <v>55</v>
      </c>
      <c r="B20" s="64">
        <v>-0.10200733410358165</v>
      </c>
      <c r="C20" s="64">
        <v>-2.1821458999197296E-2</v>
      </c>
      <c r="D20" s="64">
        <v>-1.2284328074935735E-2</v>
      </c>
      <c r="E20" s="64">
        <v>-9.9006272001926909E-3</v>
      </c>
      <c r="F20" s="64">
        <v>-5.3328237077759022E-2</v>
      </c>
      <c r="G20" s="64">
        <v>-9.015214377130043E-3</v>
      </c>
      <c r="H20" s="64">
        <v>-7.2263822819681467E-3</v>
      </c>
      <c r="I20" s="65">
        <v>-6.9917464645449234E-3</v>
      </c>
      <c r="J20" s="20"/>
      <c r="K20" s="56"/>
      <c r="L20" s="43"/>
    </row>
    <row r="21" spans="1:12" x14ac:dyDescent="0.25">
      <c r="A21" s="30" t="s">
        <v>48</v>
      </c>
      <c r="B21" s="20"/>
      <c r="C21" s="20"/>
      <c r="D21" s="20"/>
      <c r="E21" s="20"/>
      <c r="F21" s="20"/>
      <c r="G21" s="20"/>
      <c r="H21" s="20"/>
      <c r="I21" s="20"/>
      <c r="J21" s="20"/>
      <c r="K21" s="37"/>
      <c r="L21" s="43"/>
    </row>
    <row r="22" spans="1:12" ht="10.5" customHeight="1" x14ac:dyDescent="0.25">
      <c r="B22" s="20"/>
      <c r="C22" s="20"/>
      <c r="D22" s="20"/>
      <c r="E22" s="20"/>
      <c r="F22" s="20"/>
      <c r="G22" s="20"/>
      <c r="H22" s="20"/>
      <c r="I22" s="20"/>
      <c r="J22" s="20"/>
      <c r="K22" s="45"/>
      <c r="L22" s="43"/>
    </row>
    <row r="23" spans="1:12" x14ac:dyDescent="0.25">
      <c r="A23" s="31" t="str">
        <f>"Indexed number of payroll jobs and total wages, "&amp;$L$1&amp;" and Australia"</f>
        <v>Indexed number of payroll jobs and total wages, Queensland and Australia</v>
      </c>
      <c r="B23" s="20"/>
      <c r="C23" s="20"/>
      <c r="D23" s="20"/>
      <c r="E23" s="20"/>
      <c r="F23" s="20"/>
      <c r="G23" s="20"/>
      <c r="H23" s="20"/>
      <c r="I23" s="20"/>
      <c r="J23" s="20"/>
      <c r="K23" s="45"/>
      <c r="L23" s="43"/>
    </row>
    <row r="24" spans="1:12" x14ac:dyDescent="0.25">
      <c r="A24" s="20"/>
      <c r="B24" s="20"/>
      <c r="C24" s="20"/>
      <c r="D24" s="20"/>
      <c r="E24" s="20"/>
      <c r="F24" s="20"/>
      <c r="G24" s="20"/>
      <c r="H24" s="20"/>
      <c r="I24" s="20"/>
      <c r="J24" s="20"/>
      <c r="K24" s="45"/>
      <c r="L24" s="43"/>
    </row>
    <row r="25" spans="1:12" x14ac:dyDescent="0.25">
      <c r="B25" s="20"/>
      <c r="C25" s="20"/>
      <c r="D25" s="20"/>
      <c r="E25" s="20"/>
      <c r="F25" s="20"/>
      <c r="G25" s="20"/>
      <c r="H25" s="20"/>
      <c r="I25" s="20"/>
      <c r="J25" s="20"/>
      <c r="K25" s="45"/>
      <c r="L25" s="43"/>
    </row>
    <row r="26" spans="1:12" x14ac:dyDescent="0.25">
      <c r="A26" s="20"/>
      <c r="B26" s="20"/>
      <c r="C26" s="20"/>
      <c r="D26" s="20"/>
      <c r="E26" s="24"/>
      <c r="F26" s="24"/>
      <c r="G26" s="24"/>
      <c r="H26" s="24"/>
      <c r="I26" s="24"/>
      <c r="J26" s="24"/>
      <c r="K26" s="56"/>
      <c r="L26" s="43"/>
    </row>
    <row r="27" spans="1:12" x14ac:dyDescent="0.25">
      <c r="A27" s="20"/>
      <c r="B27" s="31"/>
      <c r="C27" s="31"/>
      <c r="D27" s="31"/>
      <c r="E27" s="31"/>
      <c r="F27" s="31"/>
      <c r="G27" s="31"/>
      <c r="H27" s="31"/>
      <c r="I27" s="31"/>
      <c r="J27" s="31"/>
      <c r="K27" s="46"/>
      <c r="L27" s="43"/>
    </row>
    <row r="28" spans="1:12" x14ac:dyDescent="0.25">
      <c r="A28" s="20"/>
      <c r="B28" s="20"/>
      <c r="C28" s="20"/>
      <c r="D28" s="20"/>
      <c r="E28" s="20"/>
      <c r="F28" s="20"/>
      <c r="G28" s="20"/>
      <c r="H28" s="20"/>
      <c r="I28" s="20"/>
      <c r="J28" s="20"/>
      <c r="K28" s="45"/>
      <c r="L28" s="43"/>
    </row>
    <row r="29" spans="1:12" x14ac:dyDescent="0.25">
      <c r="B29" s="20"/>
      <c r="C29" s="20"/>
      <c r="D29" s="20"/>
      <c r="E29" s="20"/>
      <c r="F29" s="20"/>
      <c r="G29" s="20"/>
      <c r="H29" s="20"/>
      <c r="I29" s="20"/>
      <c r="J29" s="20"/>
      <c r="K29" s="45"/>
      <c r="L29" s="43"/>
    </row>
    <row r="30" spans="1:12" x14ac:dyDescent="0.25">
      <c r="A30" s="20"/>
      <c r="B30" s="20"/>
      <c r="C30" s="20"/>
      <c r="D30" s="20"/>
      <c r="E30" s="20"/>
      <c r="F30" s="20"/>
      <c r="G30" s="20"/>
      <c r="H30" s="20"/>
      <c r="I30" s="20"/>
      <c r="J30" s="20"/>
      <c r="K30" s="45"/>
      <c r="L30" s="43"/>
    </row>
    <row r="31" spans="1:12" x14ac:dyDescent="0.25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45"/>
      <c r="L31" s="43"/>
    </row>
    <row r="32" spans="1:12" ht="15.75" customHeight="1" x14ac:dyDescent="0.25">
      <c r="B32" s="20"/>
      <c r="C32" s="20"/>
      <c r="D32" s="20"/>
      <c r="E32" s="20"/>
      <c r="F32" s="20"/>
      <c r="G32" s="20"/>
      <c r="H32" s="20"/>
      <c r="I32" s="20"/>
      <c r="J32" s="20"/>
      <c r="K32" s="45"/>
      <c r="L32" s="43"/>
    </row>
    <row r="33" spans="1:12" x14ac:dyDescent="0.25">
      <c r="A33" s="20"/>
      <c r="B33" s="20"/>
      <c r="C33" s="20"/>
      <c r="D33" s="20"/>
      <c r="E33" s="20"/>
      <c r="F33" s="20"/>
      <c r="G33" s="20"/>
      <c r="H33" s="20"/>
      <c r="I33" s="20"/>
      <c r="J33" s="20"/>
      <c r="K33" s="43" t="s">
        <v>26</v>
      </c>
      <c r="L33" s="43" t="s">
        <v>65</v>
      </c>
    </row>
    <row r="34" spans="1:12" ht="11.25" customHeight="1" x14ac:dyDescent="0.25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43"/>
      <c r="L34" s="42" t="s">
        <v>24</v>
      </c>
    </row>
    <row r="35" spans="1:12" x14ac:dyDescent="0.25">
      <c r="A35" s="32" t="str">
        <f>"Indexed number of payroll jobs held by men by age group, "&amp;$L$1</f>
        <v>Indexed number of payroll jobs held by men by age group, Queensland</v>
      </c>
      <c r="B35" s="20"/>
      <c r="C35" s="20"/>
      <c r="D35" s="20"/>
      <c r="E35" s="20"/>
      <c r="F35" s="20"/>
      <c r="G35" s="20"/>
      <c r="H35" s="20"/>
      <c r="I35" s="20"/>
      <c r="J35" s="20"/>
      <c r="K35" s="42" t="s">
        <v>49</v>
      </c>
      <c r="L35" s="43">
        <v>101.79</v>
      </c>
    </row>
    <row r="36" spans="1:12" x14ac:dyDescent="0.25">
      <c r="B36" s="20"/>
      <c r="C36" s="20"/>
      <c r="D36" s="20"/>
      <c r="E36" s="20"/>
      <c r="F36" s="20"/>
      <c r="G36" s="20"/>
      <c r="H36" s="20"/>
      <c r="I36" s="20"/>
      <c r="J36" s="20"/>
      <c r="K36" s="42" t="s">
        <v>50</v>
      </c>
      <c r="L36" s="43">
        <v>96.45</v>
      </c>
    </row>
    <row r="37" spans="1:12" x14ac:dyDescent="0.25">
      <c r="B37" s="20"/>
      <c r="C37" s="20"/>
      <c r="D37" s="20"/>
      <c r="E37" s="20"/>
      <c r="F37" s="20"/>
      <c r="G37" s="20"/>
      <c r="H37" s="20"/>
      <c r="I37" s="20"/>
      <c r="J37" s="20"/>
      <c r="K37" s="42" t="s">
        <v>51</v>
      </c>
      <c r="L37" s="43">
        <v>97.37</v>
      </c>
    </row>
    <row r="38" spans="1:12" x14ac:dyDescent="0.25">
      <c r="K38" s="44" t="s">
        <v>52</v>
      </c>
      <c r="L38" s="43">
        <v>98.28</v>
      </c>
    </row>
    <row r="39" spans="1:12" x14ac:dyDescent="0.25">
      <c r="K39" s="37" t="s">
        <v>53</v>
      </c>
      <c r="L39" s="43">
        <v>98.86</v>
      </c>
    </row>
    <row r="40" spans="1:12" x14ac:dyDescent="0.25">
      <c r="K40" s="37" t="s">
        <v>54</v>
      </c>
      <c r="L40" s="43">
        <v>96.11</v>
      </c>
    </row>
    <row r="41" spans="1:12" x14ac:dyDescent="0.25">
      <c r="K41" s="37" t="s">
        <v>55</v>
      </c>
      <c r="L41" s="43">
        <v>93.03</v>
      </c>
    </row>
    <row r="42" spans="1:12" x14ac:dyDescent="0.25">
      <c r="K42" s="37"/>
      <c r="L42" s="43"/>
    </row>
    <row r="43" spans="1:12" x14ac:dyDescent="0.25">
      <c r="K43" s="43"/>
      <c r="L43" s="43" t="s">
        <v>23</v>
      </c>
    </row>
    <row r="44" spans="1:12" x14ac:dyDescent="0.25">
      <c r="K44" s="42" t="s">
        <v>49</v>
      </c>
      <c r="L44" s="43">
        <v>104.96</v>
      </c>
    </row>
    <row r="45" spans="1:12" ht="15.4" customHeight="1" x14ac:dyDescent="0.25">
      <c r="A45" s="32" t="str">
        <f>"Indexed number of payroll jobs held by women by age group, "&amp;$L$1</f>
        <v>Indexed number of payroll jobs held by women by age group, Queensland</v>
      </c>
      <c r="B45" s="20"/>
      <c r="C45" s="20"/>
      <c r="D45" s="20"/>
      <c r="E45" s="20"/>
      <c r="F45" s="20"/>
      <c r="G45" s="20"/>
      <c r="H45" s="20"/>
      <c r="I45" s="20"/>
      <c r="J45" s="20"/>
      <c r="K45" s="42" t="s">
        <v>50</v>
      </c>
      <c r="L45" s="43">
        <v>96.62</v>
      </c>
    </row>
    <row r="46" spans="1:12" ht="15.4" customHeight="1" x14ac:dyDescent="0.25">
      <c r="B46" s="20"/>
      <c r="C46" s="20"/>
      <c r="D46" s="20"/>
      <c r="E46" s="20"/>
      <c r="F46" s="20"/>
      <c r="G46" s="20"/>
      <c r="H46" s="20"/>
      <c r="I46" s="20"/>
      <c r="J46" s="20"/>
      <c r="K46" s="42" t="s">
        <v>51</v>
      </c>
      <c r="L46" s="43">
        <v>96.91</v>
      </c>
    </row>
    <row r="47" spans="1:12" ht="15.4" customHeight="1" x14ac:dyDescent="0.25">
      <c r="B47" s="20"/>
      <c r="C47" s="20"/>
      <c r="D47" s="20"/>
      <c r="E47" s="20"/>
      <c r="F47" s="20"/>
      <c r="G47" s="20"/>
      <c r="H47" s="20"/>
      <c r="I47" s="20"/>
      <c r="J47" s="20"/>
      <c r="K47" s="44" t="s">
        <v>52</v>
      </c>
      <c r="L47" s="43">
        <v>97.57</v>
      </c>
    </row>
    <row r="48" spans="1:12" ht="15.4" customHeight="1" x14ac:dyDescent="0.25">
      <c r="B48" s="20"/>
      <c r="C48" s="20"/>
      <c r="D48" s="20"/>
      <c r="E48" s="20"/>
      <c r="F48" s="20"/>
      <c r="G48" s="20"/>
      <c r="H48" s="20"/>
      <c r="I48" s="20"/>
      <c r="J48" s="20"/>
      <c r="K48" s="37" t="s">
        <v>53</v>
      </c>
      <c r="L48" s="43">
        <v>97.95</v>
      </c>
    </row>
    <row r="49" spans="1:12" ht="15.4" customHeight="1" x14ac:dyDescent="0.25">
      <c r="B49" s="20"/>
      <c r="C49" s="20"/>
      <c r="D49" s="20"/>
      <c r="E49" s="20"/>
      <c r="F49" s="20"/>
      <c r="G49" s="20"/>
      <c r="H49" s="20"/>
      <c r="I49" s="20"/>
      <c r="J49" s="20"/>
      <c r="K49" s="37" t="s">
        <v>54</v>
      </c>
      <c r="L49" s="43">
        <v>94.93</v>
      </c>
    </row>
    <row r="50" spans="1:12" ht="15.4" customHeight="1" x14ac:dyDescent="0.25">
      <c r="B50" s="20"/>
      <c r="C50" s="20"/>
      <c r="D50" s="20"/>
      <c r="E50" s="20"/>
      <c r="F50" s="20"/>
      <c r="G50" s="20"/>
      <c r="H50" s="20"/>
      <c r="I50" s="20"/>
      <c r="J50" s="20"/>
      <c r="K50" s="37" t="s">
        <v>55</v>
      </c>
      <c r="L50" s="43">
        <v>92.13</v>
      </c>
    </row>
    <row r="51" spans="1:12" ht="15.4" customHeight="1" x14ac:dyDescent="0.25">
      <c r="B51" s="32"/>
      <c r="C51" s="32"/>
      <c r="D51" s="32"/>
      <c r="E51" s="32"/>
      <c r="F51" s="32"/>
      <c r="G51" s="32"/>
      <c r="H51" s="32"/>
      <c r="I51" s="32"/>
      <c r="J51" s="32"/>
      <c r="K51" s="37"/>
      <c r="L51" s="43"/>
    </row>
    <row r="52" spans="1:12" ht="15.4" customHeight="1" x14ac:dyDescent="0.25">
      <c r="B52" s="20"/>
      <c r="C52" s="20"/>
      <c r="D52" s="20"/>
      <c r="E52" s="20"/>
      <c r="F52" s="20"/>
      <c r="G52" s="20"/>
      <c r="H52" s="20"/>
      <c r="I52" s="20"/>
      <c r="J52" s="20"/>
      <c r="K52" s="43"/>
      <c r="L52" s="43" t="s">
        <v>22</v>
      </c>
    </row>
    <row r="53" spans="1:12" ht="15.4" customHeight="1" x14ac:dyDescent="0.25">
      <c r="B53" s="31"/>
      <c r="C53" s="31"/>
      <c r="D53" s="31"/>
      <c r="E53" s="31"/>
      <c r="F53" s="31"/>
      <c r="G53" s="31"/>
      <c r="H53" s="31"/>
      <c r="I53" s="31"/>
      <c r="J53" s="31"/>
      <c r="K53" s="42" t="s">
        <v>49</v>
      </c>
      <c r="L53" s="43">
        <v>105.36</v>
      </c>
    </row>
    <row r="54" spans="1:12" ht="15.4" customHeight="1" x14ac:dyDescent="0.25">
      <c r="A54" s="32" t="str">
        <f>"Change in payroll jobs since week ending "&amp;TEXT($L$3,"dd mmmm")&amp;" by Industry, "&amp;$L$1</f>
        <v>Change in payroll jobs since week ending 14 March by Industry, Queensland</v>
      </c>
      <c r="B54" s="20"/>
      <c r="C54" s="20"/>
      <c r="D54" s="20"/>
      <c r="E54" s="20"/>
      <c r="F54" s="20"/>
      <c r="G54" s="20"/>
      <c r="H54" s="20"/>
      <c r="I54" s="20"/>
      <c r="J54" s="20"/>
      <c r="K54" s="42" t="s">
        <v>50</v>
      </c>
      <c r="L54" s="43">
        <v>96.18</v>
      </c>
    </row>
    <row r="55" spans="1:12" ht="15.4" customHeight="1" x14ac:dyDescent="0.25">
      <c r="B55" s="20"/>
      <c r="C55" s="20"/>
      <c r="D55" s="20"/>
      <c r="E55" s="20"/>
      <c r="F55" s="20"/>
      <c r="G55" s="20"/>
      <c r="H55" s="20"/>
      <c r="I55" s="20"/>
      <c r="J55" s="20"/>
      <c r="K55" s="42" t="s">
        <v>51</v>
      </c>
      <c r="L55" s="43">
        <v>96.48</v>
      </c>
    </row>
    <row r="56" spans="1:12" ht="15.4" customHeight="1" x14ac:dyDescent="0.25">
      <c r="B56" s="20"/>
      <c r="C56" s="20"/>
      <c r="D56" s="20"/>
      <c r="E56" s="20"/>
      <c r="F56" s="20"/>
      <c r="G56" s="20"/>
      <c r="H56" s="20"/>
      <c r="I56" s="20"/>
      <c r="J56" s="20"/>
      <c r="K56" s="44" t="s">
        <v>52</v>
      </c>
      <c r="L56" s="43">
        <v>97.28</v>
      </c>
    </row>
    <row r="57" spans="1:12" ht="15.4" customHeight="1" x14ac:dyDescent="0.25">
      <c r="A57" s="20"/>
      <c r="B57" s="20"/>
      <c r="C57" s="20"/>
      <c r="D57" s="20"/>
      <c r="E57" s="20"/>
      <c r="F57" s="20"/>
      <c r="G57" s="20"/>
      <c r="H57" s="20"/>
      <c r="I57" s="20"/>
      <c r="J57" s="20"/>
      <c r="K57" s="37" t="s">
        <v>53</v>
      </c>
      <c r="L57" s="43">
        <v>97.81</v>
      </c>
    </row>
    <row r="58" spans="1:12" ht="15.4" customHeight="1" x14ac:dyDescent="0.25">
      <c r="B58" s="20"/>
      <c r="C58" s="20"/>
      <c r="D58" s="20"/>
      <c r="E58" s="20"/>
      <c r="F58" s="20"/>
      <c r="G58" s="20"/>
      <c r="H58" s="20"/>
      <c r="I58" s="20"/>
      <c r="J58" s="20"/>
      <c r="K58" s="37" t="s">
        <v>54</v>
      </c>
      <c r="L58" s="43">
        <v>94.83</v>
      </c>
    </row>
    <row r="59" spans="1:12" ht="15.4" customHeight="1" x14ac:dyDescent="0.25">
      <c r="K59" s="37" t="s">
        <v>55</v>
      </c>
      <c r="L59" s="43">
        <v>90.59</v>
      </c>
    </row>
    <row r="60" spans="1:12" ht="15.4" customHeight="1" x14ac:dyDescent="0.25">
      <c r="K60" s="37"/>
      <c r="L60" s="43"/>
    </row>
    <row r="61" spans="1:12" ht="15.4" customHeight="1" x14ac:dyDescent="0.25">
      <c r="B61" s="20"/>
      <c r="C61" s="20"/>
      <c r="D61" s="20"/>
      <c r="E61" s="20"/>
      <c r="F61" s="20"/>
      <c r="G61" s="20"/>
      <c r="H61" s="20"/>
      <c r="I61" s="20"/>
      <c r="J61" s="20"/>
      <c r="K61" s="39"/>
      <c r="L61" s="39"/>
    </row>
    <row r="62" spans="1:12" ht="15.4" customHeight="1" x14ac:dyDescent="0.25">
      <c r="K62" s="43" t="s">
        <v>25</v>
      </c>
      <c r="L62" s="42" t="s">
        <v>66</v>
      </c>
    </row>
    <row r="63" spans="1:12" ht="15.4" customHeight="1" x14ac:dyDescent="0.25">
      <c r="K63" s="46"/>
      <c r="L63" s="42" t="s">
        <v>24</v>
      </c>
    </row>
    <row r="64" spans="1:12" ht="15.4" customHeight="1" x14ac:dyDescent="0.25">
      <c r="K64" s="42" t="s">
        <v>49</v>
      </c>
      <c r="L64" s="43">
        <v>100.13</v>
      </c>
    </row>
    <row r="65" spans="1:12" ht="15.4" customHeight="1" x14ac:dyDescent="0.25">
      <c r="K65" s="42" t="s">
        <v>50</v>
      </c>
      <c r="L65" s="43">
        <v>96.56</v>
      </c>
    </row>
    <row r="66" spans="1:12" ht="15.4" customHeight="1" x14ac:dyDescent="0.25">
      <c r="K66" s="42" t="s">
        <v>51</v>
      </c>
      <c r="L66" s="43">
        <v>98.49</v>
      </c>
    </row>
    <row r="67" spans="1:12" ht="15.4" customHeight="1" x14ac:dyDescent="0.25">
      <c r="K67" s="44" t="s">
        <v>52</v>
      </c>
      <c r="L67" s="43">
        <v>99.28</v>
      </c>
    </row>
    <row r="68" spans="1:12" ht="15.4" customHeight="1" x14ac:dyDescent="0.25">
      <c r="K68" s="37" t="s">
        <v>53</v>
      </c>
      <c r="L68" s="43">
        <v>98.56</v>
      </c>
    </row>
    <row r="69" spans="1:12" ht="15.4" customHeight="1" x14ac:dyDescent="0.25">
      <c r="K69" s="37" t="s">
        <v>54</v>
      </c>
      <c r="L69" s="43">
        <v>94.45</v>
      </c>
    </row>
    <row r="70" spans="1:12" ht="15.4" customHeight="1" x14ac:dyDescent="0.25">
      <c r="K70" s="37" t="s">
        <v>55</v>
      </c>
      <c r="L70" s="43">
        <v>90.31</v>
      </c>
    </row>
    <row r="71" spans="1:12" ht="15.4" customHeight="1" x14ac:dyDescent="0.25">
      <c r="K71" s="37"/>
      <c r="L71" s="43"/>
    </row>
    <row r="72" spans="1:12" ht="15.4" customHeight="1" x14ac:dyDescent="0.25">
      <c r="K72" s="38"/>
      <c r="L72" s="43" t="s">
        <v>23</v>
      </c>
    </row>
    <row r="73" spans="1:12" ht="15.4" customHeight="1" x14ac:dyDescent="0.25">
      <c r="K73" s="42" t="s">
        <v>49</v>
      </c>
      <c r="L73" s="43">
        <v>103.55</v>
      </c>
    </row>
    <row r="74" spans="1:12" ht="15.4" customHeight="1" x14ac:dyDescent="0.25">
      <c r="K74" s="42" t="s">
        <v>50</v>
      </c>
      <c r="L74" s="43">
        <v>96.96</v>
      </c>
    </row>
    <row r="75" spans="1:12" ht="15.4" customHeight="1" x14ac:dyDescent="0.25">
      <c r="K75" s="42" t="s">
        <v>51</v>
      </c>
      <c r="L75" s="43">
        <v>98</v>
      </c>
    </row>
    <row r="76" spans="1:12" ht="15.4" customHeight="1" x14ac:dyDescent="0.25">
      <c r="A76" s="31" t="str">
        <f>"Distribution of payroll jobs by industry, "&amp;$L$1</f>
        <v>Distribution of payroll jobs by industry, Queensland</v>
      </c>
      <c r="K76" s="44" t="s">
        <v>52</v>
      </c>
      <c r="L76" s="43">
        <v>98.6</v>
      </c>
    </row>
    <row r="77" spans="1:12" ht="15.4" customHeight="1" x14ac:dyDescent="0.25">
      <c r="K77" s="37" t="s">
        <v>53</v>
      </c>
      <c r="L77" s="43">
        <v>97.86</v>
      </c>
    </row>
    <row r="78" spans="1:12" ht="15.4" customHeight="1" x14ac:dyDescent="0.25">
      <c r="K78" s="37" t="s">
        <v>54</v>
      </c>
      <c r="L78" s="43">
        <v>93.59</v>
      </c>
    </row>
    <row r="79" spans="1:12" ht="15.4" customHeight="1" x14ac:dyDescent="0.25">
      <c r="K79" s="37" t="s">
        <v>55</v>
      </c>
      <c r="L79" s="43">
        <v>89.4</v>
      </c>
    </row>
    <row r="80" spans="1:12" ht="15.4" customHeight="1" x14ac:dyDescent="0.25">
      <c r="K80" s="37"/>
      <c r="L80" s="43"/>
    </row>
    <row r="81" spans="1:12" ht="15.4" customHeight="1" x14ac:dyDescent="0.25">
      <c r="K81" s="39"/>
      <c r="L81" s="43" t="s">
        <v>22</v>
      </c>
    </row>
    <row r="82" spans="1:12" ht="15.4" customHeight="1" x14ac:dyDescent="0.25">
      <c r="K82" s="42" t="s">
        <v>49</v>
      </c>
      <c r="L82" s="43">
        <v>104.07</v>
      </c>
    </row>
    <row r="83" spans="1:12" ht="15.4" customHeight="1" x14ac:dyDescent="0.25">
      <c r="K83" s="42" t="s">
        <v>50</v>
      </c>
      <c r="L83" s="43">
        <v>96.45</v>
      </c>
    </row>
    <row r="84" spans="1:12" ht="15.4" customHeight="1" x14ac:dyDescent="0.25">
      <c r="K84" s="42" t="s">
        <v>51</v>
      </c>
      <c r="L84" s="43">
        <v>97.5</v>
      </c>
    </row>
    <row r="85" spans="1:12" ht="15.4" customHeight="1" x14ac:dyDescent="0.25">
      <c r="K85" s="44" t="s">
        <v>52</v>
      </c>
      <c r="L85" s="43">
        <v>98.28</v>
      </c>
    </row>
    <row r="86" spans="1:12" ht="15.4" customHeight="1" x14ac:dyDescent="0.25">
      <c r="K86" s="37" t="s">
        <v>53</v>
      </c>
      <c r="L86" s="43">
        <v>97.86</v>
      </c>
    </row>
    <row r="87" spans="1:12" ht="15.4" customHeight="1" x14ac:dyDescent="0.25">
      <c r="K87" s="37" t="s">
        <v>54</v>
      </c>
      <c r="L87" s="43">
        <v>93.46</v>
      </c>
    </row>
    <row r="88" spans="1:12" ht="15.4" customHeight="1" x14ac:dyDescent="0.25">
      <c r="A88" s="33"/>
      <c r="B88" s="33"/>
      <c r="C88" s="33"/>
      <c r="D88" s="33"/>
      <c r="E88" s="33"/>
      <c r="F88" s="33"/>
      <c r="G88" s="33"/>
      <c r="H88" s="33"/>
      <c r="I88" s="33"/>
      <c r="J88" s="33"/>
      <c r="K88" s="37" t="s">
        <v>55</v>
      </c>
      <c r="L88" s="43">
        <v>88.86</v>
      </c>
    </row>
    <row r="89" spans="1:12" ht="15.4" customHeight="1" x14ac:dyDescent="0.25">
      <c r="A89" s="33"/>
      <c r="B89" s="33"/>
      <c r="C89" s="33"/>
      <c r="D89" s="33"/>
      <c r="E89" s="33"/>
      <c r="F89" s="33"/>
      <c r="G89" s="33"/>
      <c r="H89" s="33"/>
      <c r="I89" s="33"/>
      <c r="J89" s="33"/>
      <c r="K89" s="37"/>
      <c r="L89" s="43"/>
    </row>
    <row r="90" spans="1:12" ht="15" customHeight="1" x14ac:dyDescent="0.25">
      <c r="B90" s="24"/>
      <c r="C90" s="24"/>
      <c r="D90" s="24"/>
      <c r="E90" s="24"/>
      <c r="F90" s="24"/>
      <c r="G90" s="24"/>
      <c r="H90" s="24"/>
      <c r="I90" s="24"/>
      <c r="J90" s="24"/>
      <c r="K90" s="38"/>
      <c r="L90" s="38"/>
    </row>
    <row r="91" spans="1:12" ht="15" customHeight="1" x14ac:dyDescent="0.25">
      <c r="B91" s="24"/>
      <c r="C91" s="24"/>
      <c r="D91" s="24"/>
      <c r="E91" s="24"/>
      <c r="F91" s="24"/>
      <c r="G91" s="24"/>
      <c r="H91" s="24"/>
      <c r="I91" s="24"/>
      <c r="J91" s="24"/>
      <c r="K91" s="43" t="s">
        <v>21</v>
      </c>
      <c r="L91" s="69" t="s">
        <v>67</v>
      </c>
    </row>
    <row r="92" spans="1:12" ht="15" customHeight="1" x14ac:dyDescent="0.25">
      <c r="A92" s="24"/>
      <c r="B92" s="24"/>
      <c r="C92" s="24"/>
      <c r="D92" s="24"/>
      <c r="E92" s="24"/>
      <c r="F92" s="24"/>
      <c r="G92" s="24"/>
      <c r="H92" s="24"/>
      <c r="I92" s="24"/>
      <c r="J92" s="24"/>
      <c r="K92" s="34"/>
      <c r="L92" s="40"/>
    </row>
    <row r="93" spans="1:12" ht="15" customHeight="1" x14ac:dyDescent="0.25">
      <c r="A93" s="24"/>
      <c r="B93" s="24"/>
      <c r="C93" s="24"/>
      <c r="D93" s="24"/>
      <c r="E93" s="24"/>
      <c r="F93" s="24"/>
      <c r="G93" s="24"/>
      <c r="H93" s="24"/>
      <c r="I93" s="24"/>
      <c r="J93" s="24"/>
      <c r="K93" s="38" t="s">
        <v>19</v>
      </c>
      <c r="L93" s="42">
        <v>-1.23E-2</v>
      </c>
    </row>
    <row r="94" spans="1:12" ht="15" customHeight="1" x14ac:dyDescent="0.25">
      <c r="A94" s="24"/>
      <c r="B94" s="24"/>
      <c r="C94" s="24"/>
      <c r="D94" s="24"/>
      <c r="E94" s="24"/>
      <c r="F94" s="24"/>
      <c r="G94" s="24"/>
      <c r="H94" s="24"/>
      <c r="I94" s="24"/>
      <c r="J94" s="24"/>
      <c r="K94" s="38" t="s">
        <v>0</v>
      </c>
      <c r="L94" s="42">
        <v>-3.0499999999999999E-2</v>
      </c>
    </row>
    <row r="95" spans="1:12" ht="15" customHeight="1" x14ac:dyDescent="0.25">
      <c r="B95" s="24"/>
      <c r="C95" s="24"/>
      <c r="D95" s="24"/>
      <c r="E95" s="24"/>
      <c r="F95" s="24"/>
      <c r="G95" s="24"/>
      <c r="H95" s="24"/>
      <c r="I95" s="24"/>
      <c r="J95" s="24"/>
      <c r="K95" s="38" t="s">
        <v>1</v>
      </c>
      <c r="L95" s="42">
        <v>-3.61E-2</v>
      </c>
    </row>
    <row r="96" spans="1:12" ht="15" customHeight="1" x14ac:dyDescent="0.25">
      <c r="B96" s="24"/>
      <c r="C96" s="24"/>
      <c r="D96" s="24"/>
      <c r="E96" s="24"/>
      <c r="F96" s="24"/>
      <c r="G96" s="24"/>
      <c r="H96" s="24"/>
      <c r="I96" s="24"/>
      <c r="J96" s="24"/>
      <c r="K96" s="38" t="s">
        <v>18</v>
      </c>
      <c r="L96" s="42">
        <v>-3.7999999999999999E-2</v>
      </c>
    </row>
    <row r="97" spans="1:12" ht="15" customHeight="1" x14ac:dyDescent="0.25">
      <c r="A97" s="24"/>
      <c r="B97" s="24"/>
      <c r="C97" s="24"/>
      <c r="D97" s="24"/>
      <c r="E97" s="24"/>
      <c r="F97" s="24"/>
      <c r="G97" s="24"/>
      <c r="H97" s="24"/>
      <c r="I97" s="24"/>
      <c r="J97" s="24"/>
      <c r="K97" s="38" t="s">
        <v>2</v>
      </c>
      <c r="L97" s="42">
        <v>-3.6200000000000003E-2</v>
      </c>
    </row>
    <row r="98" spans="1:12" ht="15" customHeight="1" x14ac:dyDescent="0.25">
      <c r="B98" s="24"/>
      <c r="C98" s="24"/>
      <c r="D98" s="24"/>
      <c r="E98" s="24"/>
      <c r="F98" s="24"/>
      <c r="G98" s="24"/>
      <c r="H98" s="24"/>
      <c r="I98" s="24"/>
      <c r="J98" s="24"/>
      <c r="K98" s="38" t="s">
        <v>17</v>
      </c>
      <c r="L98" s="42">
        <v>-3.4200000000000001E-2</v>
      </c>
    </row>
    <row r="99" spans="1:12" ht="15" customHeight="1" x14ac:dyDescent="0.25">
      <c r="A99" s="24"/>
      <c r="B99" s="24"/>
      <c r="C99" s="24"/>
      <c r="D99" s="24"/>
      <c r="E99" s="24"/>
      <c r="F99" s="24"/>
      <c r="G99" s="24"/>
      <c r="H99" s="24"/>
      <c r="I99" s="24"/>
      <c r="J99" s="24"/>
      <c r="K99" s="38" t="s">
        <v>16</v>
      </c>
      <c r="L99" s="42">
        <v>-7.4000000000000003E-3</v>
      </c>
    </row>
    <row r="100" spans="1:12" ht="15" customHeight="1" x14ac:dyDescent="0.25">
      <c r="A100" s="24"/>
      <c r="B100" s="24"/>
      <c r="C100" s="24"/>
      <c r="D100" s="24"/>
      <c r="E100" s="24"/>
      <c r="F100" s="24"/>
      <c r="G100" s="24"/>
      <c r="H100" s="24"/>
      <c r="I100" s="24"/>
      <c r="J100" s="24"/>
      <c r="K100" s="38" t="s">
        <v>15</v>
      </c>
      <c r="L100" s="42">
        <v>-0.1043</v>
      </c>
    </row>
    <row r="101" spans="1:12" x14ac:dyDescent="0.25">
      <c r="A101" s="24"/>
      <c r="B101" s="24"/>
      <c r="C101" s="24"/>
      <c r="D101" s="24"/>
      <c r="E101" s="24"/>
      <c r="F101" s="24"/>
      <c r="G101" s="24"/>
      <c r="H101" s="24"/>
      <c r="I101" s="24"/>
      <c r="J101" s="24"/>
      <c r="K101" s="38" t="s">
        <v>14</v>
      </c>
      <c r="L101" s="42">
        <v>-5.0999999999999997E-2</v>
      </c>
    </row>
    <row r="102" spans="1:12" x14ac:dyDescent="0.25">
      <c r="A102" s="24"/>
      <c r="B102" s="24"/>
      <c r="C102" s="24"/>
      <c r="D102" s="24"/>
      <c r="E102" s="24"/>
      <c r="F102" s="24"/>
      <c r="G102" s="24"/>
      <c r="H102" s="24"/>
      <c r="I102" s="24"/>
      <c r="J102" s="24"/>
      <c r="K102" s="38" t="s">
        <v>13</v>
      </c>
      <c r="L102" s="42">
        <v>-0.1096</v>
      </c>
    </row>
    <row r="103" spans="1:12" x14ac:dyDescent="0.25">
      <c r="K103" s="38" t="s">
        <v>12</v>
      </c>
      <c r="L103" s="42">
        <v>3.0099999999999998E-2</v>
      </c>
    </row>
    <row r="104" spans="1:12" x14ac:dyDescent="0.25">
      <c r="K104" s="38" t="s">
        <v>11</v>
      </c>
      <c r="L104" s="42">
        <v>-3.9899999999999998E-2</v>
      </c>
    </row>
    <row r="105" spans="1:12" x14ac:dyDescent="0.25">
      <c r="K105" s="38" t="s">
        <v>10</v>
      </c>
      <c r="L105" s="42">
        <v>-3.1600000000000003E-2</v>
      </c>
    </row>
    <row r="106" spans="1:12" x14ac:dyDescent="0.25">
      <c r="K106" s="38" t="s">
        <v>9</v>
      </c>
      <c r="L106" s="42">
        <v>-2.9000000000000001E-2</v>
      </c>
    </row>
    <row r="107" spans="1:12" x14ac:dyDescent="0.25">
      <c r="K107" s="38" t="s">
        <v>8</v>
      </c>
      <c r="L107" s="42">
        <v>8.1299999999999997E-2</v>
      </c>
    </row>
    <row r="108" spans="1:12" x14ac:dyDescent="0.25">
      <c r="K108" s="38" t="s">
        <v>7</v>
      </c>
      <c r="L108" s="42">
        <v>-3.0999999999999999E-3</v>
      </c>
    </row>
    <row r="109" spans="1:12" x14ac:dyDescent="0.25">
      <c r="K109" s="38" t="s">
        <v>6</v>
      </c>
      <c r="L109" s="42">
        <v>-1.6799999999999999E-2</v>
      </c>
    </row>
    <row r="110" spans="1:12" x14ac:dyDescent="0.25">
      <c r="K110" s="38" t="s">
        <v>5</v>
      </c>
      <c r="L110" s="42">
        <v>-7.0400000000000004E-2</v>
      </c>
    </row>
    <row r="111" spans="1:12" x14ac:dyDescent="0.25">
      <c r="K111" s="38" t="s">
        <v>3</v>
      </c>
      <c r="L111" s="42">
        <v>-3.73E-2</v>
      </c>
    </row>
    <row r="112" spans="1:12" x14ac:dyDescent="0.25">
      <c r="K112" s="38"/>
      <c r="L112" s="48"/>
    </row>
    <row r="113" spans="1:12" x14ac:dyDescent="0.25">
      <c r="A113" s="24"/>
      <c r="B113" s="24"/>
      <c r="C113" s="24"/>
      <c r="D113" s="24"/>
      <c r="E113" s="24"/>
      <c r="F113" s="24"/>
      <c r="G113" s="24"/>
      <c r="H113" s="24"/>
      <c r="I113" s="24"/>
      <c r="J113" s="24"/>
      <c r="K113" s="38"/>
      <c r="L113" s="67"/>
    </row>
    <row r="114" spans="1:12" x14ac:dyDescent="0.25">
      <c r="K114" s="38"/>
      <c r="L114" s="48"/>
    </row>
    <row r="115" spans="1:12" x14ac:dyDescent="0.25">
      <c r="K115" s="38"/>
      <c r="L115" s="48"/>
    </row>
    <row r="116" spans="1:12" x14ac:dyDescent="0.25">
      <c r="K116" s="38"/>
      <c r="L116" s="48"/>
    </row>
    <row r="117" spans="1:12" x14ac:dyDescent="0.25">
      <c r="K117" s="38"/>
      <c r="L117" s="48"/>
    </row>
    <row r="118" spans="1:12" x14ac:dyDescent="0.25">
      <c r="K118" s="38"/>
      <c r="L118" s="48"/>
    </row>
    <row r="119" spans="1:12" x14ac:dyDescent="0.25">
      <c r="K119" s="38"/>
      <c r="L119" s="48"/>
    </row>
    <row r="120" spans="1:12" x14ac:dyDescent="0.25">
      <c r="K120" s="38"/>
      <c r="L120" s="47"/>
    </row>
    <row r="121" spans="1:12" x14ac:dyDescent="0.25">
      <c r="K121" s="38"/>
      <c r="L121" s="48"/>
    </row>
    <row r="122" spans="1:12" x14ac:dyDescent="0.25">
      <c r="K122" s="38"/>
      <c r="L122" s="48"/>
    </row>
    <row r="123" spans="1:12" x14ac:dyDescent="0.25">
      <c r="K123" s="38"/>
      <c r="L123" s="48"/>
    </row>
    <row r="124" spans="1:12" x14ac:dyDescent="0.25">
      <c r="K124" s="38"/>
      <c r="L124" s="48"/>
    </row>
    <row r="125" spans="1:12" x14ac:dyDescent="0.25">
      <c r="K125" s="38"/>
      <c r="L125" s="48"/>
    </row>
    <row r="126" spans="1:12" x14ac:dyDescent="0.25">
      <c r="K126" s="38"/>
      <c r="L126" s="48"/>
    </row>
    <row r="127" spans="1:12" x14ac:dyDescent="0.25">
      <c r="K127" s="38"/>
      <c r="L127" s="48"/>
    </row>
    <row r="128" spans="1:12" x14ac:dyDescent="0.25">
      <c r="K128" s="38"/>
      <c r="L128" s="48"/>
    </row>
    <row r="129" spans="11:12" x14ac:dyDescent="0.25">
      <c r="K129" s="38"/>
      <c r="L129" s="48"/>
    </row>
    <row r="130" spans="11:12" x14ac:dyDescent="0.25">
      <c r="K130" s="38"/>
      <c r="L130" s="48"/>
    </row>
    <row r="131" spans="11:12" x14ac:dyDescent="0.25">
      <c r="K131" s="38"/>
      <c r="L131" s="48"/>
    </row>
    <row r="132" spans="11:12" x14ac:dyDescent="0.25">
      <c r="K132" s="38"/>
      <c r="L132" s="48"/>
    </row>
    <row r="133" spans="11:12" x14ac:dyDescent="0.25">
      <c r="K133" s="34"/>
      <c r="L133" s="48"/>
    </row>
    <row r="134" spans="11:12" x14ac:dyDescent="0.25">
      <c r="K134" s="34"/>
      <c r="L134" s="48"/>
    </row>
    <row r="135" spans="11:12" x14ac:dyDescent="0.25">
      <c r="K135" s="34"/>
      <c r="L135" s="48"/>
    </row>
    <row r="136" spans="11:12" x14ac:dyDescent="0.25">
      <c r="K136" s="34"/>
      <c r="L136" s="48"/>
    </row>
    <row r="137" spans="11:12" x14ac:dyDescent="0.25">
      <c r="K137" s="34"/>
      <c r="L137" s="48"/>
    </row>
    <row r="138" spans="11:12" x14ac:dyDescent="0.25">
      <c r="K138" s="34"/>
      <c r="L138" s="48"/>
    </row>
    <row r="139" spans="11:12" x14ac:dyDescent="0.25">
      <c r="K139" s="34"/>
      <c r="L139" s="48"/>
    </row>
    <row r="140" spans="11:12" x14ac:dyDescent="0.25">
      <c r="K140" s="69" t="s">
        <v>68</v>
      </c>
      <c r="L140" s="69" t="s">
        <v>69</v>
      </c>
    </row>
    <row r="141" spans="11:12" x14ac:dyDescent="0.25">
      <c r="K141" s="34"/>
      <c r="L141" s="49">
        <v>43904</v>
      </c>
    </row>
    <row r="142" spans="11:12" x14ac:dyDescent="0.25">
      <c r="K142" s="38" t="s">
        <v>19</v>
      </c>
      <c r="L142" s="42">
        <v>1.44E-2</v>
      </c>
    </row>
    <row r="143" spans="11:12" x14ac:dyDescent="0.25">
      <c r="K143" s="38" t="s">
        <v>0</v>
      </c>
      <c r="L143" s="42">
        <v>2.2800000000000001E-2</v>
      </c>
    </row>
    <row r="144" spans="11:12" x14ac:dyDescent="0.25">
      <c r="K144" s="38" t="s">
        <v>1</v>
      </c>
      <c r="L144" s="42">
        <v>6.9699999999999998E-2</v>
      </c>
    </row>
    <row r="145" spans="11:12" x14ac:dyDescent="0.25">
      <c r="K145" s="38" t="s">
        <v>18</v>
      </c>
      <c r="L145" s="42">
        <v>1.1900000000000001E-2</v>
      </c>
    </row>
    <row r="146" spans="11:12" x14ac:dyDescent="0.25">
      <c r="K146" s="38" t="s">
        <v>2</v>
      </c>
      <c r="L146" s="42">
        <v>7.2700000000000001E-2</v>
      </c>
    </row>
    <row r="147" spans="11:12" x14ac:dyDescent="0.25">
      <c r="K147" s="38" t="s">
        <v>17</v>
      </c>
      <c r="L147" s="42">
        <v>4.3099999999999999E-2</v>
      </c>
    </row>
    <row r="148" spans="11:12" x14ac:dyDescent="0.25">
      <c r="K148" s="38" t="s">
        <v>16</v>
      </c>
      <c r="L148" s="42">
        <v>0.1038</v>
      </c>
    </row>
    <row r="149" spans="11:12" x14ac:dyDescent="0.25">
      <c r="K149" s="38" t="s">
        <v>15</v>
      </c>
      <c r="L149" s="42">
        <v>7.5399999999999995E-2</v>
      </c>
    </row>
    <row r="150" spans="11:12" x14ac:dyDescent="0.25">
      <c r="K150" s="38" t="s">
        <v>14</v>
      </c>
      <c r="L150" s="42">
        <v>4.5100000000000001E-2</v>
      </c>
    </row>
    <row r="151" spans="11:12" x14ac:dyDescent="0.25">
      <c r="K151" s="38" t="s">
        <v>13</v>
      </c>
      <c r="L151" s="42">
        <v>9.7999999999999997E-3</v>
      </c>
    </row>
    <row r="152" spans="11:12" x14ac:dyDescent="0.25">
      <c r="K152" s="38" t="s">
        <v>12</v>
      </c>
      <c r="L152" s="42">
        <v>2.7699999999999999E-2</v>
      </c>
    </row>
    <row r="153" spans="11:12" x14ac:dyDescent="0.25">
      <c r="K153" s="38" t="s">
        <v>11</v>
      </c>
      <c r="L153" s="42">
        <v>2.3199999999999998E-2</v>
      </c>
    </row>
    <row r="154" spans="11:12" x14ac:dyDescent="0.25">
      <c r="K154" s="38" t="s">
        <v>10</v>
      </c>
      <c r="L154" s="42">
        <v>7.4399999999999994E-2</v>
      </c>
    </row>
    <row r="155" spans="11:12" x14ac:dyDescent="0.25">
      <c r="K155" s="38" t="s">
        <v>9</v>
      </c>
      <c r="L155" s="42">
        <v>6.8900000000000003E-2</v>
      </c>
    </row>
    <row r="156" spans="11:12" x14ac:dyDescent="0.25">
      <c r="K156" s="38" t="s">
        <v>8</v>
      </c>
      <c r="L156" s="42">
        <v>6.0699999999999997E-2</v>
      </c>
    </row>
    <row r="157" spans="11:12" x14ac:dyDescent="0.25">
      <c r="K157" s="38" t="s">
        <v>7</v>
      </c>
      <c r="L157" s="42">
        <v>5.5300000000000002E-2</v>
      </c>
    </row>
    <row r="158" spans="11:12" x14ac:dyDescent="0.25">
      <c r="K158" s="38" t="s">
        <v>6</v>
      </c>
      <c r="L158" s="42">
        <v>0.16400000000000001</v>
      </c>
    </row>
    <row r="159" spans="11:12" x14ac:dyDescent="0.25">
      <c r="K159" s="38" t="s">
        <v>5</v>
      </c>
      <c r="L159" s="42">
        <v>1.6199999999999999E-2</v>
      </c>
    </row>
    <row r="160" spans="11:12" x14ac:dyDescent="0.25">
      <c r="K160" s="38" t="s">
        <v>3</v>
      </c>
      <c r="L160" s="42">
        <v>4.02E-2</v>
      </c>
    </row>
    <row r="161" spans="11:12" x14ac:dyDescent="0.25">
      <c r="K161" s="34"/>
      <c r="L161" s="47" t="s">
        <v>20</v>
      </c>
    </row>
    <row r="162" spans="11:12" x14ac:dyDescent="0.25">
      <c r="K162" s="38" t="s">
        <v>19</v>
      </c>
      <c r="L162" s="42">
        <v>1.46E-2</v>
      </c>
    </row>
    <row r="163" spans="11:12" x14ac:dyDescent="0.25">
      <c r="K163" s="38" t="s">
        <v>0</v>
      </c>
      <c r="L163" s="42">
        <v>2.2700000000000001E-2</v>
      </c>
    </row>
    <row r="164" spans="11:12" x14ac:dyDescent="0.25">
      <c r="K164" s="38" t="s">
        <v>1</v>
      </c>
      <c r="L164" s="42">
        <v>6.8900000000000003E-2</v>
      </c>
    </row>
    <row r="165" spans="11:12" x14ac:dyDescent="0.25">
      <c r="K165" s="38" t="s">
        <v>18</v>
      </c>
      <c r="L165" s="42">
        <v>1.18E-2</v>
      </c>
    </row>
    <row r="166" spans="11:12" x14ac:dyDescent="0.25">
      <c r="K166" s="38" t="s">
        <v>2</v>
      </c>
      <c r="L166" s="42">
        <v>7.1900000000000006E-2</v>
      </c>
    </row>
    <row r="167" spans="11:12" x14ac:dyDescent="0.25">
      <c r="K167" s="38" t="s">
        <v>17</v>
      </c>
      <c r="L167" s="42">
        <v>4.2700000000000002E-2</v>
      </c>
    </row>
    <row r="168" spans="11:12" x14ac:dyDescent="0.25">
      <c r="K168" s="38" t="s">
        <v>16</v>
      </c>
      <c r="L168" s="42">
        <v>0.1057</v>
      </c>
    </row>
    <row r="169" spans="11:12" x14ac:dyDescent="0.25">
      <c r="K169" s="38" t="s">
        <v>15</v>
      </c>
      <c r="L169" s="42">
        <v>6.93E-2</v>
      </c>
    </row>
    <row r="170" spans="11:12" x14ac:dyDescent="0.25">
      <c r="K170" s="38" t="s">
        <v>14</v>
      </c>
      <c r="L170" s="42">
        <v>4.3900000000000002E-2</v>
      </c>
    </row>
    <row r="171" spans="11:12" x14ac:dyDescent="0.25">
      <c r="K171" s="38" t="s">
        <v>13</v>
      </c>
      <c r="L171" s="42">
        <v>8.8999999999999999E-3</v>
      </c>
    </row>
    <row r="172" spans="11:12" x14ac:dyDescent="0.25">
      <c r="K172" s="38" t="s">
        <v>12</v>
      </c>
      <c r="L172" s="42">
        <v>2.93E-2</v>
      </c>
    </row>
    <row r="173" spans="11:12" x14ac:dyDescent="0.25">
      <c r="K173" s="38" t="s">
        <v>11</v>
      </c>
      <c r="L173" s="42">
        <v>2.29E-2</v>
      </c>
    </row>
    <row r="174" spans="11:12" x14ac:dyDescent="0.25">
      <c r="K174" s="38" t="s">
        <v>10</v>
      </c>
      <c r="L174" s="42">
        <v>7.3899999999999993E-2</v>
      </c>
    </row>
    <row r="175" spans="11:12" x14ac:dyDescent="0.25">
      <c r="K175" s="38" t="s">
        <v>9</v>
      </c>
      <c r="L175" s="42">
        <v>6.8699999999999997E-2</v>
      </c>
    </row>
    <row r="176" spans="11:12" x14ac:dyDescent="0.25">
      <c r="K176" s="38" t="s">
        <v>8</v>
      </c>
      <c r="L176" s="42">
        <v>6.7299999999999999E-2</v>
      </c>
    </row>
    <row r="177" spans="11:12" x14ac:dyDescent="0.25">
      <c r="K177" s="38" t="s">
        <v>7</v>
      </c>
      <c r="L177" s="42">
        <v>5.6500000000000002E-2</v>
      </c>
    </row>
    <row r="178" spans="11:12" x14ac:dyDescent="0.25">
      <c r="K178" s="38" t="s">
        <v>6</v>
      </c>
      <c r="L178" s="42">
        <v>0.16539999999999999</v>
      </c>
    </row>
    <row r="179" spans="11:12" x14ac:dyDescent="0.25">
      <c r="K179" s="38" t="s">
        <v>5</v>
      </c>
      <c r="L179" s="42">
        <v>1.55E-2</v>
      </c>
    </row>
    <row r="180" spans="11:12" x14ac:dyDescent="0.25">
      <c r="K180" s="38" t="s">
        <v>3</v>
      </c>
      <c r="L180" s="42">
        <v>3.9699999999999999E-2</v>
      </c>
    </row>
    <row r="181" spans="11:12" x14ac:dyDescent="0.25">
      <c r="K181" s="68" t="s">
        <v>56</v>
      </c>
      <c r="L181" s="69"/>
    </row>
    <row r="182" spans="11:12" x14ac:dyDescent="0.25">
      <c r="K182" s="67">
        <v>43904</v>
      </c>
      <c r="L182" s="43">
        <v>100</v>
      </c>
    </row>
    <row r="183" spans="11:12" x14ac:dyDescent="0.25">
      <c r="K183" s="67">
        <v>43911</v>
      </c>
      <c r="L183" s="43">
        <v>99.271199999999993</v>
      </c>
    </row>
    <row r="184" spans="11:12" x14ac:dyDescent="0.25">
      <c r="K184" s="67">
        <v>43918</v>
      </c>
      <c r="L184" s="43">
        <v>96.295599999999993</v>
      </c>
    </row>
    <row r="185" spans="11:12" x14ac:dyDescent="0.25">
      <c r="K185" s="67">
        <v>43925</v>
      </c>
      <c r="L185" s="43">
        <v>93.638400000000004</v>
      </c>
    </row>
    <row r="186" spans="11:12" x14ac:dyDescent="0.25">
      <c r="K186" s="67">
        <v>43932</v>
      </c>
      <c r="L186" s="43">
        <v>91.923000000000002</v>
      </c>
    </row>
    <row r="187" spans="11:12" x14ac:dyDescent="0.25">
      <c r="K187" s="67">
        <v>43939</v>
      </c>
      <c r="L187" s="43">
        <v>91.470600000000005</v>
      </c>
    </row>
    <row r="188" spans="11:12" x14ac:dyDescent="0.25">
      <c r="K188" s="67">
        <v>43946</v>
      </c>
      <c r="L188" s="43">
        <v>91.807000000000002</v>
      </c>
    </row>
    <row r="189" spans="11:12" x14ac:dyDescent="0.25">
      <c r="K189" s="67">
        <v>43953</v>
      </c>
      <c r="L189" s="43">
        <v>92.205500000000001</v>
      </c>
    </row>
    <row r="190" spans="11:12" x14ac:dyDescent="0.25">
      <c r="K190" s="67">
        <v>43960</v>
      </c>
      <c r="L190" s="43">
        <v>92.755899999999997</v>
      </c>
    </row>
    <row r="191" spans="11:12" x14ac:dyDescent="0.25">
      <c r="K191" s="67">
        <v>43967</v>
      </c>
      <c r="L191" s="43">
        <v>93.289000000000001</v>
      </c>
    </row>
    <row r="192" spans="11:12" x14ac:dyDescent="0.25">
      <c r="K192" s="67">
        <v>43974</v>
      </c>
      <c r="L192" s="43">
        <v>93.593100000000007</v>
      </c>
    </row>
    <row r="193" spans="11:12" x14ac:dyDescent="0.25">
      <c r="K193" s="67">
        <v>43981</v>
      </c>
      <c r="L193" s="43">
        <v>94.094300000000004</v>
      </c>
    </row>
    <row r="194" spans="11:12" x14ac:dyDescent="0.25">
      <c r="K194" s="67">
        <v>43988</v>
      </c>
      <c r="L194" s="43">
        <v>95.016300000000001</v>
      </c>
    </row>
    <row r="195" spans="11:12" x14ac:dyDescent="0.25">
      <c r="K195" s="67">
        <v>43995</v>
      </c>
      <c r="L195" s="43">
        <v>95.471400000000003</v>
      </c>
    </row>
    <row r="196" spans="11:12" x14ac:dyDescent="0.25">
      <c r="K196" s="67">
        <v>44002</v>
      </c>
      <c r="L196" s="43">
        <v>95.657899999999998</v>
      </c>
    </row>
    <row r="197" spans="11:12" x14ac:dyDescent="0.25">
      <c r="K197" s="67">
        <v>44009</v>
      </c>
      <c r="L197" s="43">
        <v>95.603200000000001</v>
      </c>
    </row>
    <row r="198" spans="11:12" x14ac:dyDescent="0.25">
      <c r="K198" s="67">
        <v>44016</v>
      </c>
      <c r="L198" s="43">
        <v>96.356800000000007</v>
      </c>
    </row>
    <row r="199" spans="11:12" x14ac:dyDescent="0.25">
      <c r="K199" s="67">
        <v>44023</v>
      </c>
      <c r="L199" s="43">
        <v>96.685500000000005</v>
      </c>
    </row>
    <row r="200" spans="11:12" x14ac:dyDescent="0.25">
      <c r="K200" s="67">
        <v>44030</v>
      </c>
      <c r="L200" s="43">
        <v>96.562399999999997</v>
      </c>
    </row>
    <row r="201" spans="11:12" x14ac:dyDescent="0.25">
      <c r="K201" s="67">
        <v>44037</v>
      </c>
      <c r="L201" s="43">
        <v>96.622500000000002</v>
      </c>
    </row>
    <row r="202" spans="11:12" x14ac:dyDescent="0.25">
      <c r="K202" s="67">
        <v>44044</v>
      </c>
      <c r="L202" s="43">
        <v>96.718599999999995</v>
      </c>
    </row>
    <row r="203" spans="11:12" x14ac:dyDescent="0.25">
      <c r="K203" s="67">
        <v>44051</v>
      </c>
      <c r="L203" s="43">
        <v>96.574399999999997</v>
      </c>
    </row>
    <row r="204" spans="11:12" x14ac:dyDescent="0.25">
      <c r="K204" s="67">
        <v>44058</v>
      </c>
      <c r="L204" s="43">
        <v>96.402299999999997</v>
      </c>
    </row>
    <row r="205" spans="11:12" x14ac:dyDescent="0.25">
      <c r="K205" s="67">
        <v>44065</v>
      </c>
      <c r="L205" s="43">
        <v>96.278899999999993</v>
      </c>
    </row>
    <row r="206" spans="11:12" x14ac:dyDescent="0.25">
      <c r="K206" s="67">
        <v>44072</v>
      </c>
      <c r="L206" s="43">
        <v>96.199700000000007</v>
      </c>
    </row>
    <row r="207" spans="11:12" x14ac:dyDescent="0.25">
      <c r="K207" s="67">
        <v>44079</v>
      </c>
      <c r="L207" s="43">
        <v>96.272900000000007</v>
      </c>
    </row>
    <row r="208" spans="11:12" x14ac:dyDescent="0.25">
      <c r="K208" s="67">
        <v>44086</v>
      </c>
      <c r="L208" s="43">
        <v>96.568100000000001</v>
      </c>
    </row>
    <row r="209" spans="11:12" x14ac:dyDescent="0.25">
      <c r="K209" s="67">
        <v>44093</v>
      </c>
      <c r="L209" s="43">
        <v>96.733400000000003</v>
      </c>
    </row>
    <row r="210" spans="11:12" x14ac:dyDescent="0.25">
      <c r="K210" s="67">
        <v>44100</v>
      </c>
      <c r="L210" s="43">
        <v>96.519000000000005</v>
      </c>
    </row>
    <row r="211" spans="11:12" x14ac:dyDescent="0.25">
      <c r="K211" s="67">
        <v>44107</v>
      </c>
      <c r="L211" s="43">
        <v>95.865399999999994</v>
      </c>
    </row>
    <row r="212" spans="11:12" x14ac:dyDescent="0.25">
      <c r="K212" s="67" t="s">
        <v>57</v>
      </c>
      <c r="L212" s="43" t="s">
        <v>57</v>
      </c>
    </row>
    <row r="213" spans="11:12" x14ac:dyDescent="0.25">
      <c r="K213" s="67" t="s">
        <v>57</v>
      </c>
      <c r="L213" s="43" t="s">
        <v>57</v>
      </c>
    </row>
    <row r="214" spans="11:12" x14ac:dyDescent="0.25">
      <c r="K214" s="67" t="s">
        <v>57</v>
      </c>
      <c r="L214" s="43" t="s">
        <v>57</v>
      </c>
    </row>
    <row r="215" spans="11:12" x14ac:dyDescent="0.25">
      <c r="K215" s="67" t="s">
        <v>57</v>
      </c>
      <c r="L215" s="43" t="s">
        <v>57</v>
      </c>
    </row>
    <row r="216" spans="11:12" x14ac:dyDescent="0.25">
      <c r="K216" s="67" t="s">
        <v>57</v>
      </c>
      <c r="L216" s="43" t="s">
        <v>57</v>
      </c>
    </row>
    <row r="217" spans="11:12" x14ac:dyDescent="0.25">
      <c r="K217" s="67" t="s">
        <v>57</v>
      </c>
      <c r="L217" s="43" t="s">
        <v>57</v>
      </c>
    </row>
    <row r="218" spans="11:12" x14ac:dyDescent="0.25">
      <c r="K218" s="67" t="s">
        <v>57</v>
      </c>
      <c r="L218" s="43" t="s">
        <v>57</v>
      </c>
    </row>
    <row r="219" spans="11:12" x14ac:dyDescent="0.25">
      <c r="K219" s="67" t="s">
        <v>57</v>
      </c>
      <c r="L219" s="43" t="s">
        <v>57</v>
      </c>
    </row>
    <row r="220" spans="11:12" x14ac:dyDescent="0.25">
      <c r="K220" s="67" t="s">
        <v>57</v>
      </c>
      <c r="L220" s="43" t="s">
        <v>57</v>
      </c>
    </row>
    <row r="221" spans="11:12" x14ac:dyDescent="0.25">
      <c r="K221" s="67" t="s">
        <v>57</v>
      </c>
      <c r="L221" s="43" t="s">
        <v>57</v>
      </c>
    </row>
    <row r="222" spans="11:12" x14ac:dyDescent="0.25">
      <c r="K222" s="67"/>
      <c r="L222" s="43" t="s">
        <v>57</v>
      </c>
    </row>
    <row r="223" spans="11:12" x14ac:dyDescent="0.25">
      <c r="K223" s="68" t="s">
        <v>58</v>
      </c>
      <c r="L223" s="69"/>
    </row>
    <row r="224" spans="11:12" x14ac:dyDescent="0.25">
      <c r="K224" s="67">
        <v>43904</v>
      </c>
      <c r="L224" s="43">
        <v>100</v>
      </c>
    </row>
    <row r="225" spans="11:12" x14ac:dyDescent="0.25">
      <c r="K225" s="67">
        <v>43911</v>
      </c>
      <c r="L225" s="43">
        <v>99.672899999999998</v>
      </c>
    </row>
    <row r="226" spans="11:12" x14ac:dyDescent="0.25">
      <c r="K226" s="67">
        <v>43918</v>
      </c>
      <c r="L226" s="43">
        <v>98.401799999999994</v>
      </c>
    </row>
    <row r="227" spans="11:12" x14ac:dyDescent="0.25">
      <c r="K227" s="67">
        <v>43925</v>
      </c>
      <c r="L227" s="43">
        <v>96.698300000000003</v>
      </c>
    </row>
    <row r="228" spans="11:12" x14ac:dyDescent="0.25">
      <c r="K228" s="67">
        <v>43932</v>
      </c>
      <c r="L228" s="43">
        <v>94.161900000000003</v>
      </c>
    </row>
    <row r="229" spans="11:12" x14ac:dyDescent="0.25">
      <c r="K229" s="67">
        <v>43939</v>
      </c>
      <c r="L229" s="43">
        <v>94.060299999999998</v>
      </c>
    </row>
    <row r="230" spans="11:12" x14ac:dyDescent="0.25">
      <c r="K230" s="67">
        <v>43946</v>
      </c>
      <c r="L230" s="43">
        <v>94.247100000000003</v>
      </c>
    </row>
    <row r="231" spans="11:12" x14ac:dyDescent="0.25">
      <c r="K231" s="67">
        <v>43953</v>
      </c>
      <c r="L231" s="43">
        <v>94.699200000000005</v>
      </c>
    </row>
    <row r="232" spans="11:12" x14ac:dyDescent="0.25">
      <c r="K232" s="67">
        <v>43960</v>
      </c>
      <c r="L232" s="43">
        <v>93.318799999999996</v>
      </c>
    </row>
    <row r="233" spans="11:12" x14ac:dyDescent="0.25">
      <c r="K233" s="67">
        <v>43967</v>
      </c>
      <c r="L233" s="43">
        <v>92.6631</v>
      </c>
    </row>
    <row r="234" spans="11:12" x14ac:dyDescent="0.25">
      <c r="K234" s="67">
        <v>43974</v>
      </c>
      <c r="L234" s="43">
        <v>92.2851</v>
      </c>
    </row>
    <row r="235" spans="11:12" x14ac:dyDescent="0.25">
      <c r="K235" s="67">
        <v>43981</v>
      </c>
      <c r="L235" s="43">
        <v>93.580100000000002</v>
      </c>
    </row>
    <row r="236" spans="11:12" x14ac:dyDescent="0.25">
      <c r="K236" s="67">
        <v>43988</v>
      </c>
      <c r="L236" s="43">
        <v>95.452699999999993</v>
      </c>
    </row>
    <row r="237" spans="11:12" x14ac:dyDescent="0.25">
      <c r="K237" s="67">
        <v>43995</v>
      </c>
      <c r="L237" s="43">
        <v>96.085499999999996</v>
      </c>
    </row>
    <row r="238" spans="11:12" x14ac:dyDescent="0.25">
      <c r="K238" s="67">
        <v>44002</v>
      </c>
      <c r="L238" s="43">
        <v>97.002799999999993</v>
      </c>
    </row>
    <row r="239" spans="11:12" x14ac:dyDescent="0.25">
      <c r="K239" s="67">
        <v>44009</v>
      </c>
      <c r="L239" s="43">
        <v>97.207499999999996</v>
      </c>
    </row>
    <row r="240" spans="11:12" x14ac:dyDescent="0.25">
      <c r="K240" s="67">
        <v>44016</v>
      </c>
      <c r="L240" s="43">
        <v>98.944500000000005</v>
      </c>
    </row>
    <row r="241" spans="11:12" x14ac:dyDescent="0.25">
      <c r="K241" s="67">
        <v>44023</v>
      </c>
      <c r="L241" s="43">
        <v>95.884299999999996</v>
      </c>
    </row>
    <row r="242" spans="11:12" x14ac:dyDescent="0.25">
      <c r="K242" s="67">
        <v>44030</v>
      </c>
      <c r="L242" s="43">
        <v>95.402900000000002</v>
      </c>
    </row>
    <row r="243" spans="11:12" x14ac:dyDescent="0.25">
      <c r="K243" s="67">
        <v>44037</v>
      </c>
      <c r="L243" s="43">
        <v>95.053100000000001</v>
      </c>
    </row>
    <row r="244" spans="11:12" x14ac:dyDescent="0.25">
      <c r="K244" s="67">
        <v>44044</v>
      </c>
      <c r="L244" s="43">
        <v>95.779899999999998</v>
      </c>
    </row>
    <row r="245" spans="11:12" x14ac:dyDescent="0.25">
      <c r="K245" s="67">
        <v>44051</v>
      </c>
      <c r="L245" s="43">
        <v>96.120999999999995</v>
      </c>
    </row>
    <row r="246" spans="11:12" x14ac:dyDescent="0.25">
      <c r="K246" s="67">
        <v>44058</v>
      </c>
      <c r="L246" s="43">
        <v>95.627399999999994</v>
      </c>
    </row>
    <row r="247" spans="11:12" x14ac:dyDescent="0.25">
      <c r="K247" s="67">
        <v>44065</v>
      </c>
      <c r="L247" s="43">
        <v>95.418499999999995</v>
      </c>
    </row>
    <row r="248" spans="11:12" x14ac:dyDescent="0.25">
      <c r="K248" s="67">
        <v>44072</v>
      </c>
      <c r="L248" s="43">
        <v>95.474400000000003</v>
      </c>
    </row>
    <row r="249" spans="11:12" x14ac:dyDescent="0.25">
      <c r="K249" s="67">
        <v>44079</v>
      </c>
      <c r="L249" s="43">
        <v>97.681799999999996</v>
      </c>
    </row>
    <row r="250" spans="11:12" x14ac:dyDescent="0.25">
      <c r="K250" s="67">
        <v>44086</v>
      </c>
      <c r="L250" s="43">
        <v>98.357799999999997</v>
      </c>
    </row>
    <row r="251" spans="11:12" x14ac:dyDescent="0.25">
      <c r="K251" s="67">
        <v>44093</v>
      </c>
      <c r="L251" s="43">
        <v>98.9345</v>
      </c>
    </row>
    <row r="252" spans="11:12" x14ac:dyDescent="0.25">
      <c r="K252" s="67">
        <v>44100</v>
      </c>
      <c r="L252" s="43">
        <v>98.072599999999994</v>
      </c>
    </row>
    <row r="253" spans="11:12" x14ac:dyDescent="0.25">
      <c r="K253" s="67">
        <v>44107</v>
      </c>
      <c r="L253" s="43">
        <v>96.714299999999994</v>
      </c>
    </row>
    <row r="254" spans="11:12" x14ac:dyDescent="0.25">
      <c r="K254" s="67" t="s">
        <v>57</v>
      </c>
      <c r="L254" s="43" t="s">
        <v>57</v>
      </c>
    </row>
    <row r="255" spans="11:12" x14ac:dyDescent="0.25">
      <c r="K255" s="67" t="s">
        <v>57</v>
      </c>
      <c r="L255" s="43" t="s">
        <v>57</v>
      </c>
    </row>
    <row r="256" spans="11:12" x14ac:dyDescent="0.25">
      <c r="K256" s="67" t="s">
        <v>57</v>
      </c>
      <c r="L256" s="43" t="s">
        <v>57</v>
      </c>
    </row>
    <row r="257" spans="11:12" x14ac:dyDescent="0.25">
      <c r="K257" s="67" t="s">
        <v>57</v>
      </c>
      <c r="L257" s="43" t="s">
        <v>57</v>
      </c>
    </row>
    <row r="258" spans="11:12" x14ac:dyDescent="0.25">
      <c r="K258" s="67" t="s">
        <v>57</v>
      </c>
      <c r="L258" s="43" t="s">
        <v>57</v>
      </c>
    </row>
    <row r="259" spans="11:12" x14ac:dyDescent="0.25">
      <c r="K259" s="67" t="s">
        <v>57</v>
      </c>
      <c r="L259" s="43" t="s">
        <v>57</v>
      </c>
    </row>
    <row r="260" spans="11:12" x14ac:dyDescent="0.25">
      <c r="K260" s="67" t="s">
        <v>57</v>
      </c>
      <c r="L260" s="43" t="s">
        <v>57</v>
      </c>
    </row>
    <row r="261" spans="11:12" x14ac:dyDescent="0.25">
      <c r="K261" s="67" t="s">
        <v>57</v>
      </c>
      <c r="L261" s="43" t="s">
        <v>57</v>
      </c>
    </row>
    <row r="262" spans="11:12" x14ac:dyDescent="0.25">
      <c r="K262" s="67" t="s">
        <v>57</v>
      </c>
      <c r="L262" s="43" t="s">
        <v>57</v>
      </c>
    </row>
    <row r="263" spans="11:12" x14ac:dyDescent="0.25">
      <c r="K263" s="67" t="s">
        <v>57</v>
      </c>
      <c r="L263" s="43" t="s">
        <v>57</v>
      </c>
    </row>
    <row r="264" spans="11:12" x14ac:dyDescent="0.25">
      <c r="K264" s="67"/>
      <c r="L264" s="43" t="s">
        <v>57</v>
      </c>
    </row>
    <row r="265" spans="11:12" x14ac:dyDescent="0.25">
      <c r="K265" s="69"/>
      <c r="L265" s="69"/>
    </row>
    <row r="266" spans="11:12" x14ac:dyDescent="0.25">
      <c r="K266" s="68" t="s">
        <v>59</v>
      </c>
      <c r="L266" s="68"/>
    </row>
    <row r="267" spans="11:12" x14ac:dyDescent="0.25">
      <c r="K267" s="67">
        <v>43904</v>
      </c>
      <c r="L267" s="43">
        <v>100</v>
      </c>
    </row>
    <row r="268" spans="11:12" x14ac:dyDescent="0.25">
      <c r="K268" s="67">
        <v>43911</v>
      </c>
      <c r="L268" s="43">
        <v>99.592600000000004</v>
      </c>
    </row>
    <row r="269" spans="11:12" x14ac:dyDescent="0.25">
      <c r="K269" s="67">
        <v>43918</v>
      </c>
      <c r="L269" s="43">
        <v>96.31</v>
      </c>
    </row>
    <row r="270" spans="11:12" x14ac:dyDescent="0.25">
      <c r="K270" s="67">
        <v>43925</v>
      </c>
      <c r="L270" s="43">
        <v>93.818899999999999</v>
      </c>
    </row>
    <row r="271" spans="11:12" x14ac:dyDescent="0.25">
      <c r="K271" s="67">
        <v>43932</v>
      </c>
      <c r="L271" s="43">
        <v>91.658299999999997</v>
      </c>
    </row>
    <row r="272" spans="11:12" x14ac:dyDescent="0.25">
      <c r="K272" s="67">
        <v>43939</v>
      </c>
      <c r="L272" s="43">
        <v>91.409400000000005</v>
      </c>
    </row>
    <row r="273" spans="11:12" x14ac:dyDescent="0.25">
      <c r="K273" s="67">
        <v>43946</v>
      </c>
      <c r="L273" s="43">
        <v>92.026700000000005</v>
      </c>
    </row>
    <row r="274" spans="11:12" x14ac:dyDescent="0.25">
      <c r="K274" s="67">
        <v>43953</v>
      </c>
      <c r="L274" s="43">
        <v>92.504300000000001</v>
      </c>
    </row>
    <row r="275" spans="11:12" x14ac:dyDescent="0.25">
      <c r="K275" s="67">
        <v>43960</v>
      </c>
      <c r="L275" s="43">
        <v>93.161600000000007</v>
      </c>
    </row>
    <row r="276" spans="11:12" x14ac:dyDescent="0.25">
      <c r="K276" s="67">
        <v>43967</v>
      </c>
      <c r="L276" s="43">
        <v>93.739699999999999</v>
      </c>
    </row>
    <row r="277" spans="11:12" x14ac:dyDescent="0.25">
      <c r="K277" s="67">
        <v>43974</v>
      </c>
      <c r="L277" s="43">
        <v>93.903400000000005</v>
      </c>
    </row>
    <row r="278" spans="11:12" x14ac:dyDescent="0.25">
      <c r="K278" s="67">
        <v>43981</v>
      </c>
      <c r="L278" s="43">
        <v>94.160700000000006</v>
      </c>
    </row>
    <row r="279" spans="11:12" x14ac:dyDescent="0.25">
      <c r="K279" s="67">
        <v>43988</v>
      </c>
      <c r="L279" s="43">
        <v>94.961799999999997</v>
      </c>
    </row>
    <row r="280" spans="11:12" x14ac:dyDescent="0.25">
      <c r="K280" s="67">
        <v>43995</v>
      </c>
      <c r="L280" s="43">
        <v>95.523099999999999</v>
      </c>
    </row>
    <row r="281" spans="11:12" x14ac:dyDescent="0.25">
      <c r="K281" s="67">
        <v>44002</v>
      </c>
      <c r="L281" s="43">
        <v>95.684399999999997</v>
      </c>
    </row>
    <row r="282" spans="11:12" x14ac:dyDescent="0.25">
      <c r="K282" s="67">
        <v>44009</v>
      </c>
      <c r="L282" s="43">
        <v>95.778300000000002</v>
      </c>
    </row>
    <row r="283" spans="11:12" x14ac:dyDescent="0.25">
      <c r="K283" s="67">
        <v>44016</v>
      </c>
      <c r="L283" s="43">
        <v>96.4953</v>
      </c>
    </row>
    <row r="284" spans="11:12" x14ac:dyDescent="0.25">
      <c r="K284" s="67">
        <v>44023</v>
      </c>
      <c r="L284" s="43">
        <v>97.0321</v>
      </c>
    </row>
    <row r="285" spans="11:12" x14ac:dyDescent="0.25">
      <c r="K285" s="67">
        <v>44030</v>
      </c>
      <c r="L285" s="43">
        <v>97.267600000000002</v>
      </c>
    </row>
    <row r="286" spans="11:12" x14ac:dyDescent="0.25">
      <c r="K286" s="67">
        <v>44037</v>
      </c>
      <c r="L286" s="43">
        <v>97.656099999999995</v>
      </c>
    </row>
    <row r="287" spans="11:12" x14ac:dyDescent="0.25">
      <c r="K287" s="67">
        <v>44044</v>
      </c>
      <c r="L287" s="43">
        <v>97.721699999999998</v>
      </c>
    </row>
    <row r="288" spans="11:12" x14ac:dyDescent="0.25">
      <c r="K288" s="67">
        <v>44051</v>
      </c>
      <c r="L288" s="43">
        <v>98.021100000000004</v>
      </c>
    </row>
    <row r="289" spans="11:12" x14ac:dyDescent="0.25">
      <c r="K289" s="67">
        <v>44058</v>
      </c>
      <c r="L289" s="43">
        <v>97.829300000000003</v>
      </c>
    </row>
    <row r="290" spans="11:12" x14ac:dyDescent="0.25">
      <c r="K290" s="67">
        <v>44065</v>
      </c>
      <c r="L290" s="43">
        <v>98.145200000000003</v>
      </c>
    </row>
    <row r="291" spans="11:12" x14ac:dyDescent="0.25">
      <c r="K291" s="67">
        <v>44072</v>
      </c>
      <c r="L291" s="43">
        <v>97.755200000000002</v>
      </c>
    </row>
    <row r="292" spans="11:12" x14ac:dyDescent="0.25">
      <c r="K292" s="67">
        <v>44079</v>
      </c>
      <c r="L292" s="43">
        <v>98.047700000000006</v>
      </c>
    </row>
    <row r="293" spans="11:12" x14ac:dyDescent="0.25">
      <c r="K293" s="67">
        <v>44086</v>
      </c>
      <c r="L293" s="43">
        <v>98.282899999999998</v>
      </c>
    </row>
    <row r="294" spans="11:12" x14ac:dyDescent="0.25">
      <c r="K294" s="67">
        <v>44093</v>
      </c>
      <c r="L294" s="43">
        <v>98.503200000000007</v>
      </c>
    </row>
    <row r="295" spans="11:12" x14ac:dyDescent="0.25">
      <c r="K295" s="67">
        <v>44100</v>
      </c>
      <c r="L295" s="43">
        <v>97.884699999999995</v>
      </c>
    </row>
    <row r="296" spans="11:12" x14ac:dyDescent="0.25">
      <c r="K296" s="67">
        <v>44107</v>
      </c>
      <c r="L296" s="43">
        <v>97.505499999999998</v>
      </c>
    </row>
    <row r="297" spans="11:12" x14ac:dyDescent="0.25">
      <c r="K297" s="67" t="s">
        <v>57</v>
      </c>
      <c r="L297" s="43" t="s">
        <v>57</v>
      </c>
    </row>
    <row r="298" spans="11:12" x14ac:dyDescent="0.25">
      <c r="K298" s="67" t="s">
        <v>57</v>
      </c>
      <c r="L298" s="43" t="s">
        <v>57</v>
      </c>
    </row>
    <row r="299" spans="11:12" x14ac:dyDescent="0.25">
      <c r="K299" s="67" t="s">
        <v>57</v>
      </c>
      <c r="L299" s="43" t="s">
        <v>57</v>
      </c>
    </row>
    <row r="300" spans="11:12" x14ac:dyDescent="0.25">
      <c r="K300" s="67" t="s">
        <v>57</v>
      </c>
      <c r="L300" s="43" t="s">
        <v>57</v>
      </c>
    </row>
    <row r="301" spans="11:12" x14ac:dyDescent="0.25">
      <c r="K301" s="67" t="s">
        <v>57</v>
      </c>
      <c r="L301" s="43" t="s">
        <v>57</v>
      </c>
    </row>
    <row r="302" spans="11:12" x14ac:dyDescent="0.25">
      <c r="K302" s="67" t="s">
        <v>57</v>
      </c>
      <c r="L302" s="43" t="s">
        <v>57</v>
      </c>
    </row>
    <row r="303" spans="11:12" x14ac:dyDescent="0.25">
      <c r="K303" s="67" t="s">
        <v>57</v>
      </c>
      <c r="L303" s="43" t="s">
        <v>57</v>
      </c>
    </row>
    <row r="304" spans="11:12" x14ac:dyDescent="0.25">
      <c r="K304" s="67" t="s">
        <v>57</v>
      </c>
      <c r="L304" s="43" t="s">
        <v>57</v>
      </c>
    </row>
    <row r="305" spans="11:12" x14ac:dyDescent="0.25">
      <c r="K305" s="67" t="s">
        <v>57</v>
      </c>
      <c r="L305" s="43" t="s">
        <v>57</v>
      </c>
    </row>
    <row r="306" spans="11:12" x14ac:dyDescent="0.25">
      <c r="K306" s="67" t="s">
        <v>57</v>
      </c>
      <c r="L306" s="43" t="s">
        <v>57</v>
      </c>
    </row>
    <row r="307" spans="11:12" x14ac:dyDescent="0.25">
      <c r="K307" s="67"/>
      <c r="L307" s="43" t="s">
        <v>57</v>
      </c>
    </row>
    <row r="308" spans="11:12" x14ac:dyDescent="0.25">
      <c r="K308" s="68" t="s">
        <v>60</v>
      </c>
      <c r="L308" s="68"/>
    </row>
    <row r="309" spans="11:12" x14ac:dyDescent="0.25">
      <c r="K309" s="67">
        <v>43904</v>
      </c>
      <c r="L309" s="43">
        <v>100</v>
      </c>
    </row>
    <row r="310" spans="11:12" x14ac:dyDescent="0.25">
      <c r="K310" s="67">
        <v>43911</v>
      </c>
      <c r="L310" s="43">
        <v>99.540499999999994</v>
      </c>
    </row>
    <row r="311" spans="11:12" x14ac:dyDescent="0.25">
      <c r="K311" s="67">
        <v>43918</v>
      </c>
      <c r="L311" s="43">
        <v>97.607900000000001</v>
      </c>
    </row>
    <row r="312" spans="11:12" x14ac:dyDescent="0.25">
      <c r="K312" s="67">
        <v>43925</v>
      </c>
      <c r="L312" s="43">
        <v>96.684899999999999</v>
      </c>
    </row>
    <row r="313" spans="11:12" x14ac:dyDescent="0.25">
      <c r="K313" s="67">
        <v>43932</v>
      </c>
      <c r="L313" s="43">
        <v>94.007099999999994</v>
      </c>
    </row>
    <row r="314" spans="11:12" x14ac:dyDescent="0.25">
      <c r="K314" s="67">
        <v>43939</v>
      </c>
      <c r="L314" s="43">
        <v>94.172200000000004</v>
      </c>
    </row>
    <row r="315" spans="11:12" x14ac:dyDescent="0.25">
      <c r="K315" s="67">
        <v>43946</v>
      </c>
      <c r="L315" s="43">
        <v>94.269599999999997</v>
      </c>
    </row>
    <row r="316" spans="11:12" x14ac:dyDescent="0.25">
      <c r="K316" s="67">
        <v>43953</v>
      </c>
      <c r="L316" s="43">
        <v>95.044200000000004</v>
      </c>
    </row>
    <row r="317" spans="11:12" x14ac:dyDescent="0.25">
      <c r="K317" s="67">
        <v>43960</v>
      </c>
      <c r="L317" s="43">
        <v>94.289500000000004</v>
      </c>
    </row>
    <row r="318" spans="11:12" x14ac:dyDescent="0.25">
      <c r="K318" s="67">
        <v>43967</v>
      </c>
      <c r="L318" s="43">
        <v>93.9071</v>
      </c>
    </row>
    <row r="319" spans="11:12" x14ac:dyDescent="0.25">
      <c r="K319" s="67">
        <v>43974</v>
      </c>
      <c r="L319" s="43">
        <v>92.992199999999997</v>
      </c>
    </row>
    <row r="320" spans="11:12" x14ac:dyDescent="0.25">
      <c r="K320" s="67">
        <v>43981</v>
      </c>
      <c r="L320" s="43">
        <v>94.345299999999995</v>
      </c>
    </row>
    <row r="321" spans="11:12" x14ac:dyDescent="0.25">
      <c r="K321" s="67">
        <v>43988</v>
      </c>
      <c r="L321" s="43">
        <v>95.371700000000004</v>
      </c>
    </row>
    <row r="322" spans="11:12" x14ac:dyDescent="0.25">
      <c r="K322" s="67">
        <v>43995</v>
      </c>
      <c r="L322" s="43">
        <v>96.329899999999995</v>
      </c>
    </row>
    <row r="323" spans="11:12" x14ac:dyDescent="0.25">
      <c r="K323" s="67">
        <v>44002</v>
      </c>
      <c r="L323" s="43">
        <v>97.361999999999995</v>
      </c>
    </row>
    <row r="324" spans="11:12" x14ac:dyDescent="0.25">
      <c r="K324" s="67">
        <v>44009</v>
      </c>
      <c r="L324" s="43">
        <v>98.389700000000005</v>
      </c>
    </row>
    <row r="325" spans="11:12" x14ac:dyDescent="0.25">
      <c r="K325" s="67">
        <v>44016</v>
      </c>
      <c r="L325" s="43">
        <v>99.601799999999997</v>
      </c>
    </row>
    <row r="326" spans="11:12" x14ac:dyDescent="0.25">
      <c r="K326" s="67">
        <v>44023</v>
      </c>
      <c r="L326" s="43">
        <v>97.001199999999997</v>
      </c>
    </row>
    <row r="327" spans="11:12" x14ac:dyDescent="0.25">
      <c r="K327" s="67">
        <v>44030</v>
      </c>
      <c r="L327" s="43">
        <v>96.495999999999995</v>
      </c>
    </row>
    <row r="328" spans="11:12" x14ac:dyDescent="0.25">
      <c r="K328" s="67">
        <v>44037</v>
      </c>
      <c r="L328" s="43">
        <v>96.276600000000002</v>
      </c>
    </row>
    <row r="329" spans="11:12" x14ac:dyDescent="0.25">
      <c r="K329" s="67">
        <v>44044</v>
      </c>
      <c r="L329" s="43">
        <v>96.705699999999993</v>
      </c>
    </row>
    <row r="330" spans="11:12" x14ac:dyDescent="0.25">
      <c r="K330" s="67">
        <v>44051</v>
      </c>
      <c r="L330" s="43">
        <v>97.331699999999998</v>
      </c>
    </row>
    <row r="331" spans="11:12" x14ac:dyDescent="0.25">
      <c r="K331" s="67">
        <v>44058</v>
      </c>
      <c r="L331" s="43">
        <v>96.829599999999999</v>
      </c>
    </row>
    <row r="332" spans="11:12" x14ac:dyDescent="0.25">
      <c r="K332" s="67">
        <v>44065</v>
      </c>
      <c r="L332" s="43">
        <v>97.111699999999999</v>
      </c>
    </row>
    <row r="333" spans="11:12" x14ac:dyDescent="0.25">
      <c r="K333" s="67">
        <v>44072</v>
      </c>
      <c r="L333" s="43">
        <v>96.621499999999997</v>
      </c>
    </row>
    <row r="334" spans="11:12" x14ac:dyDescent="0.25">
      <c r="K334" s="67">
        <v>44079</v>
      </c>
      <c r="L334" s="43">
        <v>99.069100000000006</v>
      </c>
    </row>
    <row r="335" spans="11:12" x14ac:dyDescent="0.25">
      <c r="K335" s="67">
        <v>44086</v>
      </c>
      <c r="L335" s="43">
        <v>99.906800000000004</v>
      </c>
    </row>
    <row r="336" spans="11:12" x14ac:dyDescent="0.25">
      <c r="K336" s="67">
        <v>44093</v>
      </c>
      <c r="L336" s="43">
        <v>100.43040000000001</v>
      </c>
    </row>
    <row r="337" spans="11:12" x14ac:dyDescent="0.25">
      <c r="K337" s="67">
        <v>44100</v>
      </c>
      <c r="L337" s="43">
        <v>99.697299999999998</v>
      </c>
    </row>
    <row r="338" spans="11:12" x14ac:dyDescent="0.25">
      <c r="K338" s="67">
        <v>44107</v>
      </c>
      <c r="L338" s="43">
        <v>99.055599999999998</v>
      </c>
    </row>
    <row r="339" spans="11:12" x14ac:dyDescent="0.25">
      <c r="K339" s="67" t="s">
        <v>57</v>
      </c>
      <c r="L339" s="43" t="s">
        <v>57</v>
      </c>
    </row>
    <row r="340" spans="11:12" x14ac:dyDescent="0.25">
      <c r="K340" s="67" t="s">
        <v>57</v>
      </c>
      <c r="L340" s="43" t="s">
        <v>57</v>
      </c>
    </row>
    <row r="341" spans="11:12" x14ac:dyDescent="0.25">
      <c r="K341" s="67" t="s">
        <v>57</v>
      </c>
      <c r="L341" s="43" t="s">
        <v>57</v>
      </c>
    </row>
    <row r="342" spans="11:12" x14ac:dyDescent="0.25">
      <c r="K342" s="67" t="s">
        <v>57</v>
      </c>
      <c r="L342" s="43" t="s">
        <v>57</v>
      </c>
    </row>
    <row r="343" spans="11:12" x14ac:dyDescent="0.25">
      <c r="K343" s="67" t="s">
        <v>57</v>
      </c>
      <c r="L343" s="43" t="s">
        <v>57</v>
      </c>
    </row>
    <row r="344" spans="11:12" x14ac:dyDescent="0.25">
      <c r="K344" s="67" t="s">
        <v>57</v>
      </c>
      <c r="L344" s="43" t="s">
        <v>57</v>
      </c>
    </row>
    <row r="345" spans="11:12" x14ac:dyDescent="0.25">
      <c r="K345" s="67" t="s">
        <v>57</v>
      </c>
      <c r="L345" s="43" t="s">
        <v>57</v>
      </c>
    </row>
    <row r="346" spans="11:12" x14ac:dyDescent="0.25">
      <c r="K346" s="67" t="s">
        <v>57</v>
      </c>
      <c r="L346" s="43" t="s">
        <v>57</v>
      </c>
    </row>
    <row r="347" spans="11:12" x14ac:dyDescent="0.25">
      <c r="K347" s="67" t="s">
        <v>57</v>
      </c>
      <c r="L347" s="43" t="s">
        <v>57</v>
      </c>
    </row>
    <row r="348" spans="11:12" x14ac:dyDescent="0.25">
      <c r="K348" s="67" t="s">
        <v>57</v>
      </c>
      <c r="L348" s="43" t="s">
        <v>57</v>
      </c>
    </row>
    <row r="349" spans="11:12" x14ac:dyDescent="0.25">
      <c r="K349" s="67"/>
      <c r="L349" s="43" t="s">
        <v>57</v>
      </c>
    </row>
    <row r="350" spans="11:12" x14ac:dyDescent="0.25">
      <c r="K350" s="66"/>
    </row>
  </sheetData>
  <mergeCells count="14">
    <mergeCell ref="H7:H8"/>
    <mergeCell ref="I7:I8"/>
    <mergeCell ref="B9:I9"/>
    <mergeCell ref="B11:I11"/>
    <mergeCell ref="A1:I1"/>
    <mergeCell ref="B6:E6"/>
    <mergeCell ref="F6:I6"/>
    <mergeCell ref="A7:A8"/>
    <mergeCell ref="B7:B8"/>
    <mergeCell ref="C7:C8"/>
    <mergeCell ref="D7:D8"/>
    <mergeCell ref="E7:E8"/>
    <mergeCell ref="F7:F8"/>
    <mergeCell ref="G7:G8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89" max="8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F19FBA-7620-4AD6-8466-607E73B47F28}">
  <sheetPr codeName="Sheet6">
    <tabColor theme="4" tint="0.39997558519241921"/>
  </sheetPr>
  <dimension ref="A1:L350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19" customWidth="1"/>
    <col min="2" max="2" width="12.5703125" style="19" customWidth="1"/>
    <col min="3" max="5" width="9.7109375" style="19" customWidth="1"/>
    <col min="6" max="6" width="12.5703125" style="19" customWidth="1"/>
    <col min="7" max="9" width="9.7109375" style="19" customWidth="1"/>
    <col min="10" max="10" width="6.7109375" style="19" customWidth="1"/>
    <col min="11" max="11" width="12.42578125" style="19" customWidth="1"/>
    <col min="12" max="12" width="22" style="53" customWidth="1"/>
    <col min="13" max="16384" width="8.7109375" style="19"/>
  </cols>
  <sheetData>
    <row r="1" spans="1:12" ht="60" customHeight="1" x14ac:dyDescent="0.25">
      <c r="A1" s="70" t="s">
        <v>33</v>
      </c>
      <c r="B1" s="70"/>
      <c r="C1" s="70"/>
      <c r="D1" s="70"/>
      <c r="E1" s="70"/>
      <c r="F1" s="70"/>
      <c r="G1" s="70"/>
      <c r="H1" s="70"/>
      <c r="I1" s="70"/>
      <c r="J1" s="4"/>
      <c r="K1" s="34"/>
      <c r="L1" s="35" t="s">
        <v>37</v>
      </c>
    </row>
    <row r="2" spans="1:12" ht="19.5" customHeight="1" x14ac:dyDescent="0.3">
      <c r="A2" s="3" t="str">
        <f>"Weekly Payroll Jobs and Wages in Australia - " &amp;$L$1</f>
        <v>Weekly Payroll Jobs and Wages in Australia - South Australia</v>
      </c>
      <c r="B2" s="20"/>
      <c r="C2" s="20"/>
      <c r="D2" s="20"/>
      <c r="E2" s="20"/>
      <c r="F2" s="20"/>
      <c r="G2" s="20"/>
      <c r="H2" s="20"/>
      <c r="I2" s="20"/>
      <c r="J2" s="20"/>
      <c r="K2" s="39" t="s">
        <v>63</v>
      </c>
      <c r="L2" s="36">
        <v>44107</v>
      </c>
    </row>
    <row r="3" spans="1:12" ht="15" customHeight="1" x14ac:dyDescent="0.25">
      <c r="A3" s="21" t="str">
        <f>"Week ending "&amp;TEXT($L$2,"dddd dd mmmm yyyy")</f>
        <v>Week ending Saturday 03 October 2020</v>
      </c>
      <c r="B3" s="20"/>
      <c r="C3" s="22"/>
      <c r="D3" s="23"/>
      <c r="E3" s="20"/>
      <c r="F3" s="20"/>
      <c r="G3" s="20"/>
      <c r="H3" s="20"/>
      <c r="I3" s="20"/>
      <c r="J3" s="20"/>
      <c r="K3" s="41" t="s">
        <v>64</v>
      </c>
      <c r="L3" s="40">
        <v>43904</v>
      </c>
    </row>
    <row r="4" spans="1:12" ht="15" customHeight="1" x14ac:dyDescent="0.25">
      <c r="A4" s="2" t="s">
        <v>32</v>
      </c>
      <c r="B4" s="24"/>
      <c r="C4" s="24"/>
      <c r="D4" s="24"/>
      <c r="E4" s="24"/>
      <c r="F4" s="24"/>
      <c r="G4" s="24"/>
      <c r="H4" s="24"/>
      <c r="I4" s="24"/>
      <c r="J4" s="24"/>
      <c r="K4" s="39" t="s">
        <v>70</v>
      </c>
      <c r="L4" s="40">
        <v>44079</v>
      </c>
    </row>
    <row r="5" spans="1:12" ht="16.5" customHeight="1" thickBot="1" x14ac:dyDescent="0.3">
      <c r="A5" s="25" t="str">
        <f>"Change in payroll jobs and total wages, "&amp;$L$1</f>
        <v>Change in payroll jobs and total wages, South Australia</v>
      </c>
      <c r="B5" s="22"/>
      <c r="C5" s="26"/>
      <c r="D5" s="27"/>
      <c r="E5" s="24"/>
      <c r="F5" s="20"/>
      <c r="G5" s="20"/>
      <c r="H5" s="20"/>
      <c r="I5" s="20"/>
      <c r="J5" s="20"/>
      <c r="K5" s="39"/>
      <c r="L5" s="40">
        <v>44093</v>
      </c>
    </row>
    <row r="6" spans="1:12" ht="16.5" customHeight="1" x14ac:dyDescent="0.25">
      <c r="A6" s="57"/>
      <c r="B6" s="82" t="s">
        <v>61</v>
      </c>
      <c r="C6" s="83"/>
      <c r="D6" s="83"/>
      <c r="E6" s="84"/>
      <c r="F6" s="85" t="s">
        <v>62</v>
      </c>
      <c r="G6" s="86"/>
      <c r="H6" s="86"/>
      <c r="I6" s="87"/>
      <c r="J6" s="50"/>
      <c r="K6" s="39" t="s">
        <v>71</v>
      </c>
      <c r="L6" s="40">
        <v>44100</v>
      </c>
    </row>
    <row r="7" spans="1:12" ht="33.75" customHeight="1" x14ac:dyDescent="0.25">
      <c r="A7" s="88"/>
      <c r="B7" s="90" t="str">
        <f>"% Change between " &amp; TEXT($L$3,"dd mmmm")&amp;" and "&amp; TEXT($L$2,"dd mmmm") &amp; " (Change since 100th case of COVID-19)"</f>
        <v>% Change between 14 March and 03 October (Change since 100th case of COVID-19)</v>
      </c>
      <c r="C7" s="92" t="str">
        <f>"% Change between " &amp; TEXT($L$4,"dd mmmm")&amp;" and "&amp; TEXT($L$2,"dd mmmm") &amp; " (monthly change)"</f>
        <v>% Change between 05 September and 03 October (monthly change)</v>
      </c>
      <c r="D7" s="73" t="str">
        <f>"% Change between " &amp; TEXT($L$6,"dd mmmm")&amp;" and "&amp; TEXT($L$2,"dd mmmm") &amp; " (weekly change)"</f>
        <v>% Change between 26 September and 03 October (weekly change)</v>
      </c>
      <c r="E7" s="75" t="str">
        <f>"% Change between " &amp; TEXT($L$5,"dd mmmm")&amp;" and "&amp; TEXT($L$6,"dd mmmm") &amp; " (weekly change)"</f>
        <v>% Change between 19 September and 26 September (weekly change)</v>
      </c>
      <c r="F7" s="94" t="str">
        <f>"% Change between " &amp; TEXT($L$3,"dd mmmm")&amp;" and "&amp; TEXT($L$2,"dd mmmm") &amp; " (Change since 100th case of COVID-19)"</f>
        <v>% Change between 14 March and 03 October (Change since 100th case of COVID-19)</v>
      </c>
      <c r="G7" s="92" t="str">
        <f>"% Change between " &amp; TEXT($L$4,"dd mmmm")&amp;" and "&amp; TEXT($L$2,"dd mmmm") &amp; " (monthly change)"</f>
        <v>% Change between 05 September and 03 October (monthly change)</v>
      </c>
      <c r="H7" s="73" t="str">
        <f>"% Change between " &amp; TEXT($L$6,"dd mmmm")&amp;" and "&amp; TEXT($L$2,"dd mmmm") &amp; " (weekly change)"</f>
        <v>% Change between 26 September and 03 October (weekly change)</v>
      </c>
      <c r="I7" s="75" t="str">
        <f>"% Change between " &amp; TEXT($L$5,"dd mmmm")&amp;" and "&amp; TEXT($L$6,"dd mmmm") &amp; " (weekly change)"</f>
        <v>% Change between 19 September and 26 September (weekly change)</v>
      </c>
      <c r="J7" s="51"/>
      <c r="K7" s="39" t="s">
        <v>72</v>
      </c>
      <c r="L7" s="40">
        <v>44107</v>
      </c>
    </row>
    <row r="8" spans="1:12" ht="43.5" customHeight="1" thickBot="1" x14ac:dyDescent="0.3">
      <c r="A8" s="89"/>
      <c r="B8" s="91"/>
      <c r="C8" s="93"/>
      <c r="D8" s="74"/>
      <c r="E8" s="76"/>
      <c r="F8" s="95"/>
      <c r="G8" s="93"/>
      <c r="H8" s="74"/>
      <c r="I8" s="76"/>
      <c r="J8" s="52"/>
      <c r="K8" s="41" t="s">
        <v>31</v>
      </c>
      <c r="L8" s="43"/>
    </row>
    <row r="9" spans="1:12" x14ac:dyDescent="0.25">
      <c r="A9" s="58"/>
      <c r="B9" s="77" t="str">
        <f>L1</f>
        <v>South Australia</v>
      </c>
      <c r="C9" s="78"/>
      <c r="D9" s="78"/>
      <c r="E9" s="78"/>
      <c r="F9" s="78"/>
      <c r="G9" s="78"/>
      <c r="H9" s="78"/>
      <c r="I9" s="79"/>
      <c r="J9" s="28"/>
      <c r="K9" s="54"/>
      <c r="L9" s="43"/>
    </row>
    <row r="10" spans="1:12" x14ac:dyDescent="0.25">
      <c r="A10" s="59" t="s">
        <v>30</v>
      </c>
      <c r="B10" s="28">
        <v>-2.49155330163362E-2</v>
      </c>
      <c r="C10" s="28">
        <v>-1.7559865742180492E-3</v>
      </c>
      <c r="D10" s="28">
        <v>-5.1959797219720549E-3</v>
      </c>
      <c r="E10" s="28">
        <v>-1.7856656252955849E-3</v>
      </c>
      <c r="F10" s="28">
        <v>-3.8433827148076638E-5</v>
      </c>
      <c r="G10" s="28">
        <v>1.4061712273940596E-3</v>
      </c>
      <c r="H10" s="28">
        <v>-5.6066564520620421E-3</v>
      </c>
      <c r="I10" s="60">
        <v>-5.1443183923097768E-3</v>
      </c>
      <c r="J10" s="28"/>
      <c r="K10" s="42"/>
      <c r="L10" s="43"/>
    </row>
    <row r="11" spans="1:12" x14ac:dyDescent="0.25">
      <c r="A11" s="58"/>
      <c r="B11" s="80" t="s">
        <v>29</v>
      </c>
      <c r="C11" s="80"/>
      <c r="D11" s="80"/>
      <c r="E11" s="80"/>
      <c r="F11" s="80"/>
      <c r="G11" s="80"/>
      <c r="H11" s="80"/>
      <c r="I11" s="81"/>
      <c r="J11" s="28"/>
      <c r="K11" s="42"/>
      <c r="L11" s="43"/>
    </row>
    <row r="12" spans="1:12" x14ac:dyDescent="0.25">
      <c r="A12" s="61" t="s">
        <v>28</v>
      </c>
      <c r="B12" s="28">
        <v>-3.5636154896363403E-2</v>
      </c>
      <c r="C12" s="28">
        <v>-2.3010991550888038E-3</v>
      </c>
      <c r="D12" s="28">
        <v>-2.4452026434970131E-3</v>
      </c>
      <c r="E12" s="28">
        <v>-2.9537890424987667E-3</v>
      </c>
      <c r="F12" s="28">
        <v>-1.6039265045136197E-2</v>
      </c>
      <c r="G12" s="28">
        <v>7.5945476305838699E-3</v>
      </c>
      <c r="H12" s="28">
        <v>-3.1372418944742853E-3</v>
      </c>
      <c r="I12" s="60">
        <v>-3.2755162847439845E-3</v>
      </c>
      <c r="J12" s="28"/>
      <c r="K12" s="42"/>
      <c r="L12" s="43"/>
    </row>
    <row r="13" spans="1:12" x14ac:dyDescent="0.25">
      <c r="A13" s="61" t="s">
        <v>27</v>
      </c>
      <c r="B13" s="28">
        <v>-3.1502799808629134E-2</v>
      </c>
      <c r="C13" s="28">
        <v>-7.4109294825310812E-3</v>
      </c>
      <c r="D13" s="28">
        <v>-9.4221716806229816E-3</v>
      </c>
      <c r="E13" s="28">
        <v>-1.6410531639298176E-3</v>
      </c>
      <c r="F13" s="28">
        <v>1.6532659788445425E-2</v>
      </c>
      <c r="G13" s="28">
        <v>-9.9441560053579181E-3</v>
      </c>
      <c r="H13" s="28">
        <v>-1.0597967945380371E-2</v>
      </c>
      <c r="I13" s="60">
        <v>-8.2325584555313913E-3</v>
      </c>
      <c r="J13" s="28"/>
      <c r="K13" s="38"/>
      <c r="L13" s="43"/>
    </row>
    <row r="14" spans="1:12" x14ac:dyDescent="0.25">
      <c r="A14" s="62" t="s">
        <v>49</v>
      </c>
      <c r="B14" s="28">
        <v>0.14412580886012938</v>
      </c>
      <c r="C14" s="28">
        <v>9.4091152495983765E-2</v>
      </c>
      <c r="D14" s="28">
        <v>1.9651214372851333E-2</v>
      </c>
      <c r="E14" s="28">
        <v>1.7031355741033094E-2</v>
      </c>
      <c r="F14" s="28">
        <v>0.3179197767463473</v>
      </c>
      <c r="G14" s="28">
        <v>3.1875997268222545E-2</v>
      </c>
      <c r="H14" s="28">
        <v>7.3657109176994418E-3</v>
      </c>
      <c r="I14" s="60">
        <v>-1.341593254691742E-3</v>
      </c>
      <c r="J14" s="28"/>
      <c r="K14" s="55"/>
      <c r="L14" s="43"/>
    </row>
    <row r="15" spans="1:12" x14ac:dyDescent="0.25">
      <c r="A15" s="61" t="s">
        <v>50</v>
      </c>
      <c r="B15" s="28">
        <v>-3.5200158738032727E-2</v>
      </c>
      <c r="C15" s="28">
        <v>-2.3098174570024277E-3</v>
      </c>
      <c r="D15" s="28">
        <v>-5.9520593453611381E-3</v>
      </c>
      <c r="E15" s="28">
        <v>-2.5126360100796719E-3</v>
      </c>
      <c r="F15" s="28">
        <v>4.1352483274464724E-2</v>
      </c>
      <c r="G15" s="28">
        <v>-6.8425042342215026E-3</v>
      </c>
      <c r="H15" s="28">
        <v>-4.7569974616947786E-3</v>
      </c>
      <c r="I15" s="60">
        <v>-5.893323815098106E-3</v>
      </c>
      <c r="J15" s="28"/>
      <c r="K15" s="42"/>
      <c r="L15" s="43"/>
    </row>
    <row r="16" spans="1:12" x14ac:dyDescent="0.25">
      <c r="A16" s="61" t="s">
        <v>51</v>
      </c>
      <c r="B16" s="28">
        <v>-2.0314600189518139E-2</v>
      </c>
      <c r="C16" s="28">
        <v>-8.5054147363450294E-3</v>
      </c>
      <c r="D16" s="28">
        <v>-9.0975176389922474E-3</v>
      </c>
      <c r="E16" s="28">
        <v>-3.2114878668959568E-3</v>
      </c>
      <c r="F16" s="28">
        <v>1.4970361485257433E-2</v>
      </c>
      <c r="G16" s="28">
        <v>6.2973835456472393E-3</v>
      </c>
      <c r="H16" s="28">
        <v>-6.45765662421105E-3</v>
      </c>
      <c r="I16" s="60">
        <v>-2.5555943717671115E-3</v>
      </c>
      <c r="J16" s="28"/>
      <c r="K16" s="42"/>
      <c r="L16" s="43"/>
    </row>
    <row r="17" spans="1:12" x14ac:dyDescent="0.25">
      <c r="A17" s="61" t="s">
        <v>52</v>
      </c>
      <c r="B17" s="28">
        <v>-2.4610879622034898E-2</v>
      </c>
      <c r="C17" s="28">
        <v>-7.5402064781044942E-3</v>
      </c>
      <c r="D17" s="28">
        <v>-6.4871503525716356E-3</v>
      </c>
      <c r="E17" s="28">
        <v>-2.5832902784953538E-3</v>
      </c>
      <c r="F17" s="28">
        <v>-1.4330656189651014E-2</v>
      </c>
      <c r="G17" s="28">
        <v>-6.6554847807942519E-4</v>
      </c>
      <c r="H17" s="28">
        <v>-1.2484294400061491E-2</v>
      </c>
      <c r="I17" s="60">
        <v>-3.712359133404286E-3</v>
      </c>
      <c r="J17" s="28"/>
      <c r="K17" s="42"/>
      <c r="L17" s="43"/>
    </row>
    <row r="18" spans="1:12" ht="17.25" customHeight="1" x14ac:dyDescent="0.25">
      <c r="A18" s="61" t="s">
        <v>53</v>
      </c>
      <c r="B18" s="28">
        <v>-2.8383427380771376E-2</v>
      </c>
      <c r="C18" s="28">
        <v>-4.5436804251225427E-3</v>
      </c>
      <c r="D18" s="28">
        <v>-3.2377387570869942E-3</v>
      </c>
      <c r="E18" s="28">
        <v>-2.7903062017986535E-3</v>
      </c>
      <c r="F18" s="28">
        <v>-2.5456918577610121E-2</v>
      </c>
      <c r="G18" s="28">
        <v>3.767940389131752E-3</v>
      </c>
      <c r="H18" s="28">
        <v>-5.2223757128705417E-3</v>
      </c>
      <c r="I18" s="60">
        <v>-6.7051712895475069E-3</v>
      </c>
      <c r="J18" s="29"/>
      <c r="K18" s="44"/>
      <c r="L18" s="43"/>
    </row>
    <row r="19" spans="1:12" x14ac:dyDescent="0.25">
      <c r="A19" s="61" t="s">
        <v>54</v>
      </c>
      <c r="B19" s="28">
        <v>-6.687630636010744E-2</v>
      </c>
      <c r="C19" s="28">
        <v>-1.5311749182716938E-2</v>
      </c>
      <c r="D19" s="28">
        <v>-8.3004422935798461E-3</v>
      </c>
      <c r="E19" s="28">
        <v>-4.973258866018071E-3</v>
      </c>
      <c r="F19" s="28">
        <v>-6.4284581415076203E-2</v>
      </c>
      <c r="G19" s="28">
        <v>-7.7170881250359091E-3</v>
      </c>
      <c r="H19" s="28">
        <v>-2.126524938012464E-3</v>
      </c>
      <c r="I19" s="60">
        <v>-1.1646398932453672E-2</v>
      </c>
      <c r="J19" s="20"/>
      <c r="K19" s="37"/>
      <c r="L19" s="43"/>
    </row>
    <row r="20" spans="1:12" ht="15.75" thickBot="1" x14ac:dyDescent="0.3">
      <c r="A20" s="63" t="s">
        <v>55</v>
      </c>
      <c r="B20" s="64">
        <v>-0.11191001056922845</v>
      </c>
      <c r="C20" s="64">
        <v>-1.6253554106037793E-2</v>
      </c>
      <c r="D20" s="64">
        <v>-1.3613952708368293E-2</v>
      </c>
      <c r="E20" s="64">
        <v>-3.3528918692371512E-4</v>
      </c>
      <c r="F20" s="64">
        <v>-6.114552020733266E-2</v>
      </c>
      <c r="G20" s="64">
        <v>-2.3205080250117582E-2</v>
      </c>
      <c r="H20" s="64">
        <v>5.8786137930071369E-3</v>
      </c>
      <c r="I20" s="65">
        <v>-1.5200470390479892E-2</v>
      </c>
      <c r="J20" s="20"/>
      <c r="K20" s="56"/>
      <c r="L20" s="43"/>
    </row>
    <row r="21" spans="1:12" x14ac:dyDescent="0.25">
      <c r="A21" s="30" t="s">
        <v>48</v>
      </c>
      <c r="B21" s="20"/>
      <c r="C21" s="20"/>
      <c r="D21" s="20"/>
      <c r="E21" s="20"/>
      <c r="F21" s="20"/>
      <c r="G21" s="20"/>
      <c r="H21" s="20"/>
      <c r="I21" s="20"/>
      <c r="J21" s="20"/>
      <c r="K21" s="37"/>
      <c r="L21" s="43"/>
    </row>
    <row r="22" spans="1:12" ht="10.5" customHeight="1" x14ac:dyDescent="0.25">
      <c r="B22" s="20"/>
      <c r="C22" s="20"/>
      <c r="D22" s="20"/>
      <c r="E22" s="20"/>
      <c r="F22" s="20"/>
      <c r="G22" s="20"/>
      <c r="H22" s="20"/>
      <c r="I22" s="20"/>
      <c r="J22" s="20"/>
      <c r="K22" s="45"/>
      <c r="L22" s="43"/>
    </row>
    <row r="23" spans="1:12" x14ac:dyDescent="0.25">
      <c r="A23" s="31" t="str">
        <f>"Indexed number of payroll jobs and total wages, "&amp;$L$1&amp;" and Australia"</f>
        <v>Indexed number of payroll jobs and total wages, South Australia and Australia</v>
      </c>
      <c r="B23" s="20"/>
      <c r="C23" s="20"/>
      <c r="D23" s="20"/>
      <c r="E23" s="20"/>
      <c r="F23" s="20"/>
      <c r="G23" s="20"/>
      <c r="H23" s="20"/>
      <c r="I23" s="20"/>
      <c r="J23" s="20"/>
      <c r="K23" s="45"/>
      <c r="L23" s="43"/>
    </row>
    <row r="24" spans="1:12" x14ac:dyDescent="0.25">
      <c r="A24" s="20"/>
      <c r="B24" s="20"/>
      <c r="C24" s="20"/>
      <c r="D24" s="20"/>
      <c r="E24" s="20"/>
      <c r="F24" s="20"/>
      <c r="G24" s="20"/>
      <c r="H24" s="20"/>
      <c r="I24" s="20"/>
      <c r="J24" s="20"/>
      <c r="K24" s="45"/>
      <c r="L24" s="43"/>
    </row>
    <row r="25" spans="1:12" x14ac:dyDescent="0.25">
      <c r="B25" s="20"/>
      <c r="C25" s="20"/>
      <c r="D25" s="20"/>
      <c r="E25" s="20"/>
      <c r="F25" s="20"/>
      <c r="G25" s="20"/>
      <c r="H25" s="20"/>
      <c r="I25" s="20"/>
      <c r="J25" s="20"/>
      <c r="K25" s="45"/>
      <c r="L25" s="43"/>
    </row>
    <row r="26" spans="1:12" x14ac:dyDescent="0.25">
      <c r="A26" s="20"/>
      <c r="B26" s="20"/>
      <c r="C26" s="20"/>
      <c r="D26" s="20"/>
      <c r="E26" s="24"/>
      <c r="F26" s="24"/>
      <c r="G26" s="24"/>
      <c r="H26" s="24"/>
      <c r="I26" s="24"/>
      <c r="J26" s="24"/>
      <c r="K26" s="56"/>
      <c r="L26" s="43"/>
    </row>
    <row r="27" spans="1:12" x14ac:dyDescent="0.25">
      <c r="A27" s="20"/>
      <c r="B27" s="31"/>
      <c r="C27" s="31"/>
      <c r="D27" s="31"/>
      <c r="E27" s="31"/>
      <c r="F27" s="31"/>
      <c r="G27" s="31"/>
      <c r="H27" s="31"/>
      <c r="I27" s="31"/>
      <c r="J27" s="31"/>
      <c r="K27" s="46"/>
      <c r="L27" s="43"/>
    </row>
    <row r="28" spans="1:12" x14ac:dyDescent="0.25">
      <c r="A28" s="20"/>
      <c r="B28" s="20"/>
      <c r="C28" s="20"/>
      <c r="D28" s="20"/>
      <c r="E28" s="20"/>
      <c r="F28" s="20"/>
      <c r="G28" s="20"/>
      <c r="H28" s="20"/>
      <c r="I28" s="20"/>
      <c r="J28" s="20"/>
      <c r="K28" s="45"/>
      <c r="L28" s="43"/>
    </row>
    <row r="29" spans="1:12" x14ac:dyDescent="0.25">
      <c r="B29" s="20"/>
      <c r="C29" s="20"/>
      <c r="D29" s="20"/>
      <c r="E29" s="20"/>
      <c r="F29" s="20"/>
      <c r="G29" s="20"/>
      <c r="H29" s="20"/>
      <c r="I29" s="20"/>
      <c r="J29" s="20"/>
      <c r="K29" s="45"/>
      <c r="L29" s="43"/>
    </row>
    <row r="30" spans="1:12" x14ac:dyDescent="0.25">
      <c r="A30" s="20"/>
      <c r="B30" s="20"/>
      <c r="C30" s="20"/>
      <c r="D30" s="20"/>
      <c r="E30" s="20"/>
      <c r="F30" s="20"/>
      <c r="G30" s="20"/>
      <c r="H30" s="20"/>
      <c r="I30" s="20"/>
      <c r="J30" s="20"/>
      <c r="K30" s="45"/>
      <c r="L30" s="43"/>
    </row>
    <row r="31" spans="1:12" x14ac:dyDescent="0.25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45"/>
      <c r="L31" s="43"/>
    </row>
    <row r="32" spans="1:12" ht="15.75" customHeight="1" x14ac:dyDescent="0.25">
      <c r="B32" s="20"/>
      <c r="C32" s="20"/>
      <c r="D32" s="20"/>
      <c r="E32" s="20"/>
      <c r="F32" s="20"/>
      <c r="G32" s="20"/>
      <c r="H32" s="20"/>
      <c r="I32" s="20"/>
      <c r="J32" s="20"/>
      <c r="K32" s="45"/>
      <c r="L32" s="43"/>
    </row>
    <row r="33" spans="1:12" x14ac:dyDescent="0.25">
      <c r="A33" s="20"/>
      <c r="B33" s="20"/>
      <c r="C33" s="20"/>
      <c r="D33" s="20"/>
      <c r="E33" s="20"/>
      <c r="F33" s="20"/>
      <c r="G33" s="20"/>
      <c r="H33" s="20"/>
      <c r="I33" s="20"/>
      <c r="J33" s="20"/>
      <c r="K33" s="43" t="s">
        <v>26</v>
      </c>
      <c r="L33" s="43" t="s">
        <v>65</v>
      </c>
    </row>
    <row r="34" spans="1:12" ht="11.25" customHeight="1" x14ac:dyDescent="0.25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43"/>
      <c r="L34" s="42" t="s">
        <v>24</v>
      </c>
    </row>
    <row r="35" spans="1:12" x14ac:dyDescent="0.25">
      <c r="A35" s="32" t="str">
        <f>"Indexed number of payroll jobs held by men by age group, "&amp;$L$1</f>
        <v>Indexed number of payroll jobs held by men by age group, South Australia</v>
      </c>
      <c r="B35" s="20"/>
      <c r="C35" s="20"/>
      <c r="D35" s="20"/>
      <c r="E35" s="20"/>
      <c r="F35" s="20"/>
      <c r="G35" s="20"/>
      <c r="H35" s="20"/>
      <c r="I35" s="20"/>
      <c r="J35" s="20"/>
      <c r="K35" s="42" t="s">
        <v>49</v>
      </c>
      <c r="L35" s="43">
        <v>99.19</v>
      </c>
    </row>
    <row r="36" spans="1:12" x14ac:dyDescent="0.25">
      <c r="B36" s="20"/>
      <c r="C36" s="20"/>
      <c r="D36" s="20"/>
      <c r="E36" s="20"/>
      <c r="F36" s="20"/>
      <c r="G36" s="20"/>
      <c r="H36" s="20"/>
      <c r="I36" s="20"/>
      <c r="J36" s="20"/>
      <c r="K36" s="42" t="s">
        <v>50</v>
      </c>
      <c r="L36" s="43">
        <v>96.63</v>
      </c>
    </row>
    <row r="37" spans="1:12" x14ac:dyDescent="0.25">
      <c r="B37" s="20"/>
      <c r="C37" s="20"/>
      <c r="D37" s="20"/>
      <c r="E37" s="20"/>
      <c r="F37" s="20"/>
      <c r="G37" s="20"/>
      <c r="H37" s="20"/>
      <c r="I37" s="20"/>
      <c r="J37" s="20"/>
      <c r="K37" s="42" t="s">
        <v>51</v>
      </c>
      <c r="L37" s="43">
        <v>97.6</v>
      </c>
    </row>
    <row r="38" spans="1:12" x14ac:dyDescent="0.25">
      <c r="K38" s="44" t="s">
        <v>52</v>
      </c>
      <c r="L38" s="43">
        <v>97.24</v>
      </c>
    </row>
    <row r="39" spans="1:12" x14ac:dyDescent="0.25">
      <c r="K39" s="37" t="s">
        <v>53</v>
      </c>
      <c r="L39" s="43">
        <v>96.87</v>
      </c>
    </row>
    <row r="40" spans="1:12" x14ac:dyDescent="0.25">
      <c r="K40" s="37" t="s">
        <v>54</v>
      </c>
      <c r="L40" s="43">
        <v>94.46</v>
      </c>
    </row>
    <row r="41" spans="1:12" x14ac:dyDescent="0.25">
      <c r="K41" s="37" t="s">
        <v>55</v>
      </c>
      <c r="L41" s="43">
        <v>89.29</v>
      </c>
    </row>
    <row r="42" spans="1:12" x14ac:dyDescent="0.25">
      <c r="K42" s="37"/>
      <c r="L42" s="43"/>
    </row>
    <row r="43" spans="1:12" x14ac:dyDescent="0.25">
      <c r="K43" s="43"/>
      <c r="L43" s="43" t="s">
        <v>23</v>
      </c>
    </row>
    <row r="44" spans="1:12" x14ac:dyDescent="0.25">
      <c r="K44" s="42" t="s">
        <v>49</v>
      </c>
      <c r="L44" s="43">
        <v>103.87</v>
      </c>
    </row>
    <row r="45" spans="1:12" ht="15.4" customHeight="1" x14ac:dyDescent="0.25">
      <c r="A45" s="32" t="str">
        <f>"Indexed number of payroll jobs held by women by age group, "&amp;$L$1</f>
        <v>Indexed number of payroll jobs held by women by age group, South Australia</v>
      </c>
      <c r="B45" s="20"/>
      <c r="C45" s="20"/>
      <c r="D45" s="20"/>
      <c r="E45" s="20"/>
      <c r="F45" s="20"/>
      <c r="G45" s="20"/>
      <c r="H45" s="20"/>
      <c r="I45" s="20"/>
      <c r="J45" s="20"/>
      <c r="K45" s="42" t="s">
        <v>50</v>
      </c>
      <c r="L45" s="43">
        <v>96.61</v>
      </c>
    </row>
    <row r="46" spans="1:12" ht="15.4" customHeight="1" x14ac:dyDescent="0.25">
      <c r="B46" s="20"/>
      <c r="C46" s="20"/>
      <c r="D46" s="20"/>
      <c r="E46" s="20"/>
      <c r="F46" s="20"/>
      <c r="G46" s="20"/>
      <c r="H46" s="20"/>
      <c r="I46" s="20"/>
      <c r="J46" s="20"/>
      <c r="K46" s="42" t="s">
        <v>51</v>
      </c>
      <c r="L46" s="43">
        <v>97.5</v>
      </c>
    </row>
    <row r="47" spans="1:12" ht="15.4" customHeight="1" x14ac:dyDescent="0.25">
      <c r="B47" s="20"/>
      <c r="C47" s="20"/>
      <c r="D47" s="20"/>
      <c r="E47" s="20"/>
      <c r="F47" s="20"/>
      <c r="G47" s="20"/>
      <c r="H47" s="20"/>
      <c r="I47" s="20"/>
      <c r="J47" s="20"/>
      <c r="K47" s="44" t="s">
        <v>52</v>
      </c>
      <c r="L47" s="43">
        <v>97.15</v>
      </c>
    </row>
    <row r="48" spans="1:12" ht="15.4" customHeight="1" x14ac:dyDescent="0.25">
      <c r="B48" s="20"/>
      <c r="C48" s="20"/>
      <c r="D48" s="20"/>
      <c r="E48" s="20"/>
      <c r="F48" s="20"/>
      <c r="G48" s="20"/>
      <c r="H48" s="20"/>
      <c r="I48" s="20"/>
      <c r="J48" s="20"/>
      <c r="K48" s="37" t="s">
        <v>53</v>
      </c>
      <c r="L48" s="43">
        <v>96.84</v>
      </c>
    </row>
    <row r="49" spans="1:12" ht="15.4" customHeight="1" x14ac:dyDescent="0.25">
      <c r="B49" s="20"/>
      <c r="C49" s="20"/>
      <c r="D49" s="20"/>
      <c r="E49" s="20"/>
      <c r="F49" s="20"/>
      <c r="G49" s="20"/>
      <c r="H49" s="20"/>
      <c r="I49" s="20"/>
      <c r="J49" s="20"/>
      <c r="K49" s="37" t="s">
        <v>54</v>
      </c>
      <c r="L49" s="43">
        <v>94.07</v>
      </c>
    </row>
    <row r="50" spans="1:12" ht="15.4" customHeight="1" x14ac:dyDescent="0.25">
      <c r="B50" s="20"/>
      <c r="C50" s="20"/>
      <c r="D50" s="20"/>
      <c r="E50" s="20"/>
      <c r="F50" s="20"/>
      <c r="G50" s="20"/>
      <c r="H50" s="20"/>
      <c r="I50" s="20"/>
      <c r="J50" s="20"/>
      <c r="K50" s="37" t="s">
        <v>55</v>
      </c>
      <c r="L50" s="43">
        <v>89.9</v>
      </c>
    </row>
    <row r="51" spans="1:12" ht="15.4" customHeight="1" x14ac:dyDescent="0.25">
      <c r="B51" s="32"/>
      <c r="C51" s="32"/>
      <c r="D51" s="32"/>
      <c r="E51" s="32"/>
      <c r="F51" s="32"/>
      <c r="G51" s="32"/>
      <c r="H51" s="32"/>
      <c r="I51" s="32"/>
      <c r="J51" s="32"/>
      <c r="K51" s="37"/>
      <c r="L51" s="43"/>
    </row>
    <row r="52" spans="1:12" ht="15.4" customHeight="1" x14ac:dyDescent="0.25">
      <c r="B52" s="20"/>
      <c r="C52" s="20"/>
      <c r="D52" s="20"/>
      <c r="E52" s="20"/>
      <c r="F52" s="20"/>
      <c r="G52" s="20"/>
      <c r="H52" s="20"/>
      <c r="I52" s="20"/>
      <c r="J52" s="20"/>
      <c r="K52" s="43"/>
      <c r="L52" s="43" t="s">
        <v>22</v>
      </c>
    </row>
    <row r="53" spans="1:12" ht="15.4" customHeight="1" x14ac:dyDescent="0.25">
      <c r="B53" s="31"/>
      <c r="C53" s="31"/>
      <c r="D53" s="31"/>
      <c r="E53" s="31"/>
      <c r="F53" s="31"/>
      <c r="G53" s="31"/>
      <c r="H53" s="31"/>
      <c r="I53" s="31"/>
      <c r="J53" s="31"/>
      <c r="K53" s="42" t="s">
        <v>49</v>
      </c>
      <c r="L53" s="43">
        <v>105.19</v>
      </c>
    </row>
    <row r="54" spans="1:12" ht="15.4" customHeight="1" x14ac:dyDescent="0.25">
      <c r="A54" s="32" t="str">
        <f>"Change in payroll jobs since week ending "&amp;TEXT($L$3,"dd mmmm")&amp;" by Industry, "&amp;$L$1</f>
        <v>Change in payroll jobs since week ending 14 March by Industry, South Australia</v>
      </c>
      <c r="B54" s="20"/>
      <c r="C54" s="20"/>
      <c r="D54" s="20"/>
      <c r="E54" s="20"/>
      <c r="F54" s="20"/>
      <c r="G54" s="20"/>
      <c r="H54" s="20"/>
      <c r="I54" s="20"/>
      <c r="J54" s="20"/>
      <c r="K54" s="42" t="s">
        <v>50</v>
      </c>
      <c r="L54" s="43">
        <v>96.6</v>
      </c>
    </row>
    <row r="55" spans="1:12" ht="15.4" customHeight="1" x14ac:dyDescent="0.25">
      <c r="B55" s="20"/>
      <c r="C55" s="20"/>
      <c r="D55" s="20"/>
      <c r="E55" s="20"/>
      <c r="F55" s="20"/>
      <c r="G55" s="20"/>
      <c r="H55" s="20"/>
      <c r="I55" s="20"/>
      <c r="J55" s="20"/>
      <c r="K55" s="42" t="s">
        <v>51</v>
      </c>
      <c r="L55" s="43">
        <v>97.06</v>
      </c>
    </row>
    <row r="56" spans="1:12" ht="15.4" customHeight="1" x14ac:dyDescent="0.25">
      <c r="B56" s="20"/>
      <c r="C56" s="20"/>
      <c r="D56" s="20"/>
      <c r="E56" s="20"/>
      <c r="F56" s="20"/>
      <c r="G56" s="20"/>
      <c r="H56" s="20"/>
      <c r="I56" s="20"/>
      <c r="J56" s="20"/>
      <c r="K56" s="44" t="s">
        <v>52</v>
      </c>
      <c r="L56" s="43">
        <v>96.72</v>
      </c>
    </row>
    <row r="57" spans="1:12" ht="15.4" customHeight="1" x14ac:dyDescent="0.25">
      <c r="A57" s="20"/>
      <c r="B57" s="20"/>
      <c r="C57" s="20"/>
      <c r="D57" s="20"/>
      <c r="E57" s="20"/>
      <c r="F57" s="20"/>
      <c r="G57" s="20"/>
      <c r="H57" s="20"/>
      <c r="I57" s="20"/>
      <c r="J57" s="20"/>
      <c r="K57" s="37" t="s">
        <v>53</v>
      </c>
      <c r="L57" s="43">
        <v>96.88</v>
      </c>
    </row>
    <row r="58" spans="1:12" ht="15.4" customHeight="1" x14ac:dyDescent="0.25">
      <c r="B58" s="20"/>
      <c r="C58" s="20"/>
      <c r="D58" s="20"/>
      <c r="E58" s="20"/>
      <c r="F58" s="20"/>
      <c r="G58" s="20"/>
      <c r="H58" s="20"/>
      <c r="I58" s="20"/>
      <c r="J58" s="20"/>
      <c r="K58" s="37" t="s">
        <v>54</v>
      </c>
      <c r="L58" s="43">
        <v>93.63</v>
      </c>
    </row>
    <row r="59" spans="1:12" ht="15.4" customHeight="1" x14ac:dyDescent="0.25">
      <c r="K59" s="37" t="s">
        <v>55</v>
      </c>
      <c r="L59" s="43">
        <v>88.75</v>
      </c>
    </row>
    <row r="60" spans="1:12" ht="15.4" customHeight="1" x14ac:dyDescent="0.25">
      <c r="K60" s="37"/>
      <c r="L60" s="43"/>
    </row>
    <row r="61" spans="1:12" ht="15.4" customHeight="1" x14ac:dyDescent="0.25">
      <c r="B61" s="20"/>
      <c r="C61" s="20"/>
      <c r="D61" s="20"/>
      <c r="E61" s="20"/>
      <c r="F61" s="20"/>
      <c r="G61" s="20"/>
      <c r="H61" s="20"/>
      <c r="I61" s="20"/>
      <c r="J61" s="20"/>
      <c r="K61" s="39"/>
      <c r="L61" s="39"/>
    </row>
    <row r="62" spans="1:12" ht="15.4" customHeight="1" x14ac:dyDescent="0.25">
      <c r="K62" s="43" t="s">
        <v>25</v>
      </c>
      <c r="L62" s="42" t="s">
        <v>66</v>
      </c>
    </row>
    <row r="63" spans="1:12" ht="15.4" customHeight="1" x14ac:dyDescent="0.25">
      <c r="K63" s="46"/>
      <c r="L63" s="42" t="s">
        <v>24</v>
      </c>
    </row>
    <row r="64" spans="1:12" ht="15.4" customHeight="1" x14ac:dyDescent="0.25">
      <c r="K64" s="42" t="s">
        <v>49</v>
      </c>
      <c r="L64" s="43">
        <v>97.67</v>
      </c>
    </row>
    <row r="65" spans="1:12" ht="15.4" customHeight="1" x14ac:dyDescent="0.25">
      <c r="K65" s="42" t="s">
        <v>50</v>
      </c>
      <c r="L65" s="43">
        <v>95.84</v>
      </c>
    </row>
    <row r="66" spans="1:12" ht="15.4" customHeight="1" x14ac:dyDescent="0.25">
      <c r="K66" s="42" t="s">
        <v>51</v>
      </c>
      <c r="L66" s="43">
        <v>99.35</v>
      </c>
    </row>
    <row r="67" spans="1:12" ht="15.4" customHeight="1" x14ac:dyDescent="0.25">
      <c r="K67" s="44" t="s">
        <v>52</v>
      </c>
      <c r="L67" s="43">
        <v>99.13</v>
      </c>
    </row>
    <row r="68" spans="1:12" ht="15.4" customHeight="1" x14ac:dyDescent="0.25">
      <c r="K68" s="37" t="s">
        <v>53</v>
      </c>
      <c r="L68" s="43">
        <v>98.37</v>
      </c>
    </row>
    <row r="69" spans="1:12" ht="15.4" customHeight="1" x14ac:dyDescent="0.25">
      <c r="K69" s="37" t="s">
        <v>54</v>
      </c>
      <c r="L69" s="43">
        <v>95.08</v>
      </c>
    </row>
    <row r="70" spans="1:12" ht="15.4" customHeight="1" x14ac:dyDescent="0.25">
      <c r="K70" s="37" t="s">
        <v>55</v>
      </c>
      <c r="L70" s="43">
        <v>91.34</v>
      </c>
    </row>
    <row r="71" spans="1:12" ht="15.4" customHeight="1" x14ac:dyDescent="0.25">
      <c r="K71" s="37"/>
      <c r="L71" s="43"/>
    </row>
    <row r="72" spans="1:12" ht="15.4" customHeight="1" x14ac:dyDescent="0.25">
      <c r="K72" s="38"/>
      <c r="L72" s="43" t="s">
        <v>23</v>
      </c>
    </row>
    <row r="73" spans="1:12" ht="15.4" customHeight="1" x14ac:dyDescent="0.25">
      <c r="K73" s="42" t="s">
        <v>49</v>
      </c>
      <c r="L73" s="43">
        <v>103.12</v>
      </c>
    </row>
    <row r="74" spans="1:12" ht="15.4" customHeight="1" x14ac:dyDescent="0.25">
      <c r="K74" s="42" t="s">
        <v>50</v>
      </c>
      <c r="L74" s="43">
        <v>96.35</v>
      </c>
    </row>
    <row r="75" spans="1:12" ht="15.4" customHeight="1" x14ac:dyDescent="0.25">
      <c r="K75" s="42" t="s">
        <v>51</v>
      </c>
      <c r="L75" s="43">
        <v>99.46</v>
      </c>
    </row>
    <row r="76" spans="1:12" ht="15.4" customHeight="1" x14ac:dyDescent="0.25">
      <c r="A76" s="31" t="str">
        <f>"Distribution of payroll jobs by industry, "&amp;$L$1</f>
        <v>Distribution of payroll jobs by industry, South Australia</v>
      </c>
      <c r="K76" s="44" t="s">
        <v>52</v>
      </c>
      <c r="L76" s="43">
        <v>98.99</v>
      </c>
    </row>
    <row r="77" spans="1:12" ht="15.4" customHeight="1" x14ac:dyDescent="0.25">
      <c r="K77" s="37" t="s">
        <v>53</v>
      </c>
      <c r="L77" s="43">
        <v>98.12</v>
      </c>
    </row>
    <row r="78" spans="1:12" ht="15.4" customHeight="1" x14ac:dyDescent="0.25">
      <c r="K78" s="37" t="s">
        <v>54</v>
      </c>
      <c r="L78" s="43">
        <v>94.1</v>
      </c>
    </row>
    <row r="79" spans="1:12" ht="15.4" customHeight="1" x14ac:dyDescent="0.25">
      <c r="K79" s="37" t="s">
        <v>55</v>
      </c>
      <c r="L79" s="43">
        <v>90.01</v>
      </c>
    </row>
    <row r="80" spans="1:12" ht="15.4" customHeight="1" x14ac:dyDescent="0.25">
      <c r="K80" s="37"/>
      <c r="L80" s="43"/>
    </row>
    <row r="81" spans="1:12" ht="15.4" customHeight="1" x14ac:dyDescent="0.25">
      <c r="K81" s="39"/>
      <c r="L81" s="43" t="s">
        <v>22</v>
      </c>
    </row>
    <row r="82" spans="1:12" ht="15.4" customHeight="1" x14ac:dyDescent="0.25">
      <c r="K82" s="42" t="s">
        <v>49</v>
      </c>
      <c r="L82" s="43">
        <v>104.34</v>
      </c>
    </row>
    <row r="83" spans="1:12" ht="15.4" customHeight="1" x14ac:dyDescent="0.25">
      <c r="K83" s="42" t="s">
        <v>50</v>
      </c>
      <c r="L83" s="43">
        <v>95.28</v>
      </c>
    </row>
    <row r="84" spans="1:12" ht="15.4" customHeight="1" x14ac:dyDescent="0.25">
      <c r="K84" s="42" t="s">
        <v>51</v>
      </c>
      <c r="L84" s="43">
        <v>98.04</v>
      </c>
    </row>
    <row r="85" spans="1:12" ht="15.4" customHeight="1" x14ac:dyDescent="0.25">
      <c r="K85" s="44" t="s">
        <v>52</v>
      </c>
      <c r="L85" s="43">
        <v>98.13</v>
      </c>
    </row>
    <row r="86" spans="1:12" ht="15.4" customHeight="1" x14ac:dyDescent="0.25">
      <c r="K86" s="37" t="s">
        <v>53</v>
      </c>
      <c r="L86" s="43">
        <v>97.44</v>
      </c>
    </row>
    <row r="87" spans="1:12" ht="15.4" customHeight="1" x14ac:dyDescent="0.25">
      <c r="K87" s="37" t="s">
        <v>54</v>
      </c>
      <c r="L87" s="43">
        <v>92.95</v>
      </c>
    </row>
    <row r="88" spans="1:12" ht="15.4" customHeight="1" x14ac:dyDescent="0.25">
      <c r="A88" s="33"/>
      <c r="B88" s="33"/>
      <c r="C88" s="33"/>
      <c r="D88" s="33"/>
      <c r="E88" s="33"/>
      <c r="F88" s="33"/>
      <c r="G88" s="33"/>
      <c r="H88" s="33"/>
      <c r="I88" s="33"/>
      <c r="J88" s="33"/>
      <c r="K88" s="37" t="s">
        <v>55</v>
      </c>
      <c r="L88" s="43">
        <v>88.52</v>
      </c>
    </row>
    <row r="89" spans="1:12" ht="15.4" customHeight="1" x14ac:dyDescent="0.25">
      <c r="A89" s="33"/>
      <c r="B89" s="33"/>
      <c r="C89" s="33"/>
      <c r="D89" s="33"/>
      <c r="E89" s="33"/>
      <c r="F89" s="33"/>
      <c r="G89" s="33"/>
      <c r="H89" s="33"/>
      <c r="I89" s="33"/>
      <c r="J89" s="33"/>
      <c r="K89" s="37"/>
      <c r="L89" s="43"/>
    </row>
    <row r="90" spans="1:12" ht="15" customHeight="1" x14ac:dyDescent="0.25">
      <c r="B90" s="24"/>
      <c r="C90" s="24"/>
      <c r="D90" s="24"/>
      <c r="E90" s="24"/>
      <c r="F90" s="24"/>
      <c r="G90" s="24"/>
      <c r="H90" s="24"/>
      <c r="I90" s="24"/>
      <c r="J90" s="24"/>
      <c r="K90" s="38"/>
      <c r="L90" s="38"/>
    </row>
    <row r="91" spans="1:12" ht="15" customHeight="1" x14ac:dyDescent="0.25">
      <c r="B91" s="24"/>
      <c r="C91" s="24"/>
      <c r="D91" s="24"/>
      <c r="E91" s="24"/>
      <c r="F91" s="24"/>
      <c r="G91" s="24"/>
      <c r="H91" s="24"/>
      <c r="I91" s="24"/>
      <c r="J91" s="24"/>
      <c r="K91" s="43" t="s">
        <v>21</v>
      </c>
      <c r="L91" s="69" t="s">
        <v>67</v>
      </c>
    </row>
    <row r="92" spans="1:12" ht="15" customHeight="1" x14ac:dyDescent="0.25">
      <c r="A92" s="24"/>
      <c r="B92" s="24"/>
      <c r="C92" s="24"/>
      <c r="D92" s="24"/>
      <c r="E92" s="24"/>
      <c r="F92" s="24"/>
      <c r="G92" s="24"/>
      <c r="H92" s="24"/>
      <c r="I92" s="24"/>
      <c r="J92" s="24"/>
      <c r="K92" s="34"/>
      <c r="L92" s="40"/>
    </row>
    <row r="93" spans="1:12" ht="15" customHeight="1" x14ac:dyDescent="0.25">
      <c r="A93" s="24"/>
      <c r="B93" s="24"/>
      <c r="C93" s="24"/>
      <c r="D93" s="24"/>
      <c r="E93" s="24"/>
      <c r="F93" s="24"/>
      <c r="G93" s="24"/>
      <c r="H93" s="24"/>
      <c r="I93" s="24"/>
      <c r="J93" s="24"/>
      <c r="K93" s="38" t="s">
        <v>19</v>
      </c>
      <c r="L93" s="42">
        <v>-0.1021</v>
      </c>
    </row>
    <row r="94" spans="1:12" ht="15" customHeight="1" x14ac:dyDescent="0.25">
      <c r="A94" s="24"/>
      <c r="B94" s="24"/>
      <c r="C94" s="24"/>
      <c r="D94" s="24"/>
      <c r="E94" s="24"/>
      <c r="F94" s="24"/>
      <c r="G94" s="24"/>
      <c r="H94" s="24"/>
      <c r="I94" s="24"/>
      <c r="J94" s="24"/>
      <c r="K94" s="38" t="s">
        <v>0</v>
      </c>
      <c r="L94" s="42">
        <v>-5.3100000000000001E-2</v>
      </c>
    </row>
    <row r="95" spans="1:12" ht="15" customHeight="1" x14ac:dyDescent="0.25">
      <c r="B95" s="24"/>
      <c r="C95" s="24"/>
      <c r="D95" s="24"/>
      <c r="E95" s="24"/>
      <c r="F95" s="24"/>
      <c r="G95" s="24"/>
      <c r="H95" s="24"/>
      <c r="I95" s="24"/>
      <c r="J95" s="24"/>
      <c r="K95" s="38" t="s">
        <v>1</v>
      </c>
      <c r="L95" s="42">
        <v>-4.7699999999999999E-2</v>
      </c>
    </row>
    <row r="96" spans="1:12" ht="15" customHeight="1" x14ac:dyDescent="0.25">
      <c r="B96" s="24"/>
      <c r="C96" s="24"/>
      <c r="D96" s="24"/>
      <c r="E96" s="24"/>
      <c r="F96" s="24"/>
      <c r="G96" s="24"/>
      <c r="H96" s="24"/>
      <c r="I96" s="24"/>
      <c r="J96" s="24"/>
      <c r="K96" s="38" t="s">
        <v>18</v>
      </c>
      <c r="L96" s="42">
        <v>-1.2999999999999999E-2</v>
      </c>
    </row>
    <row r="97" spans="1:12" ht="15" customHeight="1" x14ac:dyDescent="0.25">
      <c r="A97" s="24"/>
      <c r="B97" s="24"/>
      <c r="C97" s="24"/>
      <c r="D97" s="24"/>
      <c r="E97" s="24"/>
      <c r="F97" s="24"/>
      <c r="G97" s="24"/>
      <c r="H97" s="24"/>
      <c r="I97" s="24"/>
      <c r="J97" s="24"/>
      <c r="K97" s="38" t="s">
        <v>2</v>
      </c>
      <c r="L97" s="42">
        <v>3.8E-3</v>
      </c>
    </row>
    <row r="98" spans="1:12" ht="15" customHeight="1" x14ac:dyDescent="0.25">
      <c r="B98" s="24"/>
      <c r="C98" s="24"/>
      <c r="D98" s="24"/>
      <c r="E98" s="24"/>
      <c r="F98" s="24"/>
      <c r="G98" s="24"/>
      <c r="H98" s="24"/>
      <c r="I98" s="24"/>
      <c r="J98" s="24"/>
      <c r="K98" s="38" t="s">
        <v>17</v>
      </c>
      <c r="L98" s="42">
        <v>-3.2800000000000003E-2</v>
      </c>
    </row>
    <row r="99" spans="1:12" ht="15" customHeight="1" x14ac:dyDescent="0.25">
      <c r="A99" s="24"/>
      <c r="B99" s="24"/>
      <c r="C99" s="24"/>
      <c r="D99" s="24"/>
      <c r="E99" s="24"/>
      <c r="F99" s="24"/>
      <c r="G99" s="24"/>
      <c r="H99" s="24"/>
      <c r="I99" s="24"/>
      <c r="J99" s="24"/>
      <c r="K99" s="38" t="s">
        <v>16</v>
      </c>
      <c r="L99" s="42">
        <v>-2.8799999999999999E-2</v>
      </c>
    </row>
    <row r="100" spans="1:12" ht="15" customHeight="1" x14ac:dyDescent="0.25">
      <c r="A100" s="24"/>
      <c r="B100" s="24"/>
      <c r="C100" s="24"/>
      <c r="D100" s="24"/>
      <c r="E100" s="24"/>
      <c r="F100" s="24"/>
      <c r="G100" s="24"/>
      <c r="H100" s="24"/>
      <c r="I100" s="24"/>
      <c r="J100" s="24"/>
      <c r="K100" s="38" t="s">
        <v>15</v>
      </c>
      <c r="L100" s="42">
        <v>-9.6600000000000005E-2</v>
      </c>
    </row>
    <row r="101" spans="1:12" x14ac:dyDescent="0.25">
      <c r="A101" s="24"/>
      <c r="B101" s="24"/>
      <c r="C101" s="24"/>
      <c r="D101" s="24"/>
      <c r="E101" s="24"/>
      <c r="F101" s="24"/>
      <c r="G101" s="24"/>
      <c r="H101" s="24"/>
      <c r="I101" s="24"/>
      <c r="J101" s="24"/>
      <c r="K101" s="38" t="s">
        <v>14</v>
      </c>
      <c r="L101" s="42">
        <v>-5.5100000000000003E-2</v>
      </c>
    </row>
    <row r="102" spans="1:12" x14ac:dyDescent="0.25">
      <c r="A102" s="24"/>
      <c r="B102" s="24"/>
      <c r="C102" s="24"/>
      <c r="D102" s="24"/>
      <c r="E102" s="24"/>
      <c r="F102" s="24"/>
      <c r="G102" s="24"/>
      <c r="H102" s="24"/>
      <c r="I102" s="24"/>
      <c r="J102" s="24"/>
      <c r="K102" s="38" t="s">
        <v>13</v>
      </c>
      <c r="L102" s="42">
        <v>-5.8999999999999997E-2</v>
      </c>
    </row>
    <row r="103" spans="1:12" x14ac:dyDescent="0.25">
      <c r="K103" s="38" t="s">
        <v>12</v>
      </c>
      <c r="L103" s="42">
        <v>2.6700000000000002E-2</v>
      </c>
    </row>
    <row r="104" spans="1:12" x14ac:dyDescent="0.25">
      <c r="K104" s="38" t="s">
        <v>11</v>
      </c>
      <c r="L104" s="42">
        <v>-4.4600000000000001E-2</v>
      </c>
    </row>
    <row r="105" spans="1:12" x14ac:dyDescent="0.25">
      <c r="K105" s="38" t="s">
        <v>10</v>
      </c>
      <c r="L105" s="42">
        <v>-1.89E-2</v>
      </c>
    </row>
    <row r="106" spans="1:12" x14ac:dyDescent="0.25">
      <c r="K106" s="38" t="s">
        <v>9</v>
      </c>
      <c r="L106" s="42">
        <v>3.0999999999999999E-3</v>
      </c>
    </row>
    <row r="107" spans="1:12" x14ac:dyDescent="0.25">
      <c r="K107" s="38" t="s">
        <v>8</v>
      </c>
      <c r="L107" s="42">
        <v>8.9999999999999998E-4</v>
      </c>
    </row>
    <row r="108" spans="1:12" x14ac:dyDescent="0.25">
      <c r="K108" s="38" t="s">
        <v>7</v>
      </c>
      <c r="L108" s="42">
        <v>5.8700000000000002E-2</v>
      </c>
    </row>
    <row r="109" spans="1:12" x14ac:dyDescent="0.25">
      <c r="K109" s="38" t="s">
        <v>6</v>
      </c>
      <c r="L109" s="42">
        <v>-1.37E-2</v>
      </c>
    </row>
    <row r="110" spans="1:12" x14ac:dyDescent="0.25">
      <c r="K110" s="38" t="s">
        <v>5</v>
      </c>
      <c r="L110" s="42">
        <v>-9.4200000000000006E-2</v>
      </c>
    </row>
    <row r="111" spans="1:12" x14ac:dyDescent="0.25">
      <c r="K111" s="38" t="s">
        <v>3</v>
      </c>
      <c r="L111" s="42">
        <v>-2.1100000000000001E-2</v>
      </c>
    </row>
    <row r="112" spans="1:12" x14ac:dyDescent="0.25">
      <c r="K112" s="38"/>
      <c r="L112" s="48"/>
    </row>
    <row r="113" spans="1:12" x14ac:dyDescent="0.25">
      <c r="A113" s="24"/>
      <c r="B113" s="24"/>
      <c r="C113" s="24"/>
      <c r="D113" s="24"/>
      <c r="E113" s="24"/>
      <c r="F113" s="24"/>
      <c r="G113" s="24"/>
      <c r="H113" s="24"/>
      <c r="I113" s="24"/>
      <c r="J113" s="24"/>
      <c r="K113" s="38"/>
      <c r="L113" s="67"/>
    </row>
    <row r="114" spans="1:12" x14ac:dyDescent="0.25">
      <c r="K114" s="38"/>
      <c r="L114" s="48"/>
    </row>
    <row r="115" spans="1:12" x14ac:dyDescent="0.25">
      <c r="K115" s="38"/>
      <c r="L115" s="48"/>
    </row>
    <row r="116" spans="1:12" x14ac:dyDescent="0.25">
      <c r="K116" s="38"/>
      <c r="L116" s="48"/>
    </row>
    <row r="117" spans="1:12" x14ac:dyDescent="0.25">
      <c r="K117" s="38"/>
      <c r="L117" s="48"/>
    </row>
    <row r="118" spans="1:12" x14ac:dyDescent="0.25">
      <c r="K118" s="38"/>
      <c r="L118" s="48"/>
    </row>
    <row r="119" spans="1:12" x14ac:dyDescent="0.25">
      <c r="K119" s="38"/>
      <c r="L119" s="48"/>
    </row>
    <row r="120" spans="1:12" x14ac:dyDescent="0.25">
      <c r="K120" s="38"/>
      <c r="L120" s="47"/>
    </row>
    <row r="121" spans="1:12" x14ac:dyDescent="0.25">
      <c r="K121" s="38"/>
      <c r="L121" s="48"/>
    </row>
    <row r="122" spans="1:12" x14ac:dyDescent="0.25">
      <c r="K122" s="38"/>
      <c r="L122" s="48"/>
    </row>
    <row r="123" spans="1:12" x14ac:dyDescent="0.25">
      <c r="K123" s="38"/>
      <c r="L123" s="48"/>
    </row>
    <row r="124" spans="1:12" x14ac:dyDescent="0.25">
      <c r="K124" s="38"/>
      <c r="L124" s="48"/>
    </row>
    <row r="125" spans="1:12" x14ac:dyDescent="0.25">
      <c r="K125" s="38"/>
      <c r="L125" s="48"/>
    </row>
    <row r="126" spans="1:12" x14ac:dyDescent="0.25">
      <c r="K126" s="38"/>
      <c r="L126" s="48"/>
    </row>
    <row r="127" spans="1:12" x14ac:dyDescent="0.25">
      <c r="K127" s="38"/>
      <c r="L127" s="48"/>
    </row>
    <row r="128" spans="1:12" x14ac:dyDescent="0.25">
      <c r="K128" s="38"/>
      <c r="L128" s="48"/>
    </row>
    <row r="129" spans="11:12" x14ac:dyDescent="0.25">
      <c r="K129" s="38"/>
      <c r="L129" s="48"/>
    </row>
    <row r="130" spans="11:12" x14ac:dyDescent="0.25">
      <c r="K130" s="38"/>
      <c r="L130" s="48"/>
    </row>
    <row r="131" spans="11:12" x14ac:dyDescent="0.25">
      <c r="K131" s="38"/>
      <c r="L131" s="48"/>
    </row>
    <row r="132" spans="11:12" x14ac:dyDescent="0.25">
      <c r="K132" s="38"/>
      <c r="L132" s="48"/>
    </row>
    <row r="133" spans="11:12" x14ac:dyDescent="0.25">
      <c r="K133" s="34"/>
      <c r="L133" s="48"/>
    </row>
    <row r="134" spans="11:12" x14ac:dyDescent="0.25">
      <c r="K134" s="34"/>
      <c r="L134" s="48"/>
    </row>
    <row r="135" spans="11:12" x14ac:dyDescent="0.25">
      <c r="K135" s="34"/>
      <c r="L135" s="48"/>
    </row>
    <row r="136" spans="11:12" x14ac:dyDescent="0.25">
      <c r="K136" s="34"/>
      <c r="L136" s="48"/>
    </row>
    <row r="137" spans="11:12" x14ac:dyDescent="0.25">
      <c r="K137" s="34"/>
      <c r="L137" s="48"/>
    </row>
    <row r="138" spans="11:12" x14ac:dyDescent="0.25">
      <c r="K138" s="34"/>
      <c r="L138" s="48"/>
    </row>
    <row r="139" spans="11:12" x14ac:dyDescent="0.25">
      <c r="K139" s="34"/>
      <c r="L139" s="48"/>
    </row>
    <row r="140" spans="11:12" x14ac:dyDescent="0.25">
      <c r="K140" s="69" t="s">
        <v>68</v>
      </c>
      <c r="L140" s="69" t="s">
        <v>69</v>
      </c>
    </row>
    <row r="141" spans="11:12" x14ac:dyDescent="0.25">
      <c r="K141" s="34"/>
      <c r="L141" s="49">
        <v>43904</v>
      </c>
    </row>
    <row r="142" spans="11:12" x14ac:dyDescent="0.25">
      <c r="K142" s="38" t="s">
        <v>19</v>
      </c>
      <c r="L142" s="42">
        <v>2.5700000000000001E-2</v>
      </c>
    </row>
    <row r="143" spans="11:12" x14ac:dyDescent="0.25">
      <c r="K143" s="38" t="s">
        <v>0</v>
      </c>
      <c r="L143" s="42">
        <v>1.61E-2</v>
      </c>
    </row>
    <row r="144" spans="11:12" x14ac:dyDescent="0.25">
      <c r="K144" s="38" t="s">
        <v>1</v>
      </c>
      <c r="L144" s="42">
        <v>9.6000000000000002E-2</v>
      </c>
    </row>
    <row r="145" spans="11:12" x14ac:dyDescent="0.25">
      <c r="K145" s="38" t="s">
        <v>18</v>
      </c>
      <c r="L145" s="42">
        <v>1.29E-2</v>
      </c>
    </row>
    <row r="146" spans="11:12" x14ac:dyDescent="0.25">
      <c r="K146" s="38" t="s">
        <v>2</v>
      </c>
      <c r="L146" s="42">
        <v>6.6000000000000003E-2</v>
      </c>
    </row>
    <row r="147" spans="11:12" x14ac:dyDescent="0.25">
      <c r="K147" s="38" t="s">
        <v>17</v>
      </c>
      <c r="L147" s="42">
        <v>4.7E-2</v>
      </c>
    </row>
    <row r="148" spans="11:12" x14ac:dyDescent="0.25">
      <c r="K148" s="38" t="s">
        <v>16</v>
      </c>
      <c r="L148" s="42">
        <v>0.1244</v>
      </c>
    </row>
    <row r="149" spans="11:12" x14ac:dyDescent="0.25">
      <c r="K149" s="38" t="s">
        <v>15</v>
      </c>
      <c r="L149" s="42">
        <v>7.5700000000000003E-2</v>
      </c>
    </row>
    <row r="150" spans="11:12" x14ac:dyDescent="0.25">
      <c r="K150" s="38" t="s">
        <v>14</v>
      </c>
      <c r="L150" s="42">
        <v>4.19E-2</v>
      </c>
    </row>
    <row r="151" spans="11:12" x14ac:dyDescent="0.25">
      <c r="K151" s="38" t="s">
        <v>13</v>
      </c>
      <c r="L151" s="42">
        <v>1.12E-2</v>
      </c>
    </row>
    <row r="152" spans="11:12" x14ac:dyDescent="0.25">
      <c r="K152" s="38" t="s">
        <v>12</v>
      </c>
      <c r="L152" s="42">
        <v>3.5700000000000003E-2</v>
      </c>
    </row>
    <row r="153" spans="11:12" x14ac:dyDescent="0.25">
      <c r="K153" s="38" t="s">
        <v>11</v>
      </c>
      <c r="L153" s="42">
        <v>1.84E-2</v>
      </c>
    </row>
    <row r="154" spans="11:12" x14ac:dyDescent="0.25">
      <c r="K154" s="38" t="s">
        <v>10</v>
      </c>
      <c r="L154" s="42">
        <v>7.0199999999999999E-2</v>
      </c>
    </row>
    <row r="155" spans="11:12" x14ac:dyDescent="0.25">
      <c r="K155" s="38" t="s">
        <v>9</v>
      </c>
      <c r="L155" s="42">
        <v>7.0699999999999999E-2</v>
      </c>
    </row>
    <row r="156" spans="11:12" x14ac:dyDescent="0.25">
      <c r="K156" s="38" t="s">
        <v>8</v>
      </c>
      <c r="L156" s="42">
        <v>3.7999999999999999E-2</v>
      </c>
    </row>
    <row r="157" spans="11:12" x14ac:dyDescent="0.25">
      <c r="K157" s="38" t="s">
        <v>7</v>
      </c>
      <c r="L157" s="42">
        <v>6.1499999999999999E-2</v>
      </c>
    </row>
    <row r="158" spans="11:12" x14ac:dyDescent="0.25">
      <c r="K158" s="38" t="s">
        <v>6</v>
      </c>
      <c r="L158" s="42">
        <v>0.13300000000000001</v>
      </c>
    </row>
    <row r="159" spans="11:12" x14ac:dyDescent="0.25">
      <c r="K159" s="38" t="s">
        <v>5</v>
      </c>
      <c r="L159" s="42">
        <v>1.6400000000000001E-2</v>
      </c>
    </row>
    <row r="160" spans="11:12" x14ac:dyDescent="0.25">
      <c r="K160" s="38" t="s">
        <v>3</v>
      </c>
      <c r="L160" s="42">
        <v>3.8699999999999998E-2</v>
      </c>
    </row>
    <row r="161" spans="11:12" x14ac:dyDescent="0.25">
      <c r="K161" s="34"/>
      <c r="L161" s="47" t="s">
        <v>20</v>
      </c>
    </row>
    <row r="162" spans="11:12" x14ac:dyDescent="0.25">
      <c r="K162" s="38" t="s">
        <v>19</v>
      </c>
      <c r="L162" s="42">
        <v>2.3599999999999999E-2</v>
      </c>
    </row>
    <row r="163" spans="11:12" x14ac:dyDescent="0.25">
      <c r="K163" s="38" t="s">
        <v>0</v>
      </c>
      <c r="L163" s="42">
        <v>1.5599999999999999E-2</v>
      </c>
    </row>
    <row r="164" spans="11:12" x14ac:dyDescent="0.25">
      <c r="K164" s="38" t="s">
        <v>1</v>
      </c>
      <c r="L164" s="42">
        <v>9.3700000000000006E-2</v>
      </c>
    </row>
    <row r="165" spans="11:12" x14ac:dyDescent="0.25">
      <c r="K165" s="38" t="s">
        <v>18</v>
      </c>
      <c r="L165" s="42">
        <v>1.2999999999999999E-2</v>
      </c>
    </row>
    <row r="166" spans="11:12" x14ac:dyDescent="0.25">
      <c r="K166" s="38" t="s">
        <v>2</v>
      </c>
      <c r="L166" s="42">
        <v>6.8000000000000005E-2</v>
      </c>
    </row>
    <row r="167" spans="11:12" x14ac:dyDescent="0.25">
      <c r="K167" s="38" t="s">
        <v>17</v>
      </c>
      <c r="L167" s="42">
        <v>4.6600000000000003E-2</v>
      </c>
    </row>
    <row r="168" spans="11:12" x14ac:dyDescent="0.25">
      <c r="K168" s="38" t="s">
        <v>16</v>
      </c>
      <c r="L168" s="42">
        <v>0.1239</v>
      </c>
    </row>
    <row r="169" spans="11:12" x14ac:dyDescent="0.25">
      <c r="K169" s="38" t="s">
        <v>15</v>
      </c>
      <c r="L169" s="42">
        <v>7.0199999999999999E-2</v>
      </c>
    </row>
    <row r="170" spans="11:12" x14ac:dyDescent="0.25">
      <c r="K170" s="38" t="s">
        <v>14</v>
      </c>
      <c r="L170" s="42">
        <v>4.0599999999999997E-2</v>
      </c>
    </row>
    <row r="171" spans="11:12" x14ac:dyDescent="0.25">
      <c r="K171" s="38" t="s">
        <v>13</v>
      </c>
      <c r="L171" s="42">
        <v>1.0800000000000001E-2</v>
      </c>
    </row>
    <row r="172" spans="11:12" x14ac:dyDescent="0.25">
      <c r="K172" s="38" t="s">
        <v>12</v>
      </c>
      <c r="L172" s="42">
        <v>3.7600000000000001E-2</v>
      </c>
    </row>
    <row r="173" spans="11:12" x14ac:dyDescent="0.25">
      <c r="K173" s="38" t="s">
        <v>11</v>
      </c>
      <c r="L173" s="42">
        <v>1.7999999999999999E-2</v>
      </c>
    </row>
    <row r="174" spans="11:12" x14ac:dyDescent="0.25">
      <c r="K174" s="38" t="s">
        <v>10</v>
      </c>
      <c r="L174" s="42">
        <v>7.0699999999999999E-2</v>
      </c>
    </row>
    <row r="175" spans="11:12" x14ac:dyDescent="0.25">
      <c r="K175" s="38" t="s">
        <v>9</v>
      </c>
      <c r="L175" s="42">
        <v>7.2800000000000004E-2</v>
      </c>
    </row>
    <row r="176" spans="11:12" x14ac:dyDescent="0.25">
      <c r="K176" s="38" t="s">
        <v>8</v>
      </c>
      <c r="L176" s="42">
        <v>3.9E-2</v>
      </c>
    </row>
    <row r="177" spans="11:12" x14ac:dyDescent="0.25">
      <c r="K177" s="38" t="s">
        <v>7</v>
      </c>
      <c r="L177" s="42">
        <v>6.6799999999999998E-2</v>
      </c>
    </row>
    <row r="178" spans="11:12" x14ac:dyDescent="0.25">
      <c r="K178" s="38" t="s">
        <v>6</v>
      </c>
      <c r="L178" s="42">
        <v>0.13450000000000001</v>
      </c>
    </row>
    <row r="179" spans="11:12" x14ac:dyDescent="0.25">
      <c r="K179" s="38" t="s">
        <v>5</v>
      </c>
      <c r="L179" s="42">
        <v>1.52E-2</v>
      </c>
    </row>
    <row r="180" spans="11:12" x14ac:dyDescent="0.25">
      <c r="K180" s="38" t="s">
        <v>3</v>
      </c>
      <c r="L180" s="42">
        <v>3.8800000000000001E-2</v>
      </c>
    </row>
    <row r="181" spans="11:12" x14ac:dyDescent="0.25">
      <c r="K181" s="68" t="s">
        <v>56</v>
      </c>
      <c r="L181" s="69"/>
    </row>
    <row r="182" spans="11:12" x14ac:dyDescent="0.25">
      <c r="K182" s="67">
        <v>43904</v>
      </c>
      <c r="L182" s="43">
        <v>100</v>
      </c>
    </row>
    <row r="183" spans="11:12" x14ac:dyDescent="0.25">
      <c r="K183" s="67">
        <v>43911</v>
      </c>
      <c r="L183" s="43">
        <v>99.271199999999993</v>
      </c>
    </row>
    <row r="184" spans="11:12" x14ac:dyDescent="0.25">
      <c r="K184" s="67">
        <v>43918</v>
      </c>
      <c r="L184" s="43">
        <v>96.295599999999993</v>
      </c>
    </row>
    <row r="185" spans="11:12" x14ac:dyDescent="0.25">
      <c r="K185" s="67">
        <v>43925</v>
      </c>
      <c r="L185" s="43">
        <v>93.638400000000004</v>
      </c>
    </row>
    <row r="186" spans="11:12" x14ac:dyDescent="0.25">
      <c r="K186" s="67">
        <v>43932</v>
      </c>
      <c r="L186" s="43">
        <v>91.923000000000002</v>
      </c>
    </row>
    <row r="187" spans="11:12" x14ac:dyDescent="0.25">
      <c r="K187" s="67">
        <v>43939</v>
      </c>
      <c r="L187" s="43">
        <v>91.470600000000005</v>
      </c>
    </row>
    <row r="188" spans="11:12" x14ac:dyDescent="0.25">
      <c r="K188" s="67">
        <v>43946</v>
      </c>
      <c r="L188" s="43">
        <v>91.807000000000002</v>
      </c>
    </row>
    <row r="189" spans="11:12" x14ac:dyDescent="0.25">
      <c r="K189" s="67">
        <v>43953</v>
      </c>
      <c r="L189" s="43">
        <v>92.205500000000001</v>
      </c>
    </row>
    <row r="190" spans="11:12" x14ac:dyDescent="0.25">
      <c r="K190" s="67">
        <v>43960</v>
      </c>
      <c r="L190" s="43">
        <v>92.755899999999997</v>
      </c>
    </row>
    <row r="191" spans="11:12" x14ac:dyDescent="0.25">
      <c r="K191" s="67">
        <v>43967</v>
      </c>
      <c r="L191" s="43">
        <v>93.289000000000001</v>
      </c>
    </row>
    <row r="192" spans="11:12" x14ac:dyDescent="0.25">
      <c r="K192" s="67">
        <v>43974</v>
      </c>
      <c r="L192" s="43">
        <v>93.593100000000007</v>
      </c>
    </row>
    <row r="193" spans="11:12" x14ac:dyDescent="0.25">
      <c r="K193" s="67">
        <v>43981</v>
      </c>
      <c r="L193" s="43">
        <v>94.094300000000004</v>
      </c>
    </row>
    <row r="194" spans="11:12" x14ac:dyDescent="0.25">
      <c r="K194" s="67">
        <v>43988</v>
      </c>
      <c r="L194" s="43">
        <v>95.016300000000001</v>
      </c>
    </row>
    <row r="195" spans="11:12" x14ac:dyDescent="0.25">
      <c r="K195" s="67">
        <v>43995</v>
      </c>
      <c r="L195" s="43">
        <v>95.471400000000003</v>
      </c>
    </row>
    <row r="196" spans="11:12" x14ac:dyDescent="0.25">
      <c r="K196" s="67">
        <v>44002</v>
      </c>
      <c r="L196" s="43">
        <v>95.657899999999998</v>
      </c>
    </row>
    <row r="197" spans="11:12" x14ac:dyDescent="0.25">
      <c r="K197" s="67">
        <v>44009</v>
      </c>
      <c r="L197" s="43">
        <v>95.603200000000001</v>
      </c>
    </row>
    <row r="198" spans="11:12" x14ac:dyDescent="0.25">
      <c r="K198" s="67">
        <v>44016</v>
      </c>
      <c r="L198" s="43">
        <v>96.356800000000007</v>
      </c>
    </row>
    <row r="199" spans="11:12" x14ac:dyDescent="0.25">
      <c r="K199" s="67">
        <v>44023</v>
      </c>
      <c r="L199" s="43">
        <v>96.685500000000005</v>
      </c>
    </row>
    <row r="200" spans="11:12" x14ac:dyDescent="0.25">
      <c r="K200" s="67">
        <v>44030</v>
      </c>
      <c r="L200" s="43">
        <v>96.562399999999997</v>
      </c>
    </row>
    <row r="201" spans="11:12" x14ac:dyDescent="0.25">
      <c r="K201" s="67">
        <v>44037</v>
      </c>
      <c r="L201" s="43">
        <v>96.622500000000002</v>
      </c>
    </row>
    <row r="202" spans="11:12" x14ac:dyDescent="0.25">
      <c r="K202" s="67">
        <v>44044</v>
      </c>
      <c r="L202" s="43">
        <v>96.718599999999995</v>
      </c>
    </row>
    <row r="203" spans="11:12" x14ac:dyDescent="0.25">
      <c r="K203" s="67">
        <v>44051</v>
      </c>
      <c r="L203" s="43">
        <v>96.574399999999997</v>
      </c>
    </row>
    <row r="204" spans="11:12" x14ac:dyDescent="0.25">
      <c r="K204" s="67">
        <v>44058</v>
      </c>
      <c r="L204" s="43">
        <v>96.402299999999997</v>
      </c>
    </row>
    <row r="205" spans="11:12" x14ac:dyDescent="0.25">
      <c r="K205" s="67">
        <v>44065</v>
      </c>
      <c r="L205" s="43">
        <v>96.278899999999993</v>
      </c>
    </row>
    <row r="206" spans="11:12" x14ac:dyDescent="0.25">
      <c r="K206" s="67">
        <v>44072</v>
      </c>
      <c r="L206" s="43">
        <v>96.199700000000007</v>
      </c>
    </row>
    <row r="207" spans="11:12" x14ac:dyDescent="0.25">
      <c r="K207" s="67">
        <v>44079</v>
      </c>
      <c r="L207" s="43">
        <v>96.272900000000007</v>
      </c>
    </row>
    <row r="208" spans="11:12" x14ac:dyDescent="0.25">
      <c r="K208" s="67">
        <v>44086</v>
      </c>
      <c r="L208" s="43">
        <v>96.568100000000001</v>
      </c>
    </row>
    <row r="209" spans="11:12" x14ac:dyDescent="0.25">
      <c r="K209" s="67">
        <v>44093</v>
      </c>
      <c r="L209" s="43">
        <v>96.733400000000003</v>
      </c>
    </row>
    <row r="210" spans="11:12" x14ac:dyDescent="0.25">
      <c r="K210" s="67">
        <v>44100</v>
      </c>
      <c r="L210" s="43">
        <v>96.519000000000005</v>
      </c>
    </row>
    <row r="211" spans="11:12" x14ac:dyDescent="0.25">
      <c r="K211" s="67">
        <v>44107</v>
      </c>
      <c r="L211" s="43">
        <v>95.865399999999994</v>
      </c>
    </row>
    <row r="212" spans="11:12" x14ac:dyDescent="0.25">
      <c r="K212" s="67" t="s">
        <v>57</v>
      </c>
      <c r="L212" s="43" t="s">
        <v>57</v>
      </c>
    </row>
    <row r="213" spans="11:12" x14ac:dyDescent="0.25">
      <c r="K213" s="67" t="s">
        <v>57</v>
      </c>
      <c r="L213" s="43" t="s">
        <v>57</v>
      </c>
    </row>
    <row r="214" spans="11:12" x14ac:dyDescent="0.25">
      <c r="K214" s="67" t="s">
        <v>57</v>
      </c>
      <c r="L214" s="43" t="s">
        <v>57</v>
      </c>
    </row>
    <row r="215" spans="11:12" x14ac:dyDescent="0.25">
      <c r="K215" s="67" t="s">
        <v>57</v>
      </c>
      <c r="L215" s="43" t="s">
        <v>57</v>
      </c>
    </row>
    <row r="216" spans="11:12" x14ac:dyDescent="0.25">
      <c r="K216" s="67" t="s">
        <v>57</v>
      </c>
      <c r="L216" s="43" t="s">
        <v>57</v>
      </c>
    </row>
    <row r="217" spans="11:12" x14ac:dyDescent="0.25">
      <c r="K217" s="67" t="s">
        <v>57</v>
      </c>
      <c r="L217" s="43" t="s">
        <v>57</v>
      </c>
    </row>
    <row r="218" spans="11:12" x14ac:dyDescent="0.25">
      <c r="K218" s="67" t="s">
        <v>57</v>
      </c>
      <c r="L218" s="43" t="s">
        <v>57</v>
      </c>
    </row>
    <row r="219" spans="11:12" x14ac:dyDescent="0.25">
      <c r="K219" s="67" t="s">
        <v>57</v>
      </c>
      <c r="L219" s="43" t="s">
        <v>57</v>
      </c>
    </row>
    <row r="220" spans="11:12" x14ac:dyDescent="0.25">
      <c r="K220" s="67" t="s">
        <v>57</v>
      </c>
      <c r="L220" s="43" t="s">
        <v>57</v>
      </c>
    </row>
    <row r="221" spans="11:12" x14ac:dyDescent="0.25">
      <c r="K221" s="67" t="s">
        <v>57</v>
      </c>
      <c r="L221" s="43" t="s">
        <v>57</v>
      </c>
    </row>
    <row r="222" spans="11:12" x14ac:dyDescent="0.25">
      <c r="K222" s="67"/>
      <c r="L222" s="43" t="s">
        <v>57</v>
      </c>
    </row>
    <row r="223" spans="11:12" x14ac:dyDescent="0.25">
      <c r="K223" s="68" t="s">
        <v>58</v>
      </c>
      <c r="L223" s="69"/>
    </row>
    <row r="224" spans="11:12" x14ac:dyDescent="0.25">
      <c r="K224" s="67">
        <v>43904</v>
      </c>
      <c r="L224" s="43">
        <v>100</v>
      </c>
    </row>
    <row r="225" spans="11:12" x14ac:dyDescent="0.25">
      <c r="K225" s="67">
        <v>43911</v>
      </c>
      <c r="L225" s="43">
        <v>99.672899999999998</v>
      </c>
    </row>
    <row r="226" spans="11:12" x14ac:dyDescent="0.25">
      <c r="K226" s="67">
        <v>43918</v>
      </c>
      <c r="L226" s="43">
        <v>98.401799999999994</v>
      </c>
    </row>
    <row r="227" spans="11:12" x14ac:dyDescent="0.25">
      <c r="K227" s="67">
        <v>43925</v>
      </c>
      <c r="L227" s="43">
        <v>96.698300000000003</v>
      </c>
    </row>
    <row r="228" spans="11:12" x14ac:dyDescent="0.25">
      <c r="K228" s="67">
        <v>43932</v>
      </c>
      <c r="L228" s="43">
        <v>94.161900000000003</v>
      </c>
    </row>
    <row r="229" spans="11:12" x14ac:dyDescent="0.25">
      <c r="K229" s="67">
        <v>43939</v>
      </c>
      <c r="L229" s="43">
        <v>94.060299999999998</v>
      </c>
    </row>
    <row r="230" spans="11:12" x14ac:dyDescent="0.25">
      <c r="K230" s="67">
        <v>43946</v>
      </c>
      <c r="L230" s="43">
        <v>94.247100000000003</v>
      </c>
    </row>
    <row r="231" spans="11:12" x14ac:dyDescent="0.25">
      <c r="K231" s="67">
        <v>43953</v>
      </c>
      <c r="L231" s="43">
        <v>94.699200000000005</v>
      </c>
    </row>
    <row r="232" spans="11:12" x14ac:dyDescent="0.25">
      <c r="K232" s="67">
        <v>43960</v>
      </c>
      <c r="L232" s="43">
        <v>93.318799999999996</v>
      </c>
    </row>
    <row r="233" spans="11:12" x14ac:dyDescent="0.25">
      <c r="K233" s="67">
        <v>43967</v>
      </c>
      <c r="L233" s="43">
        <v>92.6631</v>
      </c>
    </row>
    <row r="234" spans="11:12" x14ac:dyDescent="0.25">
      <c r="K234" s="67">
        <v>43974</v>
      </c>
      <c r="L234" s="43">
        <v>92.2851</v>
      </c>
    </row>
    <row r="235" spans="11:12" x14ac:dyDescent="0.25">
      <c r="K235" s="67">
        <v>43981</v>
      </c>
      <c r="L235" s="43">
        <v>93.580100000000002</v>
      </c>
    </row>
    <row r="236" spans="11:12" x14ac:dyDescent="0.25">
      <c r="K236" s="67">
        <v>43988</v>
      </c>
      <c r="L236" s="43">
        <v>95.452699999999993</v>
      </c>
    </row>
    <row r="237" spans="11:12" x14ac:dyDescent="0.25">
      <c r="K237" s="67">
        <v>43995</v>
      </c>
      <c r="L237" s="43">
        <v>96.085499999999996</v>
      </c>
    </row>
    <row r="238" spans="11:12" x14ac:dyDescent="0.25">
      <c r="K238" s="67">
        <v>44002</v>
      </c>
      <c r="L238" s="43">
        <v>97.002799999999993</v>
      </c>
    </row>
    <row r="239" spans="11:12" x14ac:dyDescent="0.25">
      <c r="K239" s="67">
        <v>44009</v>
      </c>
      <c r="L239" s="43">
        <v>97.207499999999996</v>
      </c>
    </row>
    <row r="240" spans="11:12" x14ac:dyDescent="0.25">
      <c r="K240" s="67">
        <v>44016</v>
      </c>
      <c r="L240" s="43">
        <v>98.944500000000005</v>
      </c>
    </row>
    <row r="241" spans="11:12" x14ac:dyDescent="0.25">
      <c r="K241" s="67">
        <v>44023</v>
      </c>
      <c r="L241" s="43">
        <v>95.884299999999996</v>
      </c>
    </row>
    <row r="242" spans="11:12" x14ac:dyDescent="0.25">
      <c r="K242" s="67">
        <v>44030</v>
      </c>
      <c r="L242" s="43">
        <v>95.402900000000002</v>
      </c>
    </row>
    <row r="243" spans="11:12" x14ac:dyDescent="0.25">
      <c r="K243" s="67">
        <v>44037</v>
      </c>
      <c r="L243" s="43">
        <v>95.053100000000001</v>
      </c>
    </row>
    <row r="244" spans="11:12" x14ac:dyDescent="0.25">
      <c r="K244" s="67">
        <v>44044</v>
      </c>
      <c r="L244" s="43">
        <v>95.779899999999998</v>
      </c>
    </row>
    <row r="245" spans="11:12" x14ac:dyDescent="0.25">
      <c r="K245" s="67">
        <v>44051</v>
      </c>
      <c r="L245" s="43">
        <v>96.120999999999995</v>
      </c>
    </row>
    <row r="246" spans="11:12" x14ac:dyDescent="0.25">
      <c r="K246" s="67">
        <v>44058</v>
      </c>
      <c r="L246" s="43">
        <v>95.627399999999994</v>
      </c>
    </row>
    <row r="247" spans="11:12" x14ac:dyDescent="0.25">
      <c r="K247" s="67">
        <v>44065</v>
      </c>
      <c r="L247" s="43">
        <v>95.418499999999995</v>
      </c>
    </row>
    <row r="248" spans="11:12" x14ac:dyDescent="0.25">
      <c r="K248" s="67">
        <v>44072</v>
      </c>
      <c r="L248" s="43">
        <v>95.474400000000003</v>
      </c>
    </row>
    <row r="249" spans="11:12" x14ac:dyDescent="0.25">
      <c r="K249" s="67">
        <v>44079</v>
      </c>
      <c r="L249" s="43">
        <v>97.681799999999996</v>
      </c>
    </row>
    <row r="250" spans="11:12" x14ac:dyDescent="0.25">
      <c r="K250" s="67">
        <v>44086</v>
      </c>
      <c r="L250" s="43">
        <v>98.357799999999997</v>
      </c>
    </row>
    <row r="251" spans="11:12" x14ac:dyDescent="0.25">
      <c r="K251" s="67">
        <v>44093</v>
      </c>
      <c r="L251" s="43">
        <v>98.9345</v>
      </c>
    </row>
    <row r="252" spans="11:12" x14ac:dyDescent="0.25">
      <c r="K252" s="67">
        <v>44100</v>
      </c>
      <c r="L252" s="43">
        <v>98.072599999999994</v>
      </c>
    </row>
    <row r="253" spans="11:12" x14ac:dyDescent="0.25">
      <c r="K253" s="67">
        <v>44107</v>
      </c>
      <c r="L253" s="43">
        <v>96.714299999999994</v>
      </c>
    </row>
    <row r="254" spans="11:12" x14ac:dyDescent="0.25">
      <c r="K254" s="67" t="s">
        <v>57</v>
      </c>
      <c r="L254" s="43" t="s">
        <v>57</v>
      </c>
    </row>
    <row r="255" spans="11:12" x14ac:dyDescent="0.25">
      <c r="K255" s="67" t="s">
        <v>57</v>
      </c>
      <c r="L255" s="43" t="s">
        <v>57</v>
      </c>
    </row>
    <row r="256" spans="11:12" x14ac:dyDescent="0.25">
      <c r="K256" s="67" t="s">
        <v>57</v>
      </c>
      <c r="L256" s="43" t="s">
        <v>57</v>
      </c>
    </row>
    <row r="257" spans="11:12" x14ac:dyDescent="0.25">
      <c r="K257" s="67" t="s">
        <v>57</v>
      </c>
      <c r="L257" s="43" t="s">
        <v>57</v>
      </c>
    </row>
    <row r="258" spans="11:12" x14ac:dyDescent="0.25">
      <c r="K258" s="67" t="s">
        <v>57</v>
      </c>
      <c r="L258" s="43" t="s">
        <v>57</v>
      </c>
    </row>
    <row r="259" spans="11:12" x14ac:dyDescent="0.25">
      <c r="K259" s="67" t="s">
        <v>57</v>
      </c>
      <c r="L259" s="43" t="s">
        <v>57</v>
      </c>
    </row>
    <row r="260" spans="11:12" x14ac:dyDescent="0.25">
      <c r="K260" s="67" t="s">
        <v>57</v>
      </c>
      <c r="L260" s="43" t="s">
        <v>57</v>
      </c>
    </row>
    <row r="261" spans="11:12" x14ac:dyDescent="0.25">
      <c r="K261" s="67" t="s">
        <v>57</v>
      </c>
      <c r="L261" s="43" t="s">
        <v>57</v>
      </c>
    </row>
    <row r="262" spans="11:12" x14ac:dyDescent="0.25">
      <c r="K262" s="67" t="s">
        <v>57</v>
      </c>
      <c r="L262" s="43" t="s">
        <v>57</v>
      </c>
    </row>
    <row r="263" spans="11:12" x14ac:dyDescent="0.25">
      <c r="K263" s="67" t="s">
        <v>57</v>
      </c>
      <c r="L263" s="43" t="s">
        <v>57</v>
      </c>
    </row>
    <row r="264" spans="11:12" x14ac:dyDescent="0.25">
      <c r="K264" s="67"/>
      <c r="L264" s="43" t="s">
        <v>57</v>
      </c>
    </row>
    <row r="265" spans="11:12" x14ac:dyDescent="0.25">
      <c r="K265" s="69"/>
      <c r="L265" s="69"/>
    </row>
    <row r="266" spans="11:12" x14ac:dyDescent="0.25">
      <c r="K266" s="68" t="s">
        <v>59</v>
      </c>
      <c r="L266" s="68"/>
    </row>
    <row r="267" spans="11:12" x14ac:dyDescent="0.25">
      <c r="K267" s="67">
        <v>43904</v>
      </c>
      <c r="L267" s="43">
        <v>100</v>
      </c>
    </row>
    <row r="268" spans="11:12" x14ac:dyDescent="0.25">
      <c r="K268" s="67">
        <v>43911</v>
      </c>
      <c r="L268" s="43">
        <v>99.1738</v>
      </c>
    </row>
    <row r="269" spans="11:12" x14ac:dyDescent="0.25">
      <c r="K269" s="67">
        <v>43918</v>
      </c>
      <c r="L269" s="43">
        <v>95.817800000000005</v>
      </c>
    </row>
    <row r="270" spans="11:12" x14ac:dyDescent="0.25">
      <c r="K270" s="67">
        <v>43925</v>
      </c>
      <c r="L270" s="43">
        <v>93.334199999999996</v>
      </c>
    </row>
    <row r="271" spans="11:12" x14ac:dyDescent="0.25">
      <c r="K271" s="67">
        <v>43932</v>
      </c>
      <c r="L271" s="43">
        <v>91.537899999999993</v>
      </c>
    </row>
    <row r="272" spans="11:12" x14ac:dyDescent="0.25">
      <c r="K272" s="67">
        <v>43939</v>
      </c>
      <c r="L272" s="43">
        <v>91.095299999999995</v>
      </c>
    </row>
    <row r="273" spans="11:12" x14ac:dyDescent="0.25">
      <c r="K273" s="67">
        <v>43946</v>
      </c>
      <c r="L273" s="43">
        <v>91.370599999999996</v>
      </c>
    </row>
    <row r="274" spans="11:12" x14ac:dyDescent="0.25">
      <c r="K274" s="67">
        <v>43953</v>
      </c>
      <c r="L274" s="43">
        <v>91.926500000000004</v>
      </c>
    </row>
    <row r="275" spans="11:12" x14ac:dyDescent="0.25">
      <c r="K275" s="67">
        <v>43960</v>
      </c>
      <c r="L275" s="43">
        <v>92.6447</v>
      </c>
    </row>
    <row r="276" spans="11:12" x14ac:dyDescent="0.25">
      <c r="K276" s="67">
        <v>43967</v>
      </c>
      <c r="L276" s="43">
        <v>93.591099999999997</v>
      </c>
    </row>
    <row r="277" spans="11:12" x14ac:dyDescent="0.25">
      <c r="K277" s="67">
        <v>43974</v>
      </c>
      <c r="L277" s="43">
        <v>93.817300000000003</v>
      </c>
    </row>
    <row r="278" spans="11:12" x14ac:dyDescent="0.25">
      <c r="K278" s="67">
        <v>43981</v>
      </c>
      <c r="L278" s="43">
        <v>94.290899999999993</v>
      </c>
    </row>
    <row r="279" spans="11:12" x14ac:dyDescent="0.25">
      <c r="K279" s="67">
        <v>43988</v>
      </c>
      <c r="L279" s="43">
        <v>95.061999999999998</v>
      </c>
    </row>
    <row r="280" spans="11:12" x14ac:dyDescent="0.25">
      <c r="K280" s="67">
        <v>43995</v>
      </c>
      <c r="L280" s="43">
        <v>95.260599999999997</v>
      </c>
    </row>
    <row r="281" spans="11:12" x14ac:dyDescent="0.25">
      <c r="K281" s="67">
        <v>44002</v>
      </c>
      <c r="L281" s="43">
        <v>94.959199999999996</v>
      </c>
    </row>
    <row r="282" spans="11:12" x14ac:dyDescent="0.25">
      <c r="K282" s="67">
        <v>44009</v>
      </c>
      <c r="L282" s="43">
        <v>94.333100000000002</v>
      </c>
    </row>
    <row r="283" spans="11:12" x14ac:dyDescent="0.25">
      <c r="K283" s="67">
        <v>44016</v>
      </c>
      <c r="L283" s="43">
        <v>95.093800000000002</v>
      </c>
    </row>
    <row r="284" spans="11:12" x14ac:dyDescent="0.25">
      <c r="K284" s="67">
        <v>44023</v>
      </c>
      <c r="L284" s="43">
        <v>95.846000000000004</v>
      </c>
    </row>
    <row r="285" spans="11:12" x14ac:dyDescent="0.25">
      <c r="K285" s="67">
        <v>44030</v>
      </c>
      <c r="L285" s="43">
        <v>96.277600000000007</v>
      </c>
    </row>
    <row r="286" spans="11:12" x14ac:dyDescent="0.25">
      <c r="K286" s="67">
        <v>44037</v>
      </c>
      <c r="L286" s="43">
        <v>96.719200000000001</v>
      </c>
    </row>
    <row r="287" spans="11:12" x14ac:dyDescent="0.25">
      <c r="K287" s="67">
        <v>44044</v>
      </c>
      <c r="L287" s="43">
        <v>96.640199999999993</v>
      </c>
    </row>
    <row r="288" spans="11:12" x14ac:dyDescent="0.25">
      <c r="K288" s="67">
        <v>44051</v>
      </c>
      <c r="L288" s="43">
        <v>96.940399999999997</v>
      </c>
    </row>
    <row r="289" spans="11:12" x14ac:dyDescent="0.25">
      <c r="K289" s="67">
        <v>44058</v>
      </c>
      <c r="L289" s="43">
        <v>97.178799999999995</v>
      </c>
    </row>
    <row r="290" spans="11:12" x14ac:dyDescent="0.25">
      <c r="K290" s="67">
        <v>44065</v>
      </c>
      <c r="L290" s="43">
        <v>97.459000000000003</v>
      </c>
    </row>
    <row r="291" spans="11:12" x14ac:dyDescent="0.25">
      <c r="K291" s="67">
        <v>44072</v>
      </c>
      <c r="L291" s="43">
        <v>97.492000000000004</v>
      </c>
    </row>
    <row r="292" spans="11:12" x14ac:dyDescent="0.25">
      <c r="K292" s="67">
        <v>44079</v>
      </c>
      <c r="L292" s="43">
        <v>97.68</v>
      </c>
    </row>
    <row r="293" spans="11:12" x14ac:dyDescent="0.25">
      <c r="K293" s="67">
        <v>44086</v>
      </c>
      <c r="L293" s="43">
        <v>98.007400000000004</v>
      </c>
    </row>
    <row r="294" spans="11:12" x14ac:dyDescent="0.25">
      <c r="K294" s="67">
        <v>44093</v>
      </c>
      <c r="L294" s="43">
        <v>98.193100000000001</v>
      </c>
    </row>
    <row r="295" spans="11:12" x14ac:dyDescent="0.25">
      <c r="K295" s="67">
        <v>44100</v>
      </c>
      <c r="L295" s="43">
        <v>98.017700000000005</v>
      </c>
    </row>
    <row r="296" spans="11:12" x14ac:dyDescent="0.25">
      <c r="K296" s="67">
        <v>44107</v>
      </c>
      <c r="L296" s="43">
        <v>97.508399999999995</v>
      </c>
    </row>
    <row r="297" spans="11:12" x14ac:dyDescent="0.25">
      <c r="K297" s="67" t="s">
        <v>57</v>
      </c>
      <c r="L297" s="43" t="s">
        <v>57</v>
      </c>
    </row>
    <row r="298" spans="11:12" x14ac:dyDescent="0.25">
      <c r="K298" s="67" t="s">
        <v>57</v>
      </c>
      <c r="L298" s="43" t="s">
        <v>57</v>
      </c>
    </row>
    <row r="299" spans="11:12" x14ac:dyDescent="0.25">
      <c r="K299" s="67" t="s">
        <v>57</v>
      </c>
      <c r="L299" s="43" t="s">
        <v>57</v>
      </c>
    </row>
    <row r="300" spans="11:12" x14ac:dyDescent="0.25">
      <c r="K300" s="67" t="s">
        <v>57</v>
      </c>
      <c r="L300" s="43" t="s">
        <v>57</v>
      </c>
    </row>
    <row r="301" spans="11:12" x14ac:dyDescent="0.25">
      <c r="K301" s="67" t="s">
        <v>57</v>
      </c>
      <c r="L301" s="43" t="s">
        <v>57</v>
      </c>
    </row>
    <row r="302" spans="11:12" x14ac:dyDescent="0.25">
      <c r="K302" s="67" t="s">
        <v>57</v>
      </c>
      <c r="L302" s="43" t="s">
        <v>57</v>
      </c>
    </row>
    <row r="303" spans="11:12" x14ac:dyDescent="0.25">
      <c r="K303" s="67" t="s">
        <v>57</v>
      </c>
      <c r="L303" s="43" t="s">
        <v>57</v>
      </c>
    </row>
    <row r="304" spans="11:12" x14ac:dyDescent="0.25">
      <c r="K304" s="67" t="s">
        <v>57</v>
      </c>
      <c r="L304" s="43" t="s">
        <v>57</v>
      </c>
    </row>
    <row r="305" spans="11:12" x14ac:dyDescent="0.25">
      <c r="K305" s="67" t="s">
        <v>57</v>
      </c>
      <c r="L305" s="43" t="s">
        <v>57</v>
      </c>
    </row>
    <row r="306" spans="11:12" x14ac:dyDescent="0.25">
      <c r="K306" s="67" t="s">
        <v>57</v>
      </c>
      <c r="L306" s="43" t="s">
        <v>57</v>
      </c>
    </row>
    <row r="307" spans="11:12" x14ac:dyDescent="0.25">
      <c r="K307" s="67"/>
      <c r="L307" s="43" t="s">
        <v>57</v>
      </c>
    </row>
    <row r="308" spans="11:12" x14ac:dyDescent="0.25">
      <c r="K308" s="68" t="s">
        <v>60</v>
      </c>
      <c r="L308" s="68"/>
    </row>
    <row r="309" spans="11:12" x14ac:dyDescent="0.25">
      <c r="K309" s="67">
        <v>43904</v>
      </c>
      <c r="L309" s="43">
        <v>100</v>
      </c>
    </row>
    <row r="310" spans="11:12" x14ac:dyDescent="0.25">
      <c r="K310" s="67">
        <v>43911</v>
      </c>
      <c r="L310" s="43">
        <v>99.430599999999998</v>
      </c>
    </row>
    <row r="311" spans="11:12" x14ac:dyDescent="0.25">
      <c r="K311" s="67">
        <v>43918</v>
      </c>
      <c r="L311" s="43">
        <v>97.892300000000006</v>
      </c>
    </row>
    <row r="312" spans="11:12" x14ac:dyDescent="0.25">
      <c r="K312" s="67">
        <v>43925</v>
      </c>
      <c r="L312" s="43">
        <v>96.496499999999997</v>
      </c>
    </row>
    <row r="313" spans="11:12" x14ac:dyDescent="0.25">
      <c r="K313" s="67">
        <v>43932</v>
      </c>
      <c r="L313" s="43">
        <v>93.639899999999997</v>
      </c>
    </row>
    <row r="314" spans="11:12" x14ac:dyDescent="0.25">
      <c r="K314" s="67">
        <v>43939</v>
      </c>
      <c r="L314" s="43">
        <v>93.688199999999995</v>
      </c>
    </row>
    <row r="315" spans="11:12" x14ac:dyDescent="0.25">
      <c r="K315" s="67">
        <v>43946</v>
      </c>
      <c r="L315" s="43">
        <v>95.161100000000005</v>
      </c>
    </row>
    <row r="316" spans="11:12" x14ac:dyDescent="0.25">
      <c r="K316" s="67">
        <v>43953</v>
      </c>
      <c r="L316" s="43">
        <v>95.849100000000007</v>
      </c>
    </row>
    <row r="317" spans="11:12" x14ac:dyDescent="0.25">
      <c r="K317" s="67">
        <v>43960</v>
      </c>
      <c r="L317" s="43">
        <v>95.100200000000001</v>
      </c>
    </row>
    <row r="318" spans="11:12" x14ac:dyDescent="0.25">
      <c r="K318" s="67">
        <v>43967</v>
      </c>
      <c r="L318" s="43">
        <v>94.662199999999999</v>
      </c>
    </row>
    <row r="319" spans="11:12" x14ac:dyDescent="0.25">
      <c r="K319" s="67">
        <v>43974</v>
      </c>
      <c r="L319" s="43">
        <v>94.341999999999999</v>
      </c>
    </row>
    <row r="320" spans="11:12" x14ac:dyDescent="0.25">
      <c r="K320" s="67">
        <v>43981</v>
      </c>
      <c r="L320" s="43">
        <v>94.900300000000001</v>
      </c>
    </row>
    <row r="321" spans="11:12" x14ac:dyDescent="0.25">
      <c r="K321" s="67">
        <v>43988</v>
      </c>
      <c r="L321" s="43">
        <v>97.162300000000002</v>
      </c>
    </row>
    <row r="322" spans="11:12" x14ac:dyDescent="0.25">
      <c r="K322" s="67">
        <v>43995</v>
      </c>
      <c r="L322" s="43">
        <v>96.724100000000007</v>
      </c>
    </row>
    <row r="323" spans="11:12" x14ac:dyDescent="0.25">
      <c r="K323" s="67">
        <v>44002</v>
      </c>
      <c r="L323" s="43">
        <v>97.545100000000005</v>
      </c>
    </row>
    <row r="324" spans="11:12" x14ac:dyDescent="0.25">
      <c r="K324" s="67">
        <v>44009</v>
      </c>
      <c r="L324" s="43">
        <v>97.098500000000001</v>
      </c>
    </row>
    <row r="325" spans="11:12" x14ac:dyDescent="0.25">
      <c r="K325" s="67">
        <v>44016</v>
      </c>
      <c r="L325" s="43">
        <v>98.092299999999994</v>
      </c>
    </row>
    <row r="326" spans="11:12" x14ac:dyDescent="0.25">
      <c r="K326" s="67">
        <v>44023</v>
      </c>
      <c r="L326" s="43">
        <v>95.924899999999994</v>
      </c>
    </row>
    <row r="327" spans="11:12" x14ac:dyDescent="0.25">
      <c r="K327" s="67">
        <v>44030</v>
      </c>
      <c r="L327" s="43">
        <v>96.268500000000003</v>
      </c>
    </row>
    <row r="328" spans="11:12" x14ac:dyDescent="0.25">
      <c r="K328" s="67">
        <v>44037</v>
      </c>
      <c r="L328" s="43">
        <v>96.245699999999999</v>
      </c>
    </row>
    <row r="329" spans="11:12" x14ac:dyDescent="0.25">
      <c r="K329" s="67">
        <v>44044</v>
      </c>
      <c r="L329" s="43">
        <v>96.351200000000006</v>
      </c>
    </row>
    <row r="330" spans="11:12" x14ac:dyDescent="0.25">
      <c r="K330" s="67">
        <v>44051</v>
      </c>
      <c r="L330" s="43">
        <v>97.685199999999995</v>
      </c>
    </row>
    <row r="331" spans="11:12" x14ac:dyDescent="0.25">
      <c r="K331" s="67">
        <v>44058</v>
      </c>
      <c r="L331" s="43">
        <v>97.841200000000001</v>
      </c>
    </row>
    <row r="332" spans="11:12" x14ac:dyDescent="0.25">
      <c r="K332" s="67">
        <v>44065</v>
      </c>
      <c r="L332" s="43">
        <v>97.372200000000007</v>
      </c>
    </row>
    <row r="333" spans="11:12" x14ac:dyDescent="0.25">
      <c r="K333" s="67">
        <v>44072</v>
      </c>
      <c r="L333" s="43">
        <v>97.792900000000003</v>
      </c>
    </row>
    <row r="334" spans="11:12" x14ac:dyDescent="0.25">
      <c r="K334" s="67">
        <v>44079</v>
      </c>
      <c r="L334" s="43">
        <v>99.855699999999999</v>
      </c>
    </row>
    <row r="335" spans="11:12" x14ac:dyDescent="0.25">
      <c r="K335" s="67">
        <v>44086</v>
      </c>
      <c r="L335" s="43">
        <v>100.2893</v>
      </c>
    </row>
    <row r="336" spans="11:12" x14ac:dyDescent="0.25">
      <c r="K336" s="67">
        <v>44093</v>
      </c>
      <c r="L336" s="43">
        <v>101.07989999999999</v>
      </c>
    </row>
    <row r="337" spans="11:12" x14ac:dyDescent="0.25">
      <c r="K337" s="67">
        <v>44100</v>
      </c>
      <c r="L337" s="43">
        <v>100.56</v>
      </c>
    </row>
    <row r="338" spans="11:12" x14ac:dyDescent="0.25">
      <c r="K338" s="67">
        <v>44107</v>
      </c>
      <c r="L338" s="43">
        <v>99.996200000000002</v>
      </c>
    </row>
    <row r="339" spans="11:12" x14ac:dyDescent="0.25">
      <c r="K339" s="67" t="s">
        <v>57</v>
      </c>
      <c r="L339" s="43" t="s">
        <v>57</v>
      </c>
    </row>
    <row r="340" spans="11:12" x14ac:dyDescent="0.25">
      <c r="K340" s="67" t="s">
        <v>57</v>
      </c>
      <c r="L340" s="43" t="s">
        <v>57</v>
      </c>
    </row>
    <row r="341" spans="11:12" x14ac:dyDescent="0.25">
      <c r="K341" s="67" t="s">
        <v>57</v>
      </c>
      <c r="L341" s="43" t="s">
        <v>57</v>
      </c>
    </row>
    <row r="342" spans="11:12" x14ac:dyDescent="0.25">
      <c r="K342" s="67" t="s">
        <v>57</v>
      </c>
      <c r="L342" s="43" t="s">
        <v>57</v>
      </c>
    </row>
    <row r="343" spans="11:12" x14ac:dyDescent="0.25">
      <c r="K343" s="67" t="s">
        <v>57</v>
      </c>
      <c r="L343" s="43" t="s">
        <v>57</v>
      </c>
    </row>
    <row r="344" spans="11:12" x14ac:dyDescent="0.25">
      <c r="K344" s="67" t="s">
        <v>57</v>
      </c>
      <c r="L344" s="43" t="s">
        <v>57</v>
      </c>
    </row>
    <row r="345" spans="11:12" x14ac:dyDescent="0.25">
      <c r="K345" s="67" t="s">
        <v>57</v>
      </c>
      <c r="L345" s="43" t="s">
        <v>57</v>
      </c>
    </row>
    <row r="346" spans="11:12" x14ac:dyDescent="0.25">
      <c r="K346" s="67" t="s">
        <v>57</v>
      </c>
      <c r="L346" s="43" t="s">
        <v>57</v>
      </c>
    </row>
    <row r="347" spans="11:12" x14ac:dyDescent="0.25">
      <c r="K347" s="67" t="s">
        <v>57</v>
      </c>
      <c r="L347" s="43" t="s">
        <v>57</v>
      </c>
    </row>
    <row r="348" spans="11:12" x14ac:dyDescent="0.25">
      <c r="K348" s="67" t="s">
        <v>57</v>
      </c>
      <c r="L348" s="43" t="s">
        <v>57</v>
      </c>
    </row>
    <row r="349" spans="11:12" x14ac:dyDescent="0.25">
      <c r="K349" s="67"/>
      <c r="L349" s="43" t="s">
        <v>57</v>
      </c>
    </row>
    <row r="350" spans="11:12" x14ac:dyDescent="0.25">
      <c r="K350" s="66"/>
    </row>
  </sheetData>
  <mergeCells count="14">
    <mergeCell ref="H7:H8"/>
    <mergeCell ref="I7:I8"/>
    <mergeCell ref="B9:I9"/>
    <mergeCell ref="B11:I11"/>
    <mergeCell ref="A1:I1"/>
    <mergeCell ref="B6:E6"/>
    <mergeCell ref="F6:I6"/>
    <mergeCell ref="A7:A8"/>
    <mergeCell ref="B7:B8"/>
    <mergeCell ref="C7:C8"/>
    <mergeCell ref="D7:D8"/>
    <mergeCell ref="E7:E8"/>
    <mergeCell ref="F7:F8"/>
    <mergeCell ref="G7:G8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89" max="8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06BEAF-A774-4494-822E-7746A44C801C}">
  <sheetPr codeName="Sheet7">
    <tabColor theme="4" tint="0.39997558519241921"/>
  </sheetPr>
  <dimension ref="A1:L350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19" customWidth="1"/>
    <col min="2" max="2" width="12.5703125" style="19" customWidth="1"/>
    <col min="3" max="5" width="9.7109375" style="19" customWidth="1"/>
    <col min="6" max="6" width="12.5703125" style="19" customWidth="1"/>
    <col min="7" max="9" width="9.7109375" style="19" customWidth="1"/>
    <col min="10" max="10" width="6.7109375" style="19" customWidth="1"/>
    <col min="11" max="11" width="12.42578125" style="19" customWidth="1"/>
    <col min="12" max="12" width="22" style="53" customWidth="1"/>
    <col min="13" max="16384" width="8.7109375" style="19"/>
  </cols>
  <sheetData>
    <row r="1" spans="1:12" ht="60" customHeight="1" x14ac:dyDescent="0.25">
      <c r="A1" s="70" t="s">
        <v>33</v>
      </c>
      <c r="B1" s="70"/>
      <c r="C1" s="70"/>
      <c r="D1" s="70"/>
      <c r="E1" s="70"/>
      <c r="F1" s="70"/>
      <c r="G1" s="70"/>
      <c r="H1" s="70"/>
      <c r="I1" s="70"/>
      <c r="J1" s="4"/>
      <c r="K1" s="34"/>
      <c r="L1" s="35" t="s">
        <v>4</v>
      </c>
    </row>
    <row r="2" spans="1:12" ht="19.5" customHeight="1" x14ac:dyDescent="0.3">
      <c r="A2" s="3" t="str">
        <f>"Weekly Payroll Jobs and Wages in Australia - " &amp;$L$1</f>
        <v>Weekly Payroll Jobs and Wages in Australia - Western Australia</v>
      </c>
      <c r="B2" s="20"/>
      <c r="C2" s="20"/>
      <c r="D2" s="20"/>
      <c r="E2" s="20"/>
      <c r="F2" s="20"/>
      <c r="G2" s="20"/>
      <c r="H2" s="20"/>
      <c r="I2" s="20"/>
      <c r="J2" s="20"/>
      <c r="K2" s="39" t="s">
        <v>63</v>
      </c>
      <c r="L2" s="36">
        <v>44107</v>
      </c>
    </row>
    <row r="3" spans="1:12" ht="15" customHeight="1" x14ac:dyDescent="0.25">
      <c r="A3" s="21" t="str">
        <f>"Week ending "&amp;TEXT($L$2,"dddd dd mmmm yyyy")</f>
        <v>Week ending Saturday 03 October 2020</v>
      </c>
      <c r="B3" s="20"/>
      <c r="C3" s="22"/>
      <c r="D3" s="23"/>
      <c r="E3" s="20"/>
      <c r="F3" s="20"/>
      <c r="G3" s="20"/>
      <c r="H3" s="20"/>
      <c r="I3" s="20"/>
      <c r="J3" s="20"/>
      <c r="K3" s="41" t="s">
        <v>64</v>
      </c>
      <c r="L3" s="40">
        <v>43904</v>
      </c>
    </row>
    <row r="4" spans="1:12" ht="15" customHeight="1" x14ac:dyDescent="0.25">
      <c r="A4" s="2" t="s">
        <v>32</v>
      </c>
      <c r="B4" s="24"/>
      <c r="C4" s="24"/>
      <c r="D4" s="24"/>
      <c r="E4" s="24"/>
      <c r="F4" s="24"/>
      <c r="G4" s="24"/>
      <c r="H4" s="24"/>
      <c r="I4" s="24"/>
      <c r="J4" s="24"/>
      <c r="K4" s="39" t="s">
        <v>70</v>
      </c>
      <c r="L4" s="40">
        <v>44079</v>
      </c>
    </row>
    <row r="5" spans="1:12" ht="16.5" customHeight="1" thickBot="1" x14ac:dyDescent="0.3">
      <c r="A5" s="25" t="str">
        <f>"Change in payroll jobs and total wages, "&amp;$L$1</f>
        <v>Change in payroll jobs and total wages, Western Australia</v>
      </c>
      <c r="B5" s="22"/>
      <c r="C5" s="26"/>
      <c r="D5" s="27"/>
      <c r="E5" s="24"/>
      <c r="F5" s="20"/>
      <c r="G5" s="20"/>
      <c r="H5" s="20"/>
      <c r="I5" s="20"/>
      <c r="J5" s="20"/>
      <c r="K5" s="39"/>
      <c r="L5" s="40">
        <v>44093</v>
      </c>
    </row>
    <row r="6" spans="1:12" ht="16.5" customHeight="1" x14ac:dyDescent="0.25">
      <c r="A6" s="57"/>
      <c r="B6" s="82" t="s">
        <v>61</v>
      </c>
      <c r="C6" s="83"/>
      <c r="D6" s="83"/>
      <c r="E6" s="84"/>
      <c r="F6" s="85" t="s">
        <v>62</v>
      </c>
      <c r="G6" s="86"/>
      <c r="H6" s="86"/>
      <c r="I6" s="87"/>
      <c r="J6" s="50"/>
      <c r="K6" s="39" t="s">
        <v>71</v>
      </c>
      <c r="L6" s="40">
        <v>44100</v>
      </c>
    </row>
    <row r="7" spans="1:12" ht="33.75" customHeight="1" x14ac:dyDescent="0.25">
      <c r="A7" s="88"/>
      <c r="B7" s="90" t="str">
        <f>"% Change between " &amp; TEXT($L$3,"dd mmmm")&amp;" and "&amp; TEXT($L$2,"dd mmmm") &amp; " (Change since 100th case of COVID-19)"</f>
        <v>% Change between 14 March and 03 October (Change since 100th case of COVID-19)</v>
      </c>
      <c r="C7" s="92" t="str">
        <f>"% Change between " &amp; TEXT($L$4,"dd mmmm")&amp;" and "&amp; TEXT($L$2,"dd mmmm") &amp; " (monthly change)"</f>
        <v>% Change between 05 September and 03 October (monthly change)</v>
      </c>
      <c r="D7" s="73" t="str">
        <f>"% Change between " &amp; TEXT($L$6,"dd mmmm")&amp;" and "&amp; TEXT($L$2,"dd mmmm") &amp; " (weekly change)"</f>
        <v>% Change between 26 September and 03 October (weekly change)</v>
      </c>
      <c r="E7" s="75" t="str">
        <f>"% Change between " &amp; TEXT($L$5,"dd mmmm")&amp;" and "&amp; TEXT($L$6,"dd mmmm") &amp; " (weekly change)"</f>
        <v>% Change between 19 September and 26 September (weekly change)</v>
      </c>
      <c r="F7" s="94" t="str">
        <f>"% Change between " &amp; TEXT($L$3,"dd mmmm")&amp;" and "&amp; TEXT($L$2,"dd mmmm") &amp; " (Change since 100th case of COVID-19)"</f>
        <v>% Change between 14 March and 03 October (Change since 100th case of COVID-19)</v>
      </c>
      <c r="G7" s="92" t="str">
        <f>"% Change between " &amp; TEXT($L$4,"dd mmmm")&amp;" and "&amp; TEXT($L$2,"dd mmmm") &amp; " (monthly change)"</f>
        <v>% Change between 05 September and 03 October (monthly change)</v>
      </c>
      <c r="H7" s="73" t="str">
        <f>"% Change between " &amp; TEXT($L$6,"dd mmmm")&amp;" and "&amp; TEXT($L$2,"dd mmmm") &amp; " (weekly change)"</f>
        <v>% Change between 26 September and 03 October (weekly change)</v>
      </c>
      <c r="I7" s="75" t="str">
        <f>"% Change between " &amp; TEXT($L$5,"dd mmmm")&amp;" and "&amp; TEXT($L$6,"dd mmmm") &amp; " (weekly change)"</f>
        <v>% Change between 19 September and 26 September (weekly change)</v>
      </c>
      <c r="J7" s="51"/>
      <c r="K7" s="39" t="s">
        <v>72</v>
      </c>
      <c r="L7" s="40">
        <v>44107</v>
      </c>
    </row>
    <row r="8" spans="1:12" ht="43.5" customHeight="1" thickBot="1" x14ac:dyDescent="0.3">
      <c r="A8" s="89"/>
      <c r="B8" s="91"/>
      <c r="C8" s="93"/>
      <c r="D8" s="74"/>
      <c r="E8" s="76"/>
      <c r="F8" s="95"/>
      <c r="G8" s="93"/>
      <c r="H8" s="74"/>
      <c r="I8" s="76"/>
      <c r="J8" s="52"/>
      <c r="K8" s="41" t="s">
        <v>31</v>
      </c>
      <c r="L8" s="43"/>
    </row>
    <row r="9" spans="1:12" x14ac:dyDescent="0.25">
      <c r="A9" s="58"/>
      <c r="B9" s="77" t="str">
        <f>L1</f>
        <v>Western Australia</v>
      </c>
      <c r="C9" s="78"/>
      <c r="D9" s="78"/>
      <c r="E9" s="78"/>
      <c r="F9" s="78"/>
      <c r="G9" s="78"/>
      <c r="H9" s="78"/>
      <c r="I9" s="79"/>
      <c r="J9" s="28"/>
      <c r="K9" s="54"/>
      <c r="L9" s="43"/>
    </row>
    <row r="10" spans="1:12" x14ac:dyDescent="0.25">
      <c r="A10" s="59" t="s">
        <v>30</v>
      </c>
      <c r="B10" s="28">
        <v>-9.797951643002567E-3</v>
      </c>
      <c r="C10" s="28">
        <v>-2.8818760450664005E-3</v>
      </c>
      <c r="D10" s="28">
        <v>-7.4649526142649414E-3</v>
      </c>
      <c r="E10" s="28">
        <v>-2.5514343853150212E-3</v>
      </c>
      <c r="F10" s="28">
        <v>-2.0884090008077894E-2</v>
      </c>
      <c r="G10" s="28">
        <v>-3.4784755480688934E-2</v>
      </c>
      <c r="H10" s="28">
        <v>8.7537844540059861E-3</v>
      </c>
      <c r="I10" s="60">
        <v>-4.7327672156136646E-3</v>
      </c>
      <c r="J10" s="28"/>
      <c r="K10" s="42"/>
      <c r="L10" s="43"/>
    </row>
    <row r="11" spans="1:12" x14ac:dyDescent="0.25">
      <c r="A11" s="58"/>
      <c r="B11" s="80" t="s">
        <v>29</v>
      </c>
      <c r="C11" s="80"/>
      <c r="D11" s="80"/>
      <c r="E11" s="80"/>
      <c r="F11" s="80"/>
      <c r="G11" s="80"/>
      <c r="H11" s="80"/>
      <c r="I11" s="81"/>
      <c r="J11" s="28"/>
      <c r="K11" s="42"/>
      <c r="L11" s="43"/>
    </row>
    <row r="12" spans="1:12" x14ac:dyDescent="0.25">
      <c r="A12" s="61" t="s">
        <v>28</v>
      </c>
      <c r="B12" s="28">
        <v>-2.5783836582154884E-2</v>
      </c>
      <c r="C12" s="28">
        <v>-6.1508094675295499E-3</v>
      </c>
      <c r="D12" s="28">
        <v>-7.3549622152295768E-3</v>
      </c>
      <c r="E12" s="28">
        <v>-3.8209399926202314E-3</v>
      </c>
      <c r="F12" s="28">
        <v>-4.4064118439182454E-2</v>
      </c>
      <c r="G12" s="28">
        <v>-4.1926547982829465E-2</v>
      </c>
      <c r="H12" s="28">
        <v>1.4381620044385368E-2</v>
      </c>
      <c r="I12" s="60">
        <v>-2.7972094781570922E-3</v>
      </c>
      <c r="J12" s="28"/>
      <c r="K12" s="42"/>
      <c r="L12" s="43"/>
    </row>
    <row r="13" spans="1:12" x14ac:dyDescent="0.25">
      <c r="A13" s="61" t="s">
        <v>27</v>
      </c>
      <c r="B13" s="28">
        <v>-6.8092801741244102E-3</v>
      </c>
      <c r="C13" s="28">
        <v>-3.6063222791336003E-3</v>
      </c>
      <c r="D13" s="28">
        <v>-8.4492724521481044E-3</v>
      </c>
      <c r="E13" s="28">
        <v>-1.9736359455827523E-3</v>
      </c>
      <c r="F13" s="28">
        <v>1.5209568625516257E-2</v>
      </c>
      <c r="G13" s="28">
        <v>-2.4211757118734911E-2</v>
      </c>
      <c r="H13" s="28">
        <v>-1.2267338474566403E-3</v>
      </c>
      <c r="I13" s="60">
        <v>-7.9094128418160103E-3</v>
      </c>
      <c r="J13" s="28"/>
      <c r="K13" s="38"/>
      <c r="L13" s="43"/>
    </row>
    <row r="14" spans="1:12" x14ac:dyDescent="0.25">
      <c r="A14" s="62" t="s">
        <v>49</v>
      </c>
      <c r="B14" s="28">
        <v>0.16372698118154871</v>
      </c>
      <c r="C14" s="28">
        <v>6.8590743244494545E-2</v>
      </c>
      <c r="D14" s="28">
        <v>1.0480577253143775E-2</v>
      </c>
      <c r="E14" s="28">
        <v>8.8164101839254272E-3</v>
      </c>
      <c r="F14" s="28">
        <v>0.41200352776568683</v>
      </c>
      <c r="G14" s="28">
        <v>3.9004004607056109E-2</v>
      </c>
      <c r="H14" s="28">
        <v>1.7369072360206461E-2</v>
      </c>
      <c r="I14" s="60">
        <v>-3.3597576012346364E-3</v>
      </c>
      <c r="J14" s="28"/>
      <c r="K14" s="55"/>
      <c r="L14" s="43"/>
    </row>
    <row r="15" spans="1:12" x14ac:dyDescent="0.25">
      <c r="A15" s="61" t="s">
        <v>50</v>
      </c>
      <c r="B15" s="28">
        <v>-1.2766918236364E-2</v>
      </c>
      <c r="C15" s="28">
        <v>-2.6206849940015875E-3</v>
      </c>
      <c r="D15" s="28">
        <v>-1.1411129766325967E-2</v>
      </c>
      <c r="E15" s="28">
        <v>-2.5115426313426781E-4</v>
      </c>
      <c r="F15" s="28">
        <v>7.6133390223130259E-2</v>
      </c>
      <c r="G15" s="28">
        <v>1.8425715137104781E-4</v>
      </c>
      <c r="H15" s="28">
        <v>1.6579437890983151E-2</v>
      </c>
      <c r="I15" s="60">
        <v>-2.6610678586697079E-3</v>
      </c>
      <c r="J15" s="28"/>
      <c r="K15" s="42"/>
      <c r="L15" s="43"/>
    </row>
    <row r="16" spans="1:12" x14ac:dyDescent="0.25">
      <c r="A16" s="61" t="s">
        <v>51</v>
      </c>
      <c r="B16" s="28">
        <v>-1.0476767295780065E-2</v>
      </c>
      <c r="C16" s="28">
        <v>-5.6552779751818383E-3</v>
      </c>
      <c r="D16" s="28">
        <v>-8.3224476889359744E-3</v>
      </c>
      <c r="E16" s="28">
        <v>-2.9137085639113769E-3</v>
      </c>
      <c r="F16" s="28">
        <v>-4.9783170689345901E-3</v>
      </c>
      <c r="G16" s="28">
        <v>-4.2845609991073119E-2</v>
      </c>
      <c r="H16" s="28">
        <v>1.5366549774258775E-2</v>
      </c>
      <c r="I16" s="60">
        <v>-4.1191503802793239E-3</v>
      </c>
      <c r="J16" s="28"/>
      <c r="K16" s="42"/>
      <c r="L16" s="43"/>
    </row>
    <row r="17" spans="1:12" x14ac:dyDescent="0.25">
      <c r="A17" s="61" t="s">
        <v>52</v>
      </c>
      <c r="B17" s="28">
        <v>-3.6534652644838461E-3</v>
      </c>
      <c r="C17" s="28">
        <v>-3.9588752837472763E-3</v>
      </c>
      <c r="D17" s="28">
        <v>-6.2188534515893457E-3</v>
      </c>
      <c r="E17" s="28">
        <v>-3.1475950149345566E-3</v>
      </c>
      <c r="F17" s="28">
        <v>-5.0969767664963861E-2</v>
      </c>
      <c r="G17" s="28">
        <v>-5.4830698907261333E-2</v>
      </c>
      <c r="H17" s="28">
        <v>5.7445596445173663E-3</v>
      </c>
      <c r="I17" s="60">
        <v>-4.3676630757064627E-3</v>
      </c>
      <c r="J17" s="28"/>
      <c r="K17" s="42"/>
      <c r="L17" s="43"/>
    </row>
    <row r="18" spans="1:12" ht="17.25" customHeight="1" x14ac:dyDescent="0.25">
      <c r="A18" s="61" t="s">
        <v>53</v>
      </c>
      <c r="B18" s="28">
        <v>-1.0426265718548433E-2</v>
      </c>
      <c r="C18" s="28">
        <v>-4.4319472127328785E-3</v>
      </c>
      <c r="D18" s="28">
        <v>-3.8688348733452171E-3</v>
      </c>
      <c r="E18" s="28">
        <v>-4.4852409360756074E-3</v>
      </c>
      <c r="F18" s="28">
        <v>-5.7311137990501693E-2</v>
      </c>
      <c r="G18" s="28">
        <v>-3.3594098328770694E-2</v>
      </c>
      <c r="H18" s="28">
        <v>4.6433162610326484E-3</v>
      </c>
      <c r="I18" s="60">
        <v>-5.383719929482722E-3</v>
      </c>
      <c r="J18" s="29"/>
      <c r="K18" s="44"/>
      <c r="L18" s="43"/>
    </row>
    <row r="19" spans="1:12" x14ac:dyDescent="0.25">
      <c r="A19" s="61" t="s">
        <v>54</v>
      </c>
      <c r="B19" s="28">
        <v>-4.3736950065823788E-2</v>
      </c>
      <c r="C19" s="28">
        <v>-6.3491760514093887E-3</v>
      </c>
      <c r="D19" s="28">
        <v>-4.5123661397247217E-3</v>
      </c>
      <c r="E19" s="28">
        <v>-5.367936091973502E-3</v>
      </c>
      <c r="F19" s="28">
        <v>-6.4413985489268688E-2</v>
      </c>
      <c r="G19" s="28">
        <v>-2.0747373653498768E-2</v>
      </c>
      <c r="H19" s="28">
        <v>4.9552091019917643E-3</v>
      </c>
      <c r="I19" s="60">
        <v>-5.6700719057160009E-3</v>
      </c>
      <c r="J19" s="20"/>
      <c r="K19" s="37"/>
      <c r="L19" s="43"/>
    </row>
    <row r="20" spans="1:12" ht="15.75" thickBot="1" x14ac:dyDescent="0.3">
      <c r="A20" s="63" t="s">
        <v>55</v>
      </c>
      <c r="B20" s="64">
        <v>-9.1747425560788631E-2</v>
      </c>
      <c r="C20" s="64">
        <v>-7.9623332461417062E-3</v>
      </c>
      <c r="D20" s="64">
        <v>-1.6282206467231553E-2</v>
      </c>
      <c r="E20" s="64">
        <v>5.1903114186857557E-4</v>
      </c>
      <c r="F20" s="64">
        <v>-0.10535755427787974</v>
      </c>
      <c r="G20" s="64">
        <v>-1.2810037976313859E-2</v>
      </c>
      <c r="H20" s="64">
        <v>-7.890553963000202E-3</v>
      </c>
      <c r="I20" s="65">
        <v>-1.9472637334818632E-2</v>
      </c>
      <c r="J20" s="20"/>
      <c r="K20" s="56"/>
      <c r="L20" s="43"/>
    </row>
    <row r="21" spans="1:12" x14ac:dyDescent="0.25">
      <c r="A21" s="30" t="s">
        <v>48</v>
      </c>
      <c r="B21" s="20"/>
      <c r="C21" s="20"/>
      <c r="D21" s="20"/>
      <c r="E21" s="20"/>
      <c r="F21" s="20"/>
      <c r="G21" s="20"/>
      <c r="H21" s="20"/>
      <c r="I21" s="20"/>
      <c r="J21" s="20"/>
      <c r="K21" s="37"/>
      <c r="L21" s="43"/>
    </row>
    <row r="22" spans="1:12" ht="10.5" customHeight="1" x14ac:dyDescent="0.25">
      <c r="B22" s="20"/>
      <c r="C22" s="20"/>
      <c r="D22" s="20"/>
      <c r="E22" s="20"/>
      <c r="F22" s="20"/>
      <c r="G22" s="20"/>
      <c r="H22" s="20"/>
      <c r="I22" s="20"/>
      <c r="J22" s="20"/>
      <c r="K22" s="45"/>
      <c r="L22" s="43"/>
    </row>
    <row r="23" spans="1:12" x14ac:dyDescent="0.25">
      <c r="A23" s="31" t="str">
        <f>"Indexed number of payroll jobs and total wages, "&amp;$L$1&amp;" and Australia"</f>
        <v>Indexed number of payroll jobs and total wages, Western Australia and Australia</v>
      </c>
      <c r="B23" s="20"/>
      <c r="C23" s="20"/>
      <c r="D23" s="20"/>
      <c r="E23" s="20"/>
      <c r="F23" s="20"/>
      <c r="G23" s="20"/>
      <c r="H23" s="20"/>
      <c r="I23" s="20"/>
      <c r="J23" s="20"/>
      <c r="K23" s="45"/>
      <c r="L23" s="43"/>
    </row>
    <row r="24" spans="1:12" x14ac:dyDescent="0.25">
      <c r="A24" s="20"/>
      <c r="B24" s="20"/>
      <c r="C24" s="20"/>
      <c r="D24" s="20"/>
      <c r="E24" s="20"/>
      <c r="F24" s="20"/>
      <c r="G24" s="20"/>
      <c r="H24" s="20"/>
      <c r="I24" s="20"/>
      <c r="J24" s="20"/>
      <c r="K24" s="45"/>
      <c r="L24" s="43"/>
    </row>
    <row r="25" spans="1:12" x14ac:dyDescent="0.25">
      <c r="B25" s="20"/>
      <c r="C25" s="20"/>
      <c r="D25" s="20"/>
      <c r="E25" s="20"/>
      <c r="F25" s="20"/>
      <c r="G25" s="20"/>
      <c r="H25" s="20"/>
      <c r="I25" s="20"/>
      <c r="J25" s="20"/>
      <c r="K25" s="45"/>
      <c r="L25" s="43"/>
    </row>
    <row r="26" spans="1:12" x14ac:dyDescent="0.25">
      <c r="A26" s="20"/>
      <c r="B26" s="20"/>
      <c r="C26" s="20"/>
      <c r="D26" s="20"/>
      <c r="E26" s="24"/>
      <c r="F26" s="24"/>
      <c r="G26" s="24"/>
      <c r="H26" s="24"/>
      <c r="I26" s="24"/>
      <c r="J26" s="24"/>
      <c r="K26" s="56"/>
      <c r="L26" s="43"/>
    </row>
    <row r="27" spans="1:12" x14ac:dyDescent="0.25">
      <c r="A27" s="20"/>
      <c r="B27" s="31"/>
      <c r="C27" s="31"/>
      <c r="D27" s="31"/>
      <c r="E27" s="31"/>
      <c r="F27" s="31"/>
      <c r="G27" s="31"/>
      <c r="H27" s="31"/>
      <c r="I27" s="31"/>
      <c r="J27" s="31"/>
      <c r="K27" s="46"/>
      <c r="L27" s="43"/>
    </row>
    <row r="28" spans="1:12" x14ac:dyDescent="0.25">
      <c r="A28" s="20"/>
      <c r="B28" s="20"/>
      <c r="C28" s="20"/>
      <c r="D28" s="20"/>
      <c r="E28" s="20"/>
      <c r="F28" s="20"/>
      <c r="G28" s="20"/>
      <c r="H28" s="20"/>
      <c r="I28" s="20"/>
      <c r="J28" s="20"/>
      <c r="K28" s="45"/>
      <c r="L28" s="43"/>
    </row>
    <row r="29" spans="1:12" x14ac:dyDescent="0.25">
      <c r="B29" s="20"/>
      <c r="C29" s="20"/>
      <c r="D29" s="20"/>
      <c r="E29" s="20"/>
      <c r="F29" s="20"/>
      <c r="G29" s="20"/>
      <c r="H29" s="20"/>
      <c r="I29" s="20"/>
      <c r="J29" s="20"/>
      <c r="K29" s="45"/>
      <c r="L29" s="43"/>
    </row>
    <row r="30" spans="1:12" x14ac:dyDescent="0.25">
      <c r="A30" s="20"/>
      <c r="B30" s="20"/>
      <c r="C30" s="20"/>
      <c r="D30" s="20"/>
      <c r="E30" s="20"/>
      <c r="F30" s="20"/>
      <c r="G30" s="20"/>
      <c r="H30" s="20"/>
      <c r="I30" s="20"/>
      <c r="J30" s="20"/>
      <c r="K30" s="45"/>
      <c r="L30" s="43"/>
    </row>
    <row r="31" spans="1:12" x14ac:dyDescent="0.25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45"/>
      <c r="L31" s="43"/>
    </row>
    <row r="32" spans="1:12" ht="15.75" customHeight="1" x14ac:dyDescent="0.25">
      <c r="B32" s="20"/>
      <c r="C32" s="20"/>
      <c r="D32" s="20"/>
      <c r="E32" s="20"/>
      <c r="F32" s="20"/>
      <c r="G32" s="20"/>
      <c r="H32" s="20"/>
      <c r="I32" s="20"/>
      <c r="J32" s="20"/>
      <c r="K32" s="45"/>
      <c r="L32" s="43"/>
    </row>
    <row r="33" spans="1:12" x14ac:dyDescent="0.25">
      <c r="A33" s="20"/>
      <c r="B33" s="20"/>
      <c r="C33" s="20"/>
      <c r="D33" s="20"/>
      <c r="E33" s="20"/>
      <c r="F33" s="20"/>
      <c r="G33" s="20"/>
      <c r="H33" s="20"/>
      <c r="I33" s="20"/>
      <c r="J33" s="20"/>
      <c r="K33" s="43" t="s">
        <v>26</v>
      </c>
      <c r="L33" s="43" t="s">
        <v>65</v>
      </c>
    </row>
    <row r="34" spans="1:12" ht="11.25" customHeight="1" x14ac:dyDescent="0.25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43"/>
      <c r="L34" s="42" t="s">
        <v>24</v>
      </c>
    </row>
    <row r="35" spans="1:12" x14ac:dyDescent="0.25">
      <c r="A35" s="32" t="str">
        <f>"Indexed number of payroll jobs held by men by age group, "&amp;$L$1</f>
        <v>Indexed number of payroll jobs held by men by age group, Western Australia</v>
      </c>
      <c r="B35" s="20"/>
      <c r="C35" s="20"/>
      <c r="D35" s="20"/>
      <c r="E35" s="20"/>
      <c r="F35" s="20"/>
      <c r="G35" s="20"/>
      <c r="H35" s="20"/>
      <c r="I35" s="20"/>
      <c r="J35" s="20"/>
      <c r="K35" s="42" t="s">
        <v>49</v>
      </c>
      <c r="L35" s="43">
        <v>102.15</v>
      </c>
    </row>
    <row r="36" spans="1:12" x14ac:dyDescent="0.25">
      <c r="B36" s="20"/>
      <c r="C36" s="20"/>
      <c r="D36" s="20"/>
      <c r="E36" s="20"/>
      <c r="F36" s="20"/>
      <c r="G36" s="20"/>
      <c r="H36" s="20"/>
      <c r="I36" s="20"/>
      <c r="J36" s="20"/>
      <c r="K36" s="42" t="s">
        <v>50</v>
      </c>
      <c r="L36" s="43">
        <v>98.07</v>
      </c>
    </row>
    <row r="37" spans="1:12" x14ac:dyDescent="0.25">
      <c r="B37" s="20"/>
      <c r="C37" s="20"/>
      <c r="D37" s="20"/>
      <c r="E37" s="20"/>
      <c r="F37" s="20"/>
      <c r="G37" s="20"/>
      <c r="H37" s="20"/>
      <c r="I37" s="20"/>
      <c r="J37" s="20"/>
      <c r="K37" s="42" t="s">
        <v>51</v>
      </c>
      <c r="L37" s="43">
        <v>98</v>
      </c>
    </row>
    <row r="38" spans="1:12" x14ac:dyDescent="0.25">
      <c r="K38" s="44" t="s">
        <v>52</v>
      </c>
      <c r="L38" s="43">
        <v>98.88</v>
      </c>
    </row>
    <row r="39" spans="1:12" x14ac:dyDescent="0.25">
      <c r="K39" s="37" t="s">
        <v>53</v>
      </c>
      <c r="L39" s="43">
        <v>98.75</v>
      </c>
    </row>
    <row r="40" spans="1:12" x14ac:dyDescent="0.25">
      <c r="K40" s="37" t="s">
        <v>54</v>
      </c>
      <c r="L40" s="43">
        <v>95.99</v>
      </c>
    </row>
    <row r="41" spans="1:12" x14ac:dyDescent="0.25">
      <c r="K41" s="37" t="s">
        <v>55</v>
      </c>
      <c r="L41" s="43">
        <v>91.84</v>
      </c>
    </row>
    <row r="42" spans="1:12" x14ac:dyDescent="0.25">
      <c r="K42" s="37"/>
      <c r="L42" s="43"/>
    </row>
    <row r="43" spans="1:12" x14ac:dyDescent="0.25">
      <c r="K43" s="43"/>
      <c r="L43" s="43" t="s">
        <v>23</v>
      </c>
    </row>
    <row r="44" spans="1:12" x14ac:dyDescent="0.25">
      <c r="K44" s="42" t="s">
        <v>49</v>
      </c>
      <c r="L44" s="43">
        <v>105.97</v>
      </c>
    </row>
    <row r="45" spans="1:12" ht="15.4" customHeight="1" x14ac:dyDescent="0.25">
      <c r="A45" s="32" t="str">
        <f>"Indexed number of payroll jobs held by women by age group, "&amp;$L$1</f>
        <v>Indexed number of payroll jobs held by women by age group, Western Australia</v>
      </c>
      <c r="B45" s="20"/>
      <c r="C45" s="20"/>
      <c r="D45" s="20"/>
      <c r="E45" s="20"/>
      <c r="F45" s="20"/>
      <c r="G45" s="20"/>
      <c r="H45" s="20"/>
      <c r="I45" s="20"/>
      <c r="J45" s="20"/>
      <c r="K45" s="42" t="s">
        <v>50</v>
      </c>
      <c r="L45" s="43">
        <v>98.75</v>
      </c>
    </row>
    <row r="46" spans="1:12" ht="15.4" customHeight="1" x14ac:dyDescent="0.25">
      <c r="B46" s="20"/>
      <c r="C46" s="20"/>
      <c r="D46" s="20"/>
      <c r="E46" s="20"/>
      <c r="F46" s="20"/>
      <c r="G46" s="20"/>
      <c r="H46" s="20"/>
      <c r="I46" s="20"/>
      <c r="J46" s="20"/>
      <c r="K46" s="42" t="s">
        <v>51</v>
      </c>
      <c r="L46" s="43">
        <v>98.06</v>
      </c>
    </row>
    <row r="47" spans="1:12" ht="15.4" customHeight="1" x14ac:dyDescent="0.25">
      <c r="B47" s="20"/>
      <c r="C47" s="20"/>
      <c r="D47" s="20"/>
      <c r="E47" s="20"/>
      <c r="F47" s="20"/>
      <c r="G47" s="20"/>
      <c r="H47" s="20"/>
      <c r="I47" s="20"/>
      <c r="J47" s="20"/>
      <c r="K47" s="44" t="s">
        <v>52</v>
      </c>
      <c r="L47" s="43">
        <v>98.89</v>
      </c>
    </row>
    <row r="48" spans="1:12" ht="15.4" customHeight="1" x14ac:dyDescent="0.25">
      <c r="B48" s="20"/>
      <c r="C48" s="20"/>
      <c r="D48" s="20"/>
      <c r="E48" s="20"/>
      <c r="F48" s="20"/>
      <c r="G48" s="20"/>
      <c r="H48" s="20"/>
      <c r="I48" s="20"/>
      <c r="J48" s="20"/>
      <c r="K48" s="37" t="s">
        <v>53</v>
      </c>
      <c r="L48" s="43">
        <v>98.56</v>
      </c>
    </row>
    <row r="49" spans="1:12" ht="15.4" customHeight="1" x14ac:dyDescent="0.25">
      <c r="B49" s="20"/>
      <c r="C49" s="20"/>
      <c r="D49" s="20"/>
      <c r="E49" s="20"/>
      <c r="F49" s="20"/>
      <c r="G49" s="20"/>
      <c r="H49" s="20"/>
      <c r="I49" s="20"/>
      <c r="J49" s="20"/>
      <c r="K49" s="37" t="s">
        <v>54</v>
      </c>
      <c r="L49" s="43">
        <v>95.51</v>
      </c>
    </row>
    <row r="50" spans="1:12" ht="15.4" customHeight="1" x14ac:dyDescent="0.25">
      <c r="B50" s="20"/>
      <c r="C50" s="20"/>
      <c r="D50" s="20"/>
      <c r="E50" s="20"/>
      <c r="F50" s="20"/>
      <c r="G50" s="20"/>
      <c r="H50" s="20"/>
      <c r="I50" s="20"/>
      <c r="J50" s="20"/>
      <c r="K50" s="37" t="s">
        <v>55</v>
      </c>
      <c r="L50" s="43">
        <v>92.57</v>
      </c>
    </row>
    <row r="51" spans="1:12" ht="15.4" customHeight="1" x14ac:dyDescent="0.25">
      <c r="B51" s="32"/>
      <c r="C51" s="32"/>
      <c r="D51" s="32"/>
      <c r="E51" s="32"/>
      <c r="F51" s="32"/>
      <c r="G51" s="32"/>
      <c r="H51" s="32"/>
      <c r="I51" s="32"/>
      <c r="J51" s="32"/>
      <c r="K51" s="37"/>
      <c r="L51" s="43"/>
    </row>
    <row r="52" spans="1:12" ht="15.4" customHeight="1" x14ac:dyDescent="0.25">
      <c r="B52" s="20"/>
      <c r="C52" s="20"/>
      <c r="D52" s="20"/>
      <c r="E52" s="20"/>
      <c r="F52" s="20"/>
      <c r="G52" s="20"/>
      <c r="H52" s="20"/>
      <c r="I52" s="20"/>
      <c r="J52" s="20"/>
      <c r="K52" s="43"/>
      <c r="L52" s="43" t="s">
        <v>22</v>
      </c>
    </row>
    <row r="53" spans="1:12" ht="15.4" customHeight="1" x14ac:dyDescent="0.25">
      <c r="B53" s="31"/>
      <c r="C53" s="31"/>
      <c r="D53" s="31"/>
      <c r="E53" s="31"/>
      <c r="F53" s="31"/>
      <c r="G53" s="31"/>
      <c r="H53" s="31"/>
      <c r="I53" s="31"/>
      <c r="J53" s="31"/>
      <c r="K53" s="42" t="s">
        <v>49</v>
      </c>
      <c r="L53" s="43">
        <v>106.59</v>
      </c>
    </row>
    <row r="54" spans="1:12" ht="15.4" customHeight="1" x14ac:dyDescent="0.25">
      <c r="A54" s="32" t="str">
        <f>"Change in payroll jobs since week ending "&amp;TEXT($L$3,"dd mmmm")&amp;" by Industry, "&amp;$L$1</f>
        <v>Change in payroll jobs since week ending 14 March by Industry, Western Australia</v>
      </c>
      <c r="B54" s="20"/>
      <c r="C54" s="20"/>
      <c r="D54" s="20"/>
      <c r="E54" s="20"/>
      <c r="F54" s="20"/>
      <c r="G54" s="20"/>
      <c r="H54" s="20"/>
      <c r="I54" s="20"/>
      <c r="J54" s="20"/>
      <c r="K54" s="42" t="s">
        <v>50</v>
      </c>
      <c r="L54" s="43">
        <v>97.93</v>
      </c>
    </row>
    <row r="55" spans="1:12" ht="15.4" customHeight="1" x14ac:dyDescent="0.25">
      <c r="B55" s="20"/>
      <c r="C55" s="20"/>
      <c r="D55" s="20"/>
      <c r="E55" s="20"/>
      <c r="F55" s="20"/>
      <c r="G55" s="20"/>
      <c r="H55" s="20"/>
      <c r="I55" s="20"/>
      <c r="J55" s="20"/>
      <c r="K55" s="42" t="s">
        <v>51</v>
      </c>
      <c r="L55" s="43">
        <v>97.45</v>
      </c>
    </row>
    <row r="56" spans="1:12" ht="15.4" customHeight="1" x14ac:dyDescent="0.25">
      <c r="B56" s="20"/>
      <c r="C56" s="20"/>
      <c r="D56" s="20"/>
      <c r="E56" s="20"/>
      <c r="F56" s="20"/>
      <c r="G56" s="20"/>
      <c r="H56" s="20"/>
      <c r="I56" s="20"/>
      <c r="J56" s="20"/>
      <c r="K56" s="44" t="s">
        <v>52</v>
      </c>
      <c r="L56" s="43">
        <v>98.21</v>
      </c>
    </row>
    <row r="57" spans="1:12" ht="15.4" customHeight="1" x14ac:dyDescent="0.25">
      <c r="A57" s="20"/>
      <c r="B57" s="20"/>
      <c r="C57" s="20"/>
      <c r="D57" s="20"/>
      <c r="E57" s="20"/>
      <c r="F57" s="20"/>
      <c r="G57" s="20"/>
      <c r="H57" s="20"/>
      <c r="I57" s="20"/>
      <c r="J57" s="20"/>
      <c r="K57" s="37" t="s">
        <v>53</v>
      </c>
      <c r="L57" s="43">
        <v>97.94</v>
      </c>
    </row>
    <row r="58" spans="1:12" ht="15.4" customHeight="1" x14ac:dyDescent="0.25">
      <c r="B58" s="20"/>
      <c r="C58" s="20"/>
      <c r="D58" s="20"/>
      <c r="E58" s="20"/>
      <c r="F58" s="20"/>
      <c r="G58" s="20"/>
      <c r="H58" s="20"/>
      <c r="I58" s="20"/>
      <c r="J58" s="20"/>
      <c r="K58" s="37" t="s">
        <v>54</v>
      </c>
      <c r="L58" s="43">
        <v>95.1</v>
      </c>
    </row>
    <row r="59" spans="1:12" ht="15.4" customHeight="1" x14ac:dyDescent="0.25">
      <c r="K59" s="37" t="s">
        <v>55</v>
      </c>
      <c r="L59" s="43">
        <v>91.03</v>
      </c>
    </row>
    <row r="60" spans="1:12" ht="15.4" customHeight="1" x14ac:dyDescent="0.25">
      <c r="K60" s="37"/>
      <c r="L60" s="43"/>
    </row>
    <row r="61" spans="1:12" ht="15.4" customHeight="1" x14ac:dyDescent="0.25">
      <c r="B61" s="20"/>
      <c r="C61" s="20"/>
      <c r="D61" s="20"/>
      <c r="E61" s="20"/>
      <c r="F61" s="20"/>
      <c r="G61" s="20"/>
      <c r="H61" s="20"/>
      <c r="I61" s="20"/>
      <c r="J61" s="20"/>
      <c r="K61" s="39"/>
      <c r="L61" s="39"/>
    </row>
    <row r="62" spans="1:12" ht="15.4" customHeight="1" x14ac:dyDescent="0.25">
      <c r="K62" s="43" t="s">
        <v>25</v>
      </c>
      <c r="L62" s="42" t="s">
        <v>66</v>
      </c>
    </row>
    <row r="63" spans="1:12" ht="15.4" customHeight="1" x14ac:dyDescent="0.25">
      <c r="K63" s="46"/>
      <c r="L63" s="42" t="s">
        <v>24</v>
      </c>
    </row>
    <row r="64" spans="1:12" ht="15.4" customHeight="1" x14ac:dyDescent="0.25">
      <c r="K64" s="42" t="s">
        <v>49</v>
      </c>
      <c r="L64" s="43">
        <v>102.25</v>
      </c>
    </row>
    <row r="65" spans="1:12" ht="15.4" customHeight="1" x14ac:dyDescent="0.25">
      <c r="K65" s="42" t="s">
        <v>50</v>
      </c>
      <c r="L65" s="43">
        <v>99.28</v>
      </c>
    </row>
    <row r="66" spans="1:12" ht="15.4" customHeight="1" x14ac:dyDescent="0.25">
      <c r="K66" s="42" t="s">
        <v>51</v>
      </c>
      <c r="L66" s="43">
        <v>100.65</v>
      </c>
    </row>
    <row r="67" spans="1:12" ht="15.4" customHeight="1" x14ac:dyDescent="0.25">
      <c r="K67" s="44" t="s">
        <v>52</v>
      </c>
      <c r="L67" s="43">
        <v>101.09</v>
      </c>
    </row>
    <row r="68" spans="1:12" ht="15.4" customHeight="1" x14ac:dyDescent="0.25">
      <c r="K68" s="37" t="s">
        <v>53</v>
      </c>
      <c r="L68" s="43">
        <v>100.02</v>
      </c>
    </row>
    <row r="69" spans="1:12" ht="15.4" customHeight="1" x14ac:dyDescent="0.25">
      <c r="K69" s="37" t="s">
        <v>54</v>
      </c>
      <c r="L69" s="43">
        <v>96.46</v>
      </c>
    </row>
    <row r="70" spans="1:12" ht="15.4" customHeight="1" x14ac:dyDescent="0.25">
      <c r="K70" s="37" t="s">
        <v>55</v>
      </c>
      <c r="L70" s="43">
        <v>90.94</v>
      </c>
    </row>
    <row r="71" spans="1:12" ht="15.4" customHeight="1" x14ac:dyDescent="0.25">
      <c r="K71" s="37"/>
      <c r="L71" s="43"/>
    </row>
    <row r="72" spans="1:12" ht="15.4" customHeight="1" x14ac:dyDescent="0.25">
      <c r="K72" s="38"/>
      <c r="L72" s="43" t="s">
        <v>23</v>
      </c>
    </row>
    <row r="73" spans="1:12" ht="15.4" customHeight="1" x14ac:dyDescent="0.25">
      <c r="K73" s="42" t="s">
        <v>49</v>
      </c>
      <c r="L73" s="43">
        <v>106.08</v>
      </c>
    </row>
    <row r="74" spans="1:12" ht="15.4" customHeight="1" x14ac:dyDescent="0.25">
      <c r="K74" s="42" t="s">
        <v>50</v>
      </c>
      <c r="L74" s="43">
        <v>100.3</v>
      </c>
    </row>
    <row r="75" spans="1:12" ht="15.4" customHeight="1" x14ac:dyDescent="0.25">
      <c r="K75" s="42" t="s">
        <v>51</v>
      </c>
      <c r="L75" s="43">
        <v>101.11</v>
      </c>
    </row>
    <row r="76" spans="1:12" ht="15.4" customHeight="1" x14ac:dyDescent="0.25">
      <c r="A76" s="31" t="str">
        <f>"Distribution of payroll jobs by industry, "&amp;$L$1</f>
        <v>Distribution of payroll jobs by industry, Western Australia</v>
      </c>
      <c r="K76" s="44" t="s">
        <v>52</v>
      </c>
      <c r="L76" s="43">
        <v>101.49</v>
      </c>
    </row>
    <row r="77" spans="1:12" ht="15.4" customHeight="1" x14ac:dyDescent="0.25">
      <c r="K77" s="37" t="s">
        <v>53</v>
      </c>
      <c r="L77" s="43">
        <v>100.09</v>
      </c>
    </row>
    <row r="78" spans="1:12" ht="15.4" customHeight="1" x14ac:dyDescent="0.25">
      <c r="K78" s="37" t="s">
        <v>54</v>
      </c>
      <c r="L78" s="43">
        <v>96.62</v>
      </c>
    </row>
    <row r="79" spans="1:12" ht="15.4" customHeight="1" x14ac:dyDescent="0.25">
      <c r="K79" s="37" t="s">
        <v>55</v>
      </c>
      <c r="L79" s="43">
        <v>91.51</v>
      </c>
    </row>
    <row r="80" spans="1:12" ht="15.4" customHeight="1" x14ac:dyDescent="0.25">
      <c r="K80" s="37"/>
      <c r="L80" s="43"/>
    </row>
    <row r="81" spans="1:12" ht="15.4" customHeight="1" x14ac:dyDescent="0.25">
      <c r="K81" s="39"/>
      <c r="L81" s="43" t="s">
        <v>22</v>
      </c>
    </row>
    <row r="82" spans="1:12" ht="15.4" customHeight="1" x14ac:dyDescent="0.25">
      <c r="K82" s="42" t="s">
        <v>49</v>
      </c>
      <c r="L82" s="43">
        <v>106.19</v>
      </c>
    </row>
    <row r="83" spans="1:12" ht="15.4" customHeight="1" x14ac:dyDescent="0.25">
      <c r="K83" s="42" t="s">
        <v>50</v>
      </c>
      <c r="L83" s="43">
        <v>98.9</v>
      </c>
    </row>
    <row r="84" spans="1:12" ht="15.4" customHeight="1" x14ac:dyDescent="0.25">
      <c r="K84" s="42" t="s">
        <v>51</v>
      </c>
      <c r="L84" s="43">
        <v>100.03</v>
      </c>
    </row>
    <row r="85" spans="1:12" ht="15.4" customHeight="1" x14ac:dyDescent="0.25">
      <c r="K85" s="44" t="s">
        <v>52</v>
      </c>
      <c r="L85" s="43">
        <v>100.92</v>
      </c>
    </row>
    <row r="86" spans="1:12" ht="15.4" customHeight="1" x14ac:dyDescent="0.25">
      <c r="K86" s="37" t="s">
        <v>53</v>
      </c>
      <c r="L86" s="43">
        <v>99.96</v>
      </c>
    </row>
    <row r="87" spans="1:12" ht="15.4" customHeight="1" x14ac:dyDescent="0.25">
      <c r="K87" s="37" t="s">
        <v>54</v>
      </c>
      <c r="L87" s="43">
        <v>96.17</v>
      </c>
    </row>
    <row r="88" spans="1:12" ht="15.4" customHeight="1" x14ac:dyDescent="0.25">
      <c r="A88" s="33"/>
      <c r="B88" s="33"/>
      <c r="C88" s="33"/>
      <c r="D88" s="33"/>
      <c r="E88" s="33"/>
      <c r="F88" s="33"/>
      <c r="G88" s="33"/>
      <c r="H88" s="33"/>
      <c r="I88" s="33"/>
      <c r="J88" s="33"/>
      <c r="K88" s="37" t="s">
        <v>55</v>
      </c>
      <c r="L88" s="43">
        <v>90.09</v>
      </c>
    </row>
    <row r="89" spans="1:12" ht="15.4" customHeight="1" x14ac:dyDescent="0.25">
      <c r="A89" s="33"/>
      <c r="B89" s="33"/>
      <c r="C89" s="33"/>
      <c r="D89" s="33"/>
      <c r="E89" s="33"/>
      <c r="F89" s="33"/>
      <c r="G89" s="33"/>
      <c r="H89" s="33"/>
      <c r="I89" s="33"/>
      <c r="J89" s="33"/>
      <c r="K89" s="37"/>
      <c r="L89" s="43"/>
    </row>
    <row r="90" spans="1:12" ht="15" customHeight="1" x14ac:dyDescent="0.25">
      <c r="B90" s="24"/>
      <c r="C90" s="24"/>
      <c r="D90" s="24"/>
      <c r="E90" s="24"/>
      <c r="F90" s="24"/>
      <c r="G90" s="24"/>
      <c r="H90" s="24"/>
      <c r="I90" s="24"/>
      <c r="J90" s="24"/>
      <c r="K90" s="38"/>
      <c r="L90" s="38"/>
    </row>
    <row r="91" spans="1:12" ht="15" customHeight="1" x14ac:dyDescent="0.25">
      <c r="B91" s="24"/>
      <c r="C91" s="24"/>
      <c r="D91" s="24"/>
      <c r="E91" s="24"/>
      <c r="F91" s="24"/>
      <c r="G91" s="24"/>
      <c r="H91" s="24"/>
      <c r="I91" s="24"/>
      <c r="J91" s="24"/>
      <c r="K91" s="43" t="s">
        <v>21</v>
      </c>
      <c r="L91" s="69" t="s">
        <v>67</v>
      </c>
    </row>
    <row r="92" spans="1:12" ht="15" customHeight="1" x14ac:dyDescent="0.25">
      <c r="A92" s="24"/>
      <c r="B92" s="24"/>
      <c r="C92" s="24"/>
      <c r="D92" s="24"/>
      <c r="E92" s="24"/>
      <c r="F92" s="24"/>
      <c r="G92" s="24"/>
      <c r="H92" s="24"/>
      <c r="I92" s="24"/>
      <c r="J92" s="24"/>
      <c r="K92" s="34"/>
      <c r="L92" s="40"/>
    </row>
    <row r="93" spans="1:12" ht="15" customHeight="1" x14ac:dyDescent="0.25">
      <c r="A93" s="24"/>
      <c r="B93" s="24"/>
      <c r="C93" s="24"/>
      <c r="D93" s="24"/>
      <c r="E93" s="24"/>
      <c r="F93" s="24"/>
      <c r="G93" s="24"/>
      <c r="H93" s="24"/>
      <c r="I93" s="24"/>
      <c r="J93" s="24"/>
      <c r="K93" s="38" t="s">
        <v>19</v>
      </c>
      <c r="L93" s="42">
        <v>-7.5300000000000006E-2</v>
      </c>
    </row>
    <row r="94" spans="1:12" ht="15" customHeight="1" x14ac:dyDescent="0.25">
      <c r="A94" s="24"/>
      <c r="B94" s="24"/>
      <c r="C94" s="24"/>
      <c r="D94" s="24"/>
      <c r="E94" s="24"/>
      <c r="F94" s="24"/>
      <c r="G94" s="24"/>
      <c r="H94" s="24"/>
      <c r="I94" s="24"/>
      <c r="J94" s="24"/>
      <c r="K94" s="38" t="s">
        <v>0</v>
      </c>
      <c r="L94" s="42">
        <v>-1.55E-2</v>
      </c>
    </row>
    <row r="95" spans="1:12" ht="15" customHeight="1" x14ac:dyDescent="0.25">
      <c r="B95" s="24"/>
      <c r="C95" s="24"/>
      <c r="D95" s="24"/>
      <c r="E95" s="24"/>
      <c r="F95" s="24"/>
      <c r="G95" s="24"/>
      <c r="H95" s="24"/>
      <c r="I95" s="24"/>
      <c r="J95" s="24"/>
      <c r="K95" s="38" t="s">
        <v>1</v>
      </c>
      <c r="L95" s="42">
        <v>-3.1600000000000003E-2</v>
      </c>
    </row>
    <row r="96" spans="1:12" ht="15" customHeight="1" x14ac:dyDescent="0.25">
      <c r="B96" s="24"/>
      <c r="C96" s="24"/>
      <c r="D96" s="24"/>
      <c r="E96" s="24"/>
      <c r="F96" s="24"/>
      <c r="G96" s="24"/>
      <c r="H96" s="24"/>
      <c r="I96" s="24"/>
      <c r="J96" s="24"/>
      <c r="K96" s="38" t="s">
        <v>18</v>
      </c>
      <c r="L96" s="42">
        <v>2.5000000000000001E-2</v>
      </c>
    </row>
    <row r="97" spans="1:12" ht="15" customHeight="1" x14ac:dyDescent="0.25">
      <c r="A97" s="24"/>
      <c r="B97" s="24"/>
      <c r="C97" s="24"/>
      <c r="D97" s="24"/>
      <c r="E97" s="24"/>
      <c r="F97" s="24"/>
      <c r="G97" s="24"/>
      <c r="H97" s="24"/>
      <c r="I97" s="24"/>
      <c r="J97" s="24"/>
      <c r="K97" s="38" t="s">
        <v>2</v>
      </c>
      <c r="L97" s="42">
        <v>-3.4599999999999999E-2</v>
      </c>
    </row>
    <row r="98" spans="1:12" ht="15" customHeight="1" x14ac:dyDescent="0.25">
      <c r="B98" s="24"/>
      <c r="C98" s="24"/>
      <c r="D98" s="24"/>
      <c r="E98" s="24"/>
      <c r="F98" s="24"/>
      <c r="G98" s="24"/>
      <c r="H98" s="24"/>
      <c r="I98" s="24"/>
      <c r="J98" s="24"/>
      <c r="K98" s="38" t="s">
        <v>17</v>
      </c>
      <c r="L98" s="42">
        <v>-2.1399999999999999E-2</v>
      </c>
    </row>
    <row r="99" spans="1:12" ht="15" customHeight="1" x14ac:dyDescent="0.25">
      <c r="A99" s="24"/>
      <c r="B99" s="24"/>
      <c r="C99" s="24"/>
      <c r="D99" s="24"/>
      <c r="E99" s="24"/>
      <c r="F99" s="24"/>
      <c r="G99" s="24"/>
      <c r="H99" s="24"/>
      <c r="I99" s="24"/>
      <c r="J99" s="24"/>
      <c r="K99" s="38" t="s">
        <v>16</v>
      </c>
      <c r="L99" s="42">
        <v>-2.4500000000000001E-2</v>
      </c>
    </row>
    <row r="100" spans="1:12" ht="15" customHeight="1" x14ac:dyDescent="0.25">
      <c r="A100" s="24"/>
      <c r="B100" s="24"/>
      <c r="C100" s="24"/>
      <c r="D100" s="24"/>
      <c r="E100" s="24"/>
      <c r="F100" s="24"/>
      <c r="G100" s="24"/>
      <c r="H100" s="24"/>
      <c r="I100" s="24"/>
      <c r="J100" s="24"/>
      <c r="K100" s="38" t="s">
        <v>15</v>
      </c>
      <c r="L100" s="42">
        <v>-6.8000000000000005E-2</v>
      </c>
    </row>
    <row r="101" spans="1:12" x14ac:dyDescent="0.25">
      <c r="A101" s="24"/>
      <c r="B101" s="24"/>
      <c r="C101" s="24"/>
      <c r="D101" s="24"/>
      <c r="E101" s="24"/>
      <c r="F101" s="24"/>
      <c r="G101" s="24"/>
      <c r="H101" s="24"/>
      <c r="I101" s="24"/>
      <c r="J101" s="24"/>
      <c r="K101" s="38" t="s">
        <v>14</v>
      </c>
      <c r="L101" s="42">
        <v>-7.5200000000000003E-2</v>
      </c>
    </row>
    <row r="102" spans="1:12" x14ac:dyDescent="0.25">
      <c r="A102" s="24"/>
      <c r="B102" s="24"/>
      <c r="C102" s="24"/>
      <c r="D102" s="24"/>
      <c r="E102" s="24"/>
      <c r="F102" s="24"/>
      <c r="G102" s="24"/>
      <c r="H102" s="24"/>
      <c r="I102" s="24"/>
      <c r="J102" s="24"/>
      <c r="K102" s="38" t="s">
        <v>13</v>
      </c>
      <c r="L102" s="42">
        <v>-7.3400000000000007E-2</v>
      </c>
    </row>
    <row r="103" spans="1:12" x14ac:dyDescent="0.25">
      <c r="K103" s="38" t="s">
        <v>12</v>
      </c>
      <c r="L103" s="42">
        <v>6.08E-2</v>
      </c>
    </row>
    <row r="104" spans="1:12" x14ac:dyDescent="0.25">
      <c r="K104" s="38" t="s">
        <v>11</v>
      </c>
      <c r="L104" s="42">
        <v>-5.3999999999999999E-2</v>
      </c>
    </row>
    <row r="105" spans="1:12" x14ac:dyDescent="0.25">
      <c r="K105" s="38" t="s">
        <v>10</v>
      </c>
      <c r="L105" s="42">
        <v>-5.0000000000000001E-3</v>
      </c>
    </row>
    <row r="106" spans="1:12" x14ac:dyDescent="0.25">
      <c r="K106" s="38" t="s">
        <v>9</v>
      </c>
      <c r="L106" s="42">
        <v>-9.7999999999999997E-3</v>
      </c>
    </row>
    <row r="107" spans="1:12" x14ac:dyDescent="0.25">
      <c r="K107" s="38" t="s">
        <v>8</v>
      </c>
      <c r="L107" s="42">
        <v>5.1499999999999997E-2</v>
      </c>
    </row>
    <row r="108" spans="1:12" x14ac:dyDescent="0.25">
      <c r="K108" s="38" t="s">
        <v>7</v>
      </c>
      <c r="L108" s="42">
        <v>9.7999999999999997E-3</v>
      </c>
    </row>
    <row r="109" spans="1:12" x14ac:dyDescent="0.25">
      <c r="K109" s="38" t="s">
        <v>6</v>
      </c>
      <c r="L109" s="42">
        <v>2.7799999999999998E-2</v>
      </c>
    </row>
    <row r="110" spans="1:12" x14ac:dyDescent="0.25">
      <c r="K110" s="38" t="s">
        <v>5</v>
      </c>
      <c r="L110" s="42">
        <v>-1.1599999999999999E-2</v>
      </c>
    </row>
    <row r="111" spans="1:12" x14ac:dyDescent="0.25">
      <c r="K111" s="38" t="s">
        <v>3</v>
      </c>
      <c r="L111" s="42">
        <v>-1.2E-2</v>
      </c>
    </row>
    <row r="112" spans="1:12" x14ac:dyDescent="0.25">
      <c r="K112" s="38"/>
      <c r="L112" s="48"/>
    </row>
    <row r="113" spans="1:12" x14ac:dyDescent="0.25">
      <c r="A113" s="24"/>
      <c r="B113" s="24"/>
      <c r="C113" s="24"/>
      <c r="D113" s="24"/>
      <c r="E113" s="24"/>
      <c r="F113" s="24"/>
      <c r="G113" s="24"/>
      <c r="H113" s="24"/>
      <c r="I113" s="24"/>
      <c r="J113" s="24"/>
      <c r="K113" s="38"/>
      <c r="L113" s="67"/>
    </row>
    <row r="114" spans="1:12" x14ac:dyDescent="0.25">
      <c r="K114" s="38"/>
      <c r="L114" s="48"/>
    </row>
    <row r="115" spans="1:12" x14ac:dyDescent="0.25">
      <c r="K115" s="38"/>
      <c r="L115" s="48"/>
    </row>
    <row r="116" spans="1:12" x14ac:dyDescent="0.25">
      <c r="K116" s="38"/>
      <c r="L116" s="48"/>
    </row>
    <row r="117" spans="1:12" x14ac:dyDescent="0.25">
      <c r="K117" s="38"/>
      <c r="L117" s="48"/>
    </row>
    <row r="118" spans="1:12" x14ac:dyDescent="0.25">
      <c r="K118" s="38"/>
      <c r="L118" s="48"/>
    </row>
    <row r="119" spans="1:12" x14ac:dyDescent="0.25">
      <c r="K119" s="38"/>
      <c r="L119" s="48"/>
    </row>
    <row r="120" spans="1:12" x14ac:dyDescent="0.25">
      <c r="K120" s="38"/>
      <c r="L120" s="47"/>
    </row>
    <row r="121" spans="1:12" x14ac:dyDescent="0.25">
      <c r="K121" s="38"/>
      <c r="L121" s="48"/>
    </row>
    <row r="122" spans="1:12" x14ac:dyDescent="0.25">
      <c r="K122" s="38"/>
      <c r="L122" s="48"/>
    </row>
    <row r="123" spans="1:12" x14ac:dyDescent="0.25">
      <c r="K123" s="38"/>
      <c r="L123" s="48"/>
    </row>
    <row r="124" spans="1:12" x14ac:dyDescent="0.25">
      <c r="K124" s="38"/>
      <c r="L124" s="48"/>
    </row>
    <row r="125" spans="1:12" x14ac:dyDescent="0.25">
      <c r="K125" s="38"/>
      <c r="L125" s="48"/>
    </row>
    <row r="126" spans="1:12" x14ac:dyDescent="0.25">
      <c r="K126" s="38"/>
      <c r="L126" s="48"/>
    </row>
    <row r="127" spans="1:12" x14ac:dyDescent="0.25">
      <c r="K127" s="38"/>
      <c r="L127" s="48"/>
    </row>
    <row r="128" spans="1:12" x14ac:dyDescent="0.25">
      <c r="K128" s="38"/>
      <c r="L128" s="48"/>
    </row>
    <row r="129" spans="11:12" x14ac:dyDescent="0.25">
      <c r="K129" s="38"/>
      <c r="L129" s="48"/>
    </row>
    <row r="130" spans="11:12" x14ac:dyDescent="0.25">
      <c r="K130" s="38"/>
      <c r="L130" s="48"/>
    </row>
    <row r="131" spans="11:12" x14ac:dyDescent="0.25">
      <c r="K131" s="38"/>
      <c r="L131" s="48"/>
    </row>
    <row r="132" spans="11:12" x14ac:dyDescent="0.25">
      <c r="K132" s="38"/>
      <c r="L132" s="48"/>
    </row>
    <row r="133" spans="11:12" x14ac:dyDescent="0.25">
      <c r="K133" s="34"/>
      <c r="L133" s="48"/>
    </row>
    <row r="134" spans="11:12" x14ac:dyDescent="0.25">
      <c r="K134" s="34"/>
      <c r="L134" s="48"/>
    </row>
    <row r="135" spans="11:12" x14ac:dyDescent="0.25">
      <c r="K135" s="34"/>
      <c r="L135" s="48"/>
    </row>
    <row r="136" spans="11:12" x14ac:dyDescent="0.25">
      <c r="K136" s="34"/>
      <c r="L136" s="48"/>
    </row>
    <row r="137" spans="11:12" x14ac:dyDescent="0.25">
      <c r="K137" s="34"/>
      <c r="L137" s="48"/>
    </row>
    <row r="138" spans="11:12" x14ac:dyDescent="0.25">
      <c r="K138" s="34"/>
      <c r="L138" s="48"/>
    </row>
    <row r="139" spans="11:12" x14ac:dyDescent="0.25">
      <c r="K139" s="34"/>
      <c r="L139" s="48"/>
    </row>
    <row r="140" spans="11:12" x14ac:dyDescent="0.25">
      <c r="K140" s="69" t="s">
        <v>68</v>
      </c>
      <c r="L140" s="69" t="s">
        <v>69</v>
      </c>
    </row>
    <row r="141" spans="11:12" x14ac:dyDescent="0.25">
      <c r="K141" s="34"/>
      <c r="L141" s="49">
        <v>43904</v>
      </c>
    </row>
    <row r="142" spans="11:12" x14ac:dyDescent="0.25">
      <c r="K142" s="38" t="s">
        <v>19</v>
      </c>
      <c r="L142" s="42">
        <v>1.38E-2</v>
      </c>
    </row>
    <row r="143" spans="11:12" x14ac:dyDescent="0.25">
      <c r="K143" s="38" t="s">
        <v>0</v>
      </c>
      <c r="L143" s="42">
        <v>7.0800000000000002E-2</v>
      </c>
    </row>
    <row r="144" spans="11:12" x14ac:dyDescent="0.25">
      <c r="K144" s="38" t="s">
        <v>1</v>
      </c>
      <c r="L144" s="42">
        <v>5.9299999999999999E-2</v>
      </c>
    </row>
    <row r="145" spans="11:12" x14ac:dyDescent="0.25">
      <c r="K145" s="38" t="s">
        <v>18</v>
      </c>
      <c r="L145" s="42">
        <v>1.0999999999999999E-2</v>
      </c>
    </row>
    <row r="146" spans="11:12" x14ac:dyDescent="0.25">
      <c r="K146" s="38" t="s">
        <v>2</v>
      </c>
      <c r="L146" s="42">
        <v>6.88E-2</v>
      </c>
    </row>
    <row r="147" spans="11:12" x14ac:dyDescent="0.25">
      <c r="K147" s="38" t="s">
        <v>17</v>
      </c>
      <c r="L147" s="42">
        <v>3.9300000000000002E-2</v>
      </c>
    </row>
    <row r="148" spans="11:12" x14ac:dyDescent="0.25">
      <c r="K148" s="38" t="s">
        <v>16</v>
      </c>
      <c r="L148" s="42">
        <v>9.5200000000000007E-2</v>
      </c>
    </row>
    <row r="149" spans="11:12" x14ac:dyDescent="0.25">
      <c r="K149" s="38" t="s">
        <v>15</v>
      </c>
      <c r="L149" s="42">
        <v>6.5299999999999997E-2</v>
      </c>
    </row>
    <row r="150" spans="11:12" x14ac:dyDescent="0.25">
      <c r="K150" s="38" t="s">
        <v>14</v>
      </c>
      <c r="L150" s="42">
        <v>4.0800000000000003E-2</v>
      </c>
    </row>
    <row r="151" spans="11:12" x14ac:dyDescent="0.25">
      <c r="K151" s="38" t="s">
        <v>13</v>
      </c>
      <c r="L151" s="42">
        <v>7.4000000000000003E-3</v>
      </c>
    </row>
    <row r="152" spans="11:12" x14ac:dyDescent="0.25">
      <c r="K152" s="38" t="s">
        <v>12</v>
      </c>
      <c r="L152" s="42">
        <v>2.5399999999999999E-2</v>
      </c>
    </row>
    <row r="153" spans="11:12" x14ac:dyDescent="0.25">
      <c r="K153" s="38" t="s">
        <v>11</v>
      </c>
      <c r="L153" s="42">
        <v>2.1499999999999998E-2</v>
      </c>
    </row>
    <row r="154" spans="11:12" x14ac:dyDescent="0.25">
      <c r="K154" s="38" t="s">
        <v>10</v>
      </c>
      <c r="L154" s="42">
        <v>7.4099999999999999E-2</v>
      </c>
    </row>
    <row r="155" spans="11:12" x14ac:dyDescent="0.25">
      <c r="K155" s="38" t="s">
        <v>9</v>
      </c>
      <c r="L155" s="42">
        <v>6.5799999999999997E-2</v>
      </c>
    </row>
    <row r="156" spans="11:12" x14ac:dyDescent="0.25">
      <c r="K156" s="38" t="s">
        <v>8</v>
      </c>
      <c r="L156" s="42">
        <v>5.9799999999999999E-2</v>
      </c>
    </row>
    <row r="157" spans="11:12" x14ac:dyDescent="0.25">
      <c r="K157" s="38" t="s">
        <v>7</v>
      </c>
      <c r="L157" s="42">
        <v>8.5800000000000001E-2</v>
      </c>
    </row>
    <row r="158" spans="11:12" x14ac:dyDescent="0.25">
      <c r="K158" s="38" t="s">
        <v>6</v>
      </c>
      <c r="L158" s="42">
        <v>0.14269999999999999</v>
      </c>
    </row>
    <row r="159" spans="11:12" x14ac:dyDescent="0.25">
      <c r="K159" s="38" t="s">
        <v>5</v>
      </c>
      <c r="L159" s="42">
        <v>1.6299999999999999E-2</v>
      </c>
    </row>
    <row r="160" spans="11:12" x14ac:dyDescent="0.25">
      <c r="K160" s="38" t="s">
        <v>3</v>
      </c>
      <c r="L160" s="42">
        <v>3.5999999999999997E-2</v>
      </c>
    </row>
    <row r="161" spans="11:12" x14ac:dyDescent="0.25">
      <c r="K161" s="34"/>
      <c r="L161" s="47" t="s">
        <v>20</v>
      </c>
    </row>
    <row r="162" spans="11:12" x14ac:dyDescent="0.25">
      <c r="K162" s="38" t="s">
        <v>19</v>
      </c>
      <c r="L162" s="42">
        <v>1.2800000000000001E-2</v>
      </c>
    </row>
    <row r="163" spans="11:12" x14ac:dyDescent="0.25">
      <c r="K163" s="38" t="s">
        <v>0</v>
      </c>
      <c r="L163" s="42">
        <v>7.0400000000000004E-2</v>
      </c>
    </row>
    <row r="164" spans="11:12" x14ac:dyDescent="0.25">
      <c r="K164" s="38" t="s">
        <v>1</v>
      </c>
      <c r="L164" s="42">
        <v>5.8000000000000003E-2</v>
      </c>
    </row>
    <row r="165" spans="11:12" x14ac:dyDescent="0.25">
      <c r="K165" s="38" t="s">
        <v>18</v>
      </c>
      <c r="L165" s="42">
        <v>1.14E-2</v>
      </c>
    </row>
    <row r="166" spans="11:12" x14ac:dyDescent="0.25">
      <c r="K166" s="38" t="s">
        <v>2</v>
      </c>
      <c r="L166" s="42">
        <v>6.7100000000000007E-2</v>
      </c>
    </row>
    <row r="167" spans="11:12" x14ac:dyDescent="0.25">
      <c r="K167" s="38" t="s">
        <v>17</v>
      </c>
      <c r="L167" s="42">
        <v>3.8899999999999997E-2</v>
      </c>
    </row>
    <row r="168" spans="11:12" x14ac:dyDescent="0.25">
      <c r="K168" s="38" t="s">
        <v>16</v>
      </c>
      <c r="L168" s="42">
        <v>9.3799999999999994E-2</v>
      </c>
    </row>
    <row r="169" spans="11:12" x14ac:dyDescent="0.25">
      <c r="K169" s="38" t="s">
        <v>15</v>
      </c>
      <c r="L169" s="42">
        <v>6.1499999999999999E-2</v>
      </c>
    </row>
    <row r="170" spans="11:12" x14ac:dyDescent="0.25">
      <c r="K170" s="38" t="s">
        <v>14</v>
      </c>
      <c r="L170" s="42">
        <v>3.8100000000000002E-2</v>
      </c>
    </row>
    <row r="171" spans="11:12" x14ac:dyDescent="0.25">
      <c r="K171" s="38" t="s">
        <v>13</v>
      </c>
      <c r="L171" s="42">
        <v>7.0000000000000001E-3</v>
      </c>
    </row>
    <row r="172" spans="11:12" x14ac:dyDescent="0.25">
      <c r="K172" s="38" t="s">
        <v>12</v>
      </c>
      <c r="L172" s="42">
        <v>2.7199999999999998E-2</v>
      </c>
    </row>
    <row r="173" spans="11:12" x14ac:dyDescent="0.25">
      <c r="K173" s="38" t="s">
        <v>11</v>
      </c>
      <c r="L173" s="42">
        <v>2.06E-2</v>
      </c>
    </row>
    <row r="174" spans="11:12" x14ac:dyDescent="0.25">
      <c r="K174" s="38" t="s">
        <v>10</v>
      </c>
      <c r="L174" s="42">
        <v>7.4499999999999997E-2</v>
      </c>
    </row>
    <row r="175" spans="11:12" x14ac:dyDescent="0.25">
      <c r="K175" s="38" t="s">
        <v>9</v>
      </c>
      <c r="L175" s="42">
        <v>6.5799999999999997E-2</v>
      </c>
    </row>
    <row r="176" spans="11:12" x14ac:dyDescent="0.25">
      <c r="K176" s="38" t="s">
        <v>8</v>
      </c>
      <c r="L176" s="42">
        <v>6.3600000000000004E-2</v>
      </c>
    </row>
    <row r="177" spans="11:12" x14ac:dyDescent="0.25">
      <c r="K177" s="38" t="s">
        <v>7</v>
      </c>
      <c r="L177" s="42">
        <v>8.7499999999999994E-2</v>
      </c>
    </row>
    <row r="178" spans="11:12" x14ac:dyDescent="0.25">
      <c r="K178" s="38" t="s">
        <v>6</v>
      </c>
      <c r="L178" s="42">
        <v>0.14810000000000001</v>
      </c>
    </row>
    <row r="179" spans="11:12" x14ac:dyDescent="0.25">
      <c r="K179" s="38" t="s">
        <v>5</v>
      </c>
      <c r="L179" s="42">
        <v>1.6299999999999999E-2</v>
      </c>
    </row>
    <row r="180" spans="11:12" x14ac:dyDescent="0.25">
      <c r="K180" s="38" t="s">
        <v>3</v>
      </c>
      <c r="L180" s="42">
        <v>3.5900000000000001E-2</v>
      </c>
    </row>
    <row r="181" spans="11:12" x14ac:dyDescent="0.25">
      <c r="K181" s="68" t="s">
        <v>56</v>
      </c>
      <c r="L181" s="69"/>
    </row>
    <row r="182" spans="11:12" x14ac:dyDescent="0.25">
      <c r="K182" s="67">
        <v>43904</v>
      </c>
      <c r="L182" s="43">
        <v>100</v>
      </c>
    </row>
    <row r="183" spans="11:12" x14ac:dyDescent="0.25">
      <c r="K183" s="67">
        <v>43911</v>
      </c>
      <c r="L183" s="43">
        <v>99.271199999999993</v>
      </c>
    </row>
    <row r="184" spans="11:12" x14ac:dyDescent="0.25">
      <c r="K184" s="67">
        <v>43918</v>
      </c>
      <c r="L184" s="43">
        <v>96.295599999999993</v>
      </c>
    </row>
    <row r="185" spans="11:12" x14ac:dyDescent="0.25">
      <c r="K185" s="67">
        <v>43925</v>
      </c>
      <c r="L185" s="43">
        <v>93.638400000000004</v>
      </c>
    </row>
    <row r="186" spans="11:12" x14ac:dyDescent="0.25">
      <c r="K186" s="67">
        <v>43932</v>
      </c>
      <c r="L186" s="43">
        <v>91.923000000000002</v>
      </c>
    </row>
    <row r="187" spans="11:12" x14ac:dyDescent="0.25">
      <c r="K187" s="67">
        <v>43939</v>
      </c>
      <c r="L187" s="43">
        <v>91.470600000000005</v>
      </c>
    </row>
    <row r="188" spans="11:12" x14ac:dyDescent="0.25">
      <c r="K188" s="67">
        <v>43946</v>
      </c>
      <c r="L188" s="43">
        <v>91.807000000000002</v>
      </c>
    </row>
    <row r="189" spans="11:12" x14ac:dyDescent="0.25">
      <c r="K189" s="67">
        <v>43953</v>
      </c>
      <c r="L189" s="43">
        <v>92.205500000000001</v>
      </c>
    </row>
    <row r="190" spans="11:12" x14ac:dyDescent="0.25">
      <c r="K190" s="67">
        <v>43960</v>
      </c>
      <c r="L190" s="43">
        <v>92.755899999999997</v>
      </c>
    </row>
    <row r="191" spans="11:12" x14ac:dyDescent="0.25">
      <c r="K191" s="67">
        <v>43967</v>
      </c>
      <c r="L191" s="43">
        <v>93.289000000000001</v>
      </c>
    </row>
    <row r="192" spans="11:12" x14ac:dyDescent="0.25">
      <c r="K192" s="67">
        <v>43974</v>
      </c>
      <c r="L192" s="43">
        <v>93.593100000000007</v>
      </c>
    </row>
    <row r="193" spans="11:12" x14ac:dyDescent="0.25">
      <c r="K193" s="67">
        <v>43981</v>
      </c>
      <c r="L193" s="43">
        <v>94.094300000000004</v>
      </c>
    </row>
    <row r="194" spans="11:12" x14ac:dyDescent="0.25">
      <c r="K194" s="67">
        <v>43988</v>
      </c>
      <c r="L194" s="43">
        <v>95.016300000000001</v>
      </c>
    </row>
    <row r="195" spans="11:12" x14ac:dyDescent="0.25">
      <c r="K195" s="67">
        <v>43995</v>
      </c>
      <c r="L195" s="43">
        <v>95.471400000000003</v>
      </c>
    </row>
    <row r="196" spans="11:12" x14ac:dyDescent="0.25">
      <c r="K196" s="67">
        <v>44002</v>
      </c>
      <c r="L196" s="43">
        <v>95.657899999999998</v>
      </c>
    </row>
    <row r="197" spans="11:12" x14ac:dyDescent="0.25">
      <c r="K197" s="67">
        <v>44009</v>
      </c>
      <c r="L197" s="43">
        <v>95.603200000000001</v>
      </c>
    </row>
    <row r="198" spans="11:12" x14ac:dyDescent="0.25">
      <c r="K198" s="67">
        <v>44016</v>
      </c>
      <c r="L198" s="43">
        <v>96.356800000000007</v>
      </c>
    </row>
    <row r="199" spans="11:12" x14ac:dyDescent="0.25">
      <c r="K199" s="67">
        <v>44023</v>
      </c>
      <c r="L199" s="43">
        <v>96.685500000000005</v>
      </c>
    </row>
    <row r="200" spans="11:12" x14ac:dyDescent="0.25">
      <c r="K200" s="67">
        <v>44030</v>
      </c>
      <c r="L200" s="43">
        <v>96.562399999999997</v>
      </c>
    </row>
    <row r="201" spans="11:12" x14ac:dyDescent="0.25">
      <c r="K201" s="67">
        <v>44037</v>
      </c>
      <c r="L201" s="43">
        <v>96.622500000000002</v>
      </c>
    </row>
    <row r="202" spans="11:12" x14ac:dyDescent="0.25">
      <c r="K202" s="67">
        <v>44044</v>
      </c>
      <c r="L202" s="43">
        <v>96.718599999999995</v>
      </c>
    </row>
    <row r="203" spans="11:12" x14ac:dyDescent="0.25">
      <c r="K203" s="67">
        <v>44051</v>
      </c>
      <c r="L203" s="43">
        <v>96.574399999999997</v>
      </c>
    </row>
    <row r="204" spans="11:12" x14ac:dyDescent="0.25">
      <c r="K204" s="67">
        <v>44058</v>
      </c>
      <c r="L204" s="43">
        <v>96.402299999999997</v>
      </c>
    </row>
    <row r="205" spans="11:12" x14ac:dyDescent="0.25">
      <c r="K205" s="67">
        <v>44065</v>
      </c>
      <c r="L205" s="43">
        <v>96.278899999999993</v>
      </c>
    </row>
    <row r="206" spans="11:12" x14ac:dyDescent="0.25">
      <c r="K206" s="67">
        <v>44072</v>
      </c>
      <c r="L206" s="43">
        <v>96.199700000000007</v>
      </c>
    </row>
    <row r="207" spans="11:12" x14ac:dyDescent="0.25">
      <c r="K207" s="67">
        <v>44079</v>
      </c>
      <c r="L207" s="43">
        <v>96.272900000000007</v>
      </c>
    </row>
    <row r="208" spans="11:12" x14ac:dyDescent="0.25">
      <c r="K208" s="67">
        <v>44086</v>
      </c>
      <c r="L208" s="43">
        <v>96.568100000000001</v>
      </c>
    </row>
    <row r="209" spans="11:12" x14ac:dyDescent="0.25">
      <c r="K209" s="67">
        <v>44093</v>
      </c>
      <c r="L209" s="43">
        <v>96.733400000000003</v>
      </c>
    </row>
    <row r="210" spans="11:12" x14ac:dyDescent="0.25">
      <c r="K210" s="67">
        <v>44100</v>
      </c>
      <c r="L210" s="43">
        <v>96.519000000000005</v>
      </c>
    </row>
    <row r="211" spans="11:12" x14ac:dyDescent="0.25">
      <c r="K211" s="67">
        <v>44107</v>
      </c>
      <c r="L211" s="43">
        <v>95.865399999999994</v>
      </c>
    </row>
    <row r="212" spans="11:12" x14ac:dyDescent="0.25">
      <c r="K212" s="67" t="s">
        <v>57</v>
      </c>
      <c r="L212" s="43" t="s">
        <v>57</v>
      </c>
    </row>
    <row r="213" spans="11:12" x14ac:dyDescent="0.25">
      <c r="K213" s="67" t="s">
        <v>57</v>
      </c>
      <c r="L213" s="43" t="s">
        <v>57</v>
      </c>
    </row>
    <row r="214" spans="11:12" x14ac:dyDescent="0.25">
      <c r="K214" s="67" t="s">
        <v>57</v>
      </c>
      <c r="L214" s="43" t="s">
        <v>57</v>
      </c>
    </row>
    <row r="215" spans="11:12" x14ac:dyDescent="0.25">
      <c r="K215" s="67" t="s">
        <v>57</v>
      </c>
      <c r="L215" s="43" t="s">
        <v>57</v>
      </c>
    </row>
    <row r="216" spans="11:12" x14ac:dyDescent="0.25">
      <c r="K216" s="67" t="s">
        <v>57</v>
      </c>
      <c r="L216" s="43" t="s">
        <v>57</v>
      </c>
    </row>
    <row r="217" spans="11:12" x14ac:dyDescent="0.25">
      <c r="K217" s="67" t="s">
        <v>57</v>
      </c>
      <c r="L217" s="43" t="s">
        <v>57</v>
      </c>
    </row>
    <row r="218" spans="11:12" x14ac:dyDescent="0.25">
      <c r="K218" s="67" t="s">
        <v>57</v>
      </c>
      <c r="L218" s="43" t="s">
        <v>57</v>
      </c>
    </row>
    <row r="219" spans="11:12" x14ac:dyDescent="0.25">
      <c r="K219" s="67" t="s">
        <v>57</v>
      </c>
      <c r="L219" s="43" t="s">
        <v>57</v>
      </c>
    </row>
    <row r="220" spans="11:12" x14ac:dyDescent="0.25">
      <c r="K220" s="67" t="s">
        <v>57</v>
      </c>
      <c r="L220" s="43" t="s">
        <v>57</v>
      </c>
    </row>
    <row r="221" spans="11:12" x14ac:dyDescent="0.25">
      <c r="K221" s="67" t="s">
        <v>57</v>
      </c>
      <c r="L221" s="43" t="s">
        <v>57</v>
      </c>
    </row>
    <row r="222" spans="11:12" x14ac:dyDescent="0.25">
      <c r="K222" s="67"/>
      <c r="L222" s="43" t="s">
        <v>57</v>
      </c>
    </row>
    <row r="223" spans="11:12" x14ac:dyDescent="0.25">
      <c r="K223" s="68" t="s">
        <v>58</v>
      </c>
      <c r="L223" s="69"/>
    </row>
    <row r="224" spans="11:12" x14ac:dyDescent="0.25">
      <c r="K224" s="67">
        <v>43904</v>
      </c>
      <c r="L224" s="43">
        <v>100</v>
      </c>
    </row>
    <row r="225" spans="11:12" x14ac:dyDescent="0.25">
      <c r="K225" s="67">
        <v>43911</v>
      </c>
      <c r="L225" s="43">
        <v>99.672899999999998</v>
      </c>
    </row>
    <row r="226" spans="11:12" x14ac:dyDescent="0.25">
      <c r="K226" s="67">
        <v>43918</v>
      </c>
      <c r="L226" s="43">
        <v>98.401799999999994</v>
      </c>
    </row>
    <row r="227" spans="11:12" x14ac:dyDescent="0.25">
      <c r="K227" s="67">
        <v>43925</v>
      </c>
      <c r="L227" s="43">
        <v>96.698300000000003</v>
      </c>
    </row>
    <row r="228" spans="11:12" x14ac:dyDescent="0.25">
      <c r="K228" s="67">
        <v>43932</v>
      </c>
      <c r="L228" s="43">
        <v>94.161900000000003</v>
      </c>
    </row>
    <row r="229" spans="11:12" x14ac:dyDescent="0.25">
      <c r="K229" s="67">
        <v>43939</v>
      </c>
      <c r="L229" s="43">
        <v>94.060299999999998</v>
      </c>
    </row>
    <row r="230" spans="11:12" x14ac:dyDescent="0.25">
      <c r="K230" s="67">
        <v>43946</v>
      </c>
      <c r="L230" s="43">
        <v>94.247100000000003</v>
      </c>
    </row>
    <row r="231" spans="11:12" x14ac:dyDescent="0.25">
      <c r="K231" s="67">
        <v>43953</v>
      </c>
      <c r="L231" s="43">
        <v>94.699200000000005</v>
      </c>
    </row>
    <row r="232" spans="11:12" x14ac:dyDescent="0.25">
      <c r="K232" s="67">
        <v>43960</v>
      </c>
      <c r="L232" s="43">
        <v>93.318799999999996</v>
      </c>
    </row>
    <row r="233" spans="11:12" x14ac:dyDescent="0.25">
      <c r="K233" s="67">
        <v>43967</v>
      </c>
      <c r="L233" s="43">
        <v>92.6631</v>
      </c>
    </row>
    <row r="234" spans="11:12" x14ac:dyDescent="0.25">
      <c r="K234" s="67">
        <v>43974</v>
      </c>
      <c r="L234" s="43">
        <v>92.2851</v>
      </c>
    </row>
    <row r="235" spans="11:12" x14ac:dyDescent="0.25">
      <c r="K235" s="67">
        <v>43981</v>
      </c>
      <c r="L235" s="43">
        <v>93.580100000000002</v>
      </c>
    </row>
    <row r="236" spans="11:12" x14ac:dyDescent="0.25">
      <c r="K236" s="67">
        <v>43988</v>
      </c>
      <c r="L236" s="43">
        <v>95.452699999999993</v>
      </c>
    </row>
    <row r="237" spans="11:12" x14ac:dyDescent="0.25">
      <c r="K237" s="67">
        <v>43995</v>
      </c>
      <c r="L237" s="43">
        <v>96.085499999999996</v>
      </c>
    </row>
    <row r="238" spans="11:12" x14ac:dyDescent="0.25">
      <c r="K238" s="67">
        <v>44002</v>
      </c>
      <c r="L238" s="43">
        <v>97.002799999999993</v>
      </c>
    </row>
    <row r="239" spans="11:12" x14ac:dyDescent="0.25">
      <c r="K239" s="67">
        <v>44009</v>
      </c>
      <c r="L239" s="43">
        <v>97.207499999999996</v>
      </c>
    </row>
    <row r="240" spans="11:12" x14ac:dyDescent="0.25">
      <c r="K240" s="67">
        <v>44016</v>
      </c>
      <c r="L240" s="43">
        <v>98.944500000000005</v>
      </c>
    </row>
    <row r="241" spans="11:12" x14ac:dyDescent="0.25">
      <c r="K241" s="67">
        <v>44023</v>
      </c>
      <c r="L241" s="43">
        <v>95.884299999999996</v>
      </c>
    </row>
    <row r="242" spans="11:12" x14ac:dyDescent="0.25">
      <c r="K242" s="67">
        <v>44030</v>
      </c>
      <c r="L242" s="43">
        <v>95.402900000000002</v>
      </c>
    </row>
    <row r="243" spans="11:12" x14ac:dyDescent="0.25">
      <c r="K243" s="67">
        <v>44037</v>
      </c>
      <c r="L243" s="43">
        <v>95.053100000000001</v>
      </c>
    </row>
    <row r="244" spans="11:12" x14ac:dyDescent="0.25">
      <c r="K244" s="67">
        <v>44044</v>
      </c>
      <c r="L244" s="43">
        <v>95.779899999999998</v>
      </c>
    </row>
    <row r="245" spans="11:12" x14ac:dyDescent="0.25">
      <c r="K245" s="67">
        <v>44051</v>
      </c>
      <c r="L245" s="43">
        <v>96.120999999999995</v>
      </c>
    </row>
    <row r="246" spans="11:12" x14ac:dyDescent="0.25">
      <c r="K246" s="67">
        <v>44058</v>
      </c>
      <c r="L246" s="43">
        <v>95.627399999999994</v>
      </c>
    </row>
    <row r="247" spans="11:12" x14ac:dyDescent="0.25">
      <c r="K247" s="67">
        <v>44065</v>
      </c>
      <c r="L247" s="43">
        <v>95.418499999999995</v>
      </c>
    </row>
    <row r="248" spans="11:12" x14ac:dyDescent="0.25">
      <c r="K248" s="67">
        <v>44072</v>
      </c>
      <c r="L248" s="43">
        <v>95.474400000000003</v>
      </c>
    </row>
    <row r="249" spans="11:12" x14ac:dyDescent="0.25">
      <c r="K249" s="67">
        <v>44079</v>
      </c>
      <c r="L249" s="43">
        <v>97.681799999999996</v>
      </c>
    </row>
    <row r="250" spans="11:12" x14ac:dyDescent="0.25">
      <c r="K250" s="67">
        <v>44086</v>
      </c>
      <c r="L250" s="43">
        <v>98.357799999999997</v>
      </c>
    </row>
    <row r="251" spans="11:12" x14ac:dyDescent="0.25">
      <c r="K251" s="67">
        <v>44093</v>
      </c>
      <c r="L251" s="43">
        <v>98.9345</v>
      </c>
    </row>
    <row r="252" spans="11:12" x14ac:dyDescent="0.25">
      <c r="K252" s="67">
        <v>44100</v>
      </c>
      <c r="L252" s="43">
        <v>98.072599999999994</v>
      </c>
    </row>
    <row r="253" spans="11:12" x14ac:dyDescent="0.25">
      <c r="K253" s="67">
        <v>44107</v>
      </c>
      <c r="L253" s="43">
        <v>96.714299999999994</v>
      </c>
    </row>
    <row r="254" spans="11:12" x14ac:dyDescent="0.25">
      <c r="K254" s="67" t="s">
        <v>57</v>
      </c>
      <c r="L254" s="43" t="s">
        <v>57</v>
      </c>
    </row>
    <row r="255" spans="11:12" x14ac:dyDescent="0.25">
      <c r="K255" s="67" t="s">
        <v>57</v>
      </c>
      <c r="L255" s="43" t="s">
        <v>57</v>
      </c>
    </row>
    <row r="256" spans="11:12" x14ac:dyDescent="0.25">
      <c r="K256" s="67" t="s">
        <v>57</v>
      </c>
      <c r="L256" s="43" t="s">
        <v>57</v>
      </c>
    </row>
    <row r="257" spans="11:12" x14ac:dyDescent="0.25">
      <c r="K257" s="67" t="s">
        <v>57</v>
      </c>
      <c r="L257" s="43" t="s">
        <v>57</v>
      </c>
    </row>
    <row r="258" spans="11:12" x14ac:dyDescent="0.25">
      <c r="K258" s="67" t="s">
        <v>57</v>
      </c>
      <c r="L258" s="43" t="s">
        <v>57</v>
      </c>
    </row>
    <row r="259" spans="11:12" x14ac:dyDescent="0.25">
      <c r="K259" s="67" t="s">
        <v>57</v>
      </c>
      <c r="L259" s="43" t="s">
        <v>57</v>
      </c>
    </row>
    <row r="260" spans="11:12" x14ac:dyDescent="0.25">
      <c r="K260" s="67" t="s">
        <v>57</v>
      </c>
      <c r="L260" s="43" t="s">
        <v>57</v>
      </c>
    </row>
    <row r="261" spans="11:12" x14ac:dyDescent="0.25">
      <c r="K261" s="67" t="s">
        <v>57</v>
      </c>
      <c r="L261" s="43" t="s">
        <v>57</v>
      </c>
    </row>
    <row r="262" spans="11:12" x14ac:dyDescent="0.25">
      <c r="K262" s="67" t="s">
        <v>57</v>
      </c>
      <c r="L262" s="43" t="s">
        <v>57</v>
      </c>
    </row>
    <row r="263" spans="11:12" x14ac:dyDescent="0.25">
      <c r="K263" s="67" t="s">
        <v>57</v>
      </c>
      <c r="L263" s="43" t="s">
        <v>57</v>
      </c>
    </row>
    <row r="264" spans="11:12" x14ac:dyDescent="0.25">
      <c r="K264" s="67"/>
      <c r="L264" s="43" t="s">
        <v>57</v>
      </c>
    </row>
    <row r="265" spans="11:12" x14ac:dyDescent="0.25">
      <c r="K265" s="69"/>
      <c r="L265" s="69"/>
    </row>
    <row r="266" spans="11:12" x14ac:dyDescent="0.25">
      <c r="K266" s="68" t="s">
        <v>59</v>
      </c>
      <c r="L266" s="68"/>
    </row>
    <row r="267" spans="11:12" x14ac:dyDescent="0.25">
      <c r="K267" s="67">
        <v>43904</v>
      </c>
      <c r="L267" s="43">
        <v>100</v>
      </c>
    </row>
    <row r="268" spans="11:12" x14ac:dyDescent="0.25">
      <c r="K268" s="67">
        <v>43911</v>
      </c>
      <c r="L268" s="43">
        <v>99.369600000000005</v>
      </c>
    </row>
    <row r="269" spans="11:12" x14ac:dyDescent="0.25">
      <c r="K269" s="67">
        <v>43918</v>
      </c>
      <c r="L269" s="43">
        <v>96.600099999999998</v>
      </c>
    </row>
    <row r="270" spans="11:12" x14ac:dyDescent="0.25">
      <c r="K270" s="67">
        <v>43925</v>
      </c>
      <c r="L270" s="43">
        <v>93.928600000000003</v>
      </c>
    </row>
    <row r="271" spans="11:12" x14ac:dyDescent="0.25">
      <c r="K271" s="67">
        <v>43932</v>
      </c>
      <c r="L271" s="43">
        <v>92.241100000000003</v>
      </c>
    </row>
    <row r="272" spans="11:12" x14ac:dyDescent="0.25">
      <c r="K272" s="67">
        <v>43939</v>
      </c>
      <c r="L272" s="43">
        <v>91.817400000000006</v>
      </c>
    </row>
    <row r="273" spans="11:12" x14ac:dyDescent="0.25">
      <c r="K273" s="67">
        <v>43946</v>
      </c>
      <c r="L273" s="43">
        <v>91.825999999999993</v>
      </c>
    </row>
    <row r="274" spans="11:12" x14ac:dyDescent="0.25">
      <c r="K274" s="67">
        <v>43953</v>
      </c>
      <c r="L274" s="43">
        <v>92.455200000000005</v>
      </c>
    </row>
    <row r="275" spans="11:12" x14ac:dyDescent="0.25">
      <c r="K275" s="67">
        <v>43960</v>
      </c>
      <c r="L275" s="43">
        <v>93.179100000000005</v>
      </c>
    </row>
    <row r="276" spans="11:12" x14ac:dyDescent="0.25">
      <c r="K276" s="67">
        <v>43967</v>
      </c>
      <c r="L276" s="43">
        <v>93.807400000000001</v>
      </c>
    </row>
    <row r="277" spans="11:12" x14ac:dyDescent="0.25">
      <c r="K277" s="67">
        <v>43974</v>
      </c>
      <c r="L277" s="43">
        <v>94.292199999999994</v>
      </c>
    </row>
    <row r="278" spans="11:12" x14ac:dyDescent="0.25">
      <c r="K278" s="67">
        <v>43981</v>
      </c>
      <c r="L278" s="43">
        <v>94.646500000000003</v>
      </c>
    </row>
    <row r="279" spans="11:12" x14ac:dyDescent="0.25">
      <c r="K279" s="67">
        <v>43988</v>
      </c>
      <c r="L279" s="43">
        <v>95.641000000000005</v>
      </c>
    </row>
    <row r="280" spans="11:12" x14ac:dyDescent="0.25">
      <c r="K280" s="67">
        <v>43995</v>
      </c>
      <c r="L280" s="43">
        <v>96.445400000000006</v>
      </c>
    </row>
    <row r="281" spans="11:12" x14ac:dyDescent="0.25">
      <c r="K281" s="67">
        <v>44002</v>
      </c>
      <c r="L281" s="43">
        <v>96.805999999999997</v>
      </c>
    </row>
    <row r="282" spans="11:12" x14ac:dyDescent="0.25">
      <c r="K282" s="67">
        <v>44009</v>
      </c>
      <c r="L282" s="43">
        <v>96.691199999999995</v>
      </c>
    </row>
    <row r="283" spans="11:12" x14ac:dyDescent="0.25">
      <c r="K283" s="67">
        <v>44016</v>
      </c>
      <c r="L283" s="43">
        <v>97.936400000000006</v>
      </c>
    </row>
    <row r="284" spans="11:12" x14ac:dyDescent="0.25">
      <c r="K284" s="67">
        <v>44023</v>
      </c>
      <c r="L284" s="43">
        <v>98.491900000000001</v>
      </c>
    </row>
    <row r="285" spans="11:12" x14ac:dyDescent="0.25">
      <c r="K285" s="67">
        <v>44030</v>
      </c>
      <c r="L285" s="43">
        <v>98.183899999999994</v>
      </c>
    </row>
    <row r="286" spans="11:12" x14ac:dyDescent="0.25">
      <c r="K286" s="67">
        <v>44037</v>
      </c>
      <c r="L286" s="43">
        <v>98.365200000000002</v>
      </c>
    </row>
    <row r="287" spans="11:12" x14ac:dyDescent="0.25">
      <c r="K287" s="67">
        <v>44044</v>
      </c>
      <c r="L287" s="43">
        <v>98.796199999999999</v>
      </c>
    </row>
    <row r="288" spans="11:12" x14ac:dyDescent="0.25">
      <c r="K288" s="67">
        <v>44051</v>
      </c>
      <c r="L288" s="43">
        <v>98.780799999999999</v>
      </c>
    </row>
    <row r="289" spans="11:12" x14ac:dyDescent="0.25">
      <c r="K289" s="67">
        <v>44058</v>
      </c>
      <c r="L289" s="43">
        <v>98.990899999999996</v>
      </c>
    </row>
    <row r="290" spans="11:12" x14ac:dyDescent="0.25">
      <c r="K290" s="67">
        <v>44065</v>
      </c>
      <c r="L290" s="43">
        <v>99.083399999999997</v>
      </c>
    </row>
    <row r="291" spans="11:12" x14ac:dyDescent="0.25">
      <c r="K291" s="67">
        <v>44072</v>
      </c>
      <c r="L291" s="43">
        <v>99.283199999999994</v>
      </c>
    </row>
    <row r="292" spans="11:12" x14ac:dyDescent="0.25">
      <c r="K292" s="67">
        <v>44079</v>
      </c>
      <c r="L292" s="43">
        <v>99.306399999999996</v>
      </c>
    </row>
    <row r="293" spans="11:12" x14ac:dyDescent="0.25">
      <c r="K293" s="67">
        <v>44086</v>
      </c>
      <c r="L293" s="43">
        <v>99.822599999999994</v>
      </c>
    </row>
    <row r="294" spans="11:12" x14ac:dyDescent="0.25">
      <c r="K294" s="67">
        <v>44093</v>
      </c>
      <c r="L294" s="43">
        <v>100.0201</v>
      </c>
    </row>
    <row r="295" spans="11:12" x14ac:dyDescent="0.25">
      <c r="K295" s="67">
        <v>44100</v>
      </c>
      <c r="L295" s="43">
        <v>99.764899999999997</v>
      </c>
    </row>
    <row r="296" spans="11:12" x14ac:dyDescent="0.25">
      <c r="K296" s="67">
        <v>44107</v>
      </c>
      <c r="L296" s="43">
        <v>99.020200000000003</v>
      </c>
    </row>
    <row r="297" spans="11:12" x14ac:dyDescent="0.25">
      <c r="K297" s="67" t="s">
        <v>57</v>
      </c>
      <c r="L297" s="43" t="s">
        <v>57</v>
      </c>
    </row>
    <row r="298" spans="11:12" x14ac:dyDescent="0.25">
      <c r="K298" s="67" t="s">
        <v>57</v>
      </c>
      <c r="L298" s="43" t="s">
        <v>57</v>
      </c>
    </row>
    <row r="299" spans="11:12" x14ac:dyDescent="0.25">
      <c r="K299" s="67" t="s">
        <v>57</v>
      </c>
      <c r="L299" s="43" t="s">
        <v>57</v>
      </c>
    </row>
    <row r="300" spans="11:12" x14ac:dyDescent="0.25">
      <c r="K300" s="67" t="s">
        <v>57</v>
      </c>
      <c r="L300" s="43" t="s">
        <v>57</v>
      </c>
    </row>
    <row r="301" spans="11:12" x14ac:dyDescent="0.25">
      <c r="K301" s="67" t="s">
        <v>57</v>
      </c>
      <c r="L301" s="43" t="s">
        <v>57</v>
      </c>
    </row>
    <row r="302" spans="11:12" x14ac:dyDescent="0.25">
      <c r="K302" s="67" t="s">
        <v>57</v>
      </c>
      <c r="L302" s="43" t="s">
        <v>57</v>
      </c>
    </row>
    <row r="303" spans="11:12" x14ac:dyDescent="0.25">
      <c r="K303" s="67" t="s">
        <v>57</v>
      </c>
      <c r="L303" s="43" t="s">
        <v>57</v>
      </c>
    </row>
    <row r="304" spans="11:12" x14ac:dyDescent="0.25">
      <c r="K304" s="67" t="s">
        <v>57</v>
      </c>
      <c r="L304" s="43" t="s">
        <v>57</v>
      </c>
    </row>
    <row r="305" spans="11:12" x14ac:dyDescent="0.25">
      <c r="K305" s="67" t="s">
        <v>57</v>
      </c>
      <c r="L305" s="43" t="s">
        <v>57</v>
      </c>
    </row>
    <row r="306" spans="11:12" x14ac:dyDescent="0.25">
      <c r="K306" s="67" t="s">
        <v>57</v>
      </c>
      <c r="L306" s="43" t="s">
        <v>57</v>
      </c>
    </row>
    <row r="307" spans="11:12" x14ac:dyDescent="0.25">
      <c r="K307" s="67"/>
      <c r="L307" s="43" t="s">
        <v>57</v>
      </c>
    </row>
    <row r="308" spans="11:12" x14ac:dyDescent="0.25">
      <c r="K308" s="68" t="s">
        <v>60</v>
      </c>
      <c r="L308" s="68"/>
    </row>
    <row r="309" spans="11:12" x14ac:dyDescent="0.25">
      <c r="K309" s="67">
        <v>43904</v>
      </c>
      <c r="L309" s="43">
        <v>100</v>
      </c>
    </row>
    <row r="310" spans="11:12" x14ac:dyDescent="0.25">
      <c r="K310" s="67">
        <v>43911</v>
      </c>
      <c r="L310" s="43">
        <v>98.676900000000003</v>
      </c>
    </row>
    <row r="311" spans="11:12" x14ac:dyDescent="0.25">
      <c r="K311" s="67">
        <v>43918</v>
      </c>
      <c r="L311" s="43">
        <v>96.879499999999993</v>
      </c>
    </row>
    <row r="312" spans="11:12" x14ac:dyDescent="0.25">
      <c r="K312" s="67">
        <v>43925</v>
      </c>
      <c r="L312" s="43">
        <v>93.037999999999997</v>
      </c>
    </row>
    <row r="313" spans="11:12" x14ac:dyDescent="0.25">
      <c r="K313" s="67">
        <v>43932</v>
      </c>
      <c r="L313" s="43">
        <v>88.954499999999996</v>
      </c>
    </row>
    <row r="314" spans="11:12" x14ac:dyDescent="0.25">
      <c r="K314" s="67">
        <v>43939</v>
      </c>
      <c r="L314" s="43">
        <v>89.636499999999998</v>
      </c>
    </row>
    <row r="315" spans="11:12" x14ac:dyDescent="0.25">
      <c r="K315" s="67">
        <v>43946</v>
      </c>
      <c r="L315" s="43">
        <v>90.057699999999997</v>
      </c>
    </row>
    <row r="316" spans="11:12" x14ac:dyDescent="0.25">
      <c r="K316" s="67">
        <v>43953</v>
      </c>
      <c r="L316" s="43">
        <v>90.881699999999995</v>
      </c>
    </row>
    <row r="317" spans="11:12" x14ac:dyDescent="0.25">
      <c r="K317" s="67">
        <v>43960</v>
      </c>
      <c r="L317" s="43">
        <v>90.606999999999999</v>
      </c>
    </row>
    <row r="318" spans="11:12" x14ac:dyDescent="0.25">
      <c r="K318" s="67">
        <v>43967</v>
      </c>
      <c r="L318" s="43">
        <v>89.641900000000007</v>
      </c>
    </row>
    <row r="319" spans="11:12" x14ac:dyDescent="0.25">
      <c r="K319" s="67">
        <v>43974</v>
      </c>
      <c r="L319" s="43">
        <v>89.183400000000006</v>
      </c>
    </row>
    <row r="320" spans="11:12" x14ac:dyDescent="0.25">
      <c r="K320" s="67">
        <v>43981</v>
      </c>
      <c r="L320" s="43">
        <v>89.926100000000005</v>
      </c>
    </row>
    <row r="321" spans="11:12" x14ac:dyDescent="0.25">
      <c r="K321" s="67">
        <v>43988</v>
      </c>
      <c r="L321" s="43">
        <v>92.370999999999995</v>
      </c>
    </row>
    <row r="322" spans="11:12" x14ac:dyDescent="0.25">
      <c r="K322" s="67">
        <v>43995</v>
      </c>
      <c r="L322" s="43">
        <v>93.103200000000001</v>
      </c>
    </row>
    <row r="323" spans="11:12" x14ac:dyDescent="0.25">
      <c r="K323" s="67">
        <v>44002</v>
      </c>
      <c r="L323" s="43">
        <v>93.258300000000006</v>
      </c>
    </row>
    <row r="324" spans="11:12" x14ac:dyDescent="0.25">
      <c r="K324" s="67">
        <v>44009</v>
      </c>
      <c r="L324" s="43">
        <v>92.421099999999996</v>
      </c>
    </row>
    <row r="325" spans="11:12" x14ac:dyDescent="0.25">
      <c r="K325" s="67">
        <v>44016</v>
      </c>
      <c r="L325" s="43">
        <v>95.986000000000004</v>
      </c>
    </row>
    <row r="326" spans="11:12" x14ac:dyDescent="0.25">
      <c r="K326" s="67">
        <v>44023</v>
      </c>
      <c r="L326" s="43">
        <v>93.052099999999996</v>
      </c>
    </row>
    <row r="327" spans="11:12" x14ac:dyDescent="0.25">
      <c r="K327" s="67">
        <v>44030</v>
      </c>
      <c r="L327" s="43">
        <v>92.648600000000002</v>
      </c>
    </row>
    <row r="328" spans="11:12" x14ac:dyDescent="0.25">
      <c r="K328" s="67">
        <v>44037</v>
      </c>
      <c r="L328" s="43">
        <v>92.758799999999994</v>
      </c>
    </row>
    <row r="329" spans="11:12" x14ac:dyDescent="0.25">
      <c r="K329" s="67">
        <v>44044</v>
      </c>
      <c r="L329" s="43">
        <v>93.524500000000003</v>
      </c>
    </row>
    <row r="330" spans="11:12" x14ac:dyDescent="0.25">
      <c r="K330" s="67">
        <v>44051</v>
      </c>
      <c r="L330" s="43">
        <v>94.137500000000003</v>
      </c>
    </row>
    <row r="331" spans="11:12" x14ac:dyDescent="0.25">
      <c r="K331" s="67">
        <v>44058</v>
      </c>
      <c r="L331" s="43">
        <v>94.053299999999993</v>
      </c>
    </row>
    <row r="332" spans="11:12" x14ac:dyDescent="0.25">
      <c r="K332" s="67">
        <v>44065</v>
      </c>
      <c r="L332" s="43">
        <v>95.031000000000006</v>
      </c>
    </row>
    <row r="333" spans="11:12" x14ac:dyDescent="0.25">
      <c r="K333" s="67">
        <v>44072</v>
      </c>
      <c r="L333" s="43">
        <v>95.359499999999997</v>
      </c>
    </row>
    <row r="334" spans="11:12" x14ac:dyDescent="0.25">
      <c r="K334" s="67">
        <v>44079</v>
      </c>
      <c r="L334" s="43">
        <v>101.4402</v>
      </c>
    </row>
    <row r="335" spans="11:12" x14ac:dyDescent="0.25">
      <c r="K335" s="67">
        <v>44086</v>
      </c>
      <c r="L335" s="43">
        <v>102.0604</v>
      </c>
    </row>
    <row r="336" spans="11:12" x14ac:dyDescent="0.25">
      <c r="K336" s="67">
        <v>44093</v>
      </c>
      <c r="L336" s="43">
        <v>97.523499999999999</v>
      </c>
    </row>
    <row r="337" spans="11:12" x14ac:dyDescent="0.25">
      <c r="K337" s="67">
        <v>44100</v>
      </c>
      <c r="L337" s="43">
        <v>97.061899999999994</v>
      </c>
    </row>
    <row r="338" spans="11:12" x14ac:dyDescent="0.25">
      <c r="K338" s="67">
        <v>44107</v>
      </c>
      <c r="L338" s="43">
        <v>97.911600000000007</v>
      </c>
    </row>
    <row r="339" spans="11:12" x14ac:dyDescent="0.25">
      <c r="K339" s="67" t="s">
        <v>57</v>
      </c>
      <c r="L339" s="43" t="s">
        <v>57</v>
      </c>
    </row>
    <row r="340" spans="11:12" x14ac:dyDescent="0.25">
      <c r="K340" s="67" t="s">
        <v>57</v>
      </c>
      <c r="L340" s="43" t="s">
        <v>57</v>
      </c>
    </row>
    <row r="341" spans="11:12" x14ac:dyDescent="0.25">
      <c r="K341" s="67" t="s">
        <v>57</v>
      </c>
      <c r="L341" s="43" t="s">
        <v>57</v>
      </c>
    </row>
    <row r="342" spans="11:12" x14ac:dyDescent="0.25">
      <c r="K342" s="67" t="s">
        <v>57</v>
      </c>
      <c r="L342" s="43" t="s">
        <v>57</v>
      </c>
    </row>
    <row r="343" spans="11:12" x14ac:dyDescent="0.25">
      <c r="K343" s="67" t="s">
        <v>57</v>
      </c>
      <c r="L343" s="43" t="s">
        <v>57</v>
      </c>
    </row>
    <row r="344" spans="11:12" x14ac:dyDescent="0.25">
      <c r="K344" s="67" t="s">
        <v>57</v>
      </c>
      <c r="L344" s="43" t="s">
        <v>57</v>
      </c>
    </row>
    <row r="345" spans="11:12" x14ac:dyDescent="0.25">
      <c r="K345" s="67" t="s">
        <v>57</v>
      </c>
      <c r="L345" s="43" t="s">
        <v>57</v>
      </c>
    </row>
    <row r="346" spans="11:12" x14ac:dyDescent="0.25">
      <c r="K346" s="67" t="s">
        <v>57</v>
      </c>
      <c r="L346" s="43" t="s">
        <v>57</v>
      </c>
    </row>
    <row r="347" spans="11:12" x14ac:dyDescent="0.25">
      <c r="K347" s="67" t="s">
        <v>57</v>
      </c>
      <c r="L347" s="43" t="s">
        <v>57</v>
      </c>
    </row>
    <row r="348" spans="11:12" x14ac:dyDescent="0.25">
      <c r="K348" s="67" t="s">
        <v>57</v>
      </c>
      <c r="L348" s="43" t="s">
        <v>57</v>
      </c>
    </row>
    <row r="349" spans="11:12" x14ac:dyDescent="0.25">
      <c r="K349" s="67"/>
      <c r="L349" s="43" t="s">
        <v>57</v>
      </c>
    </row>
    <row r="350" spans="11:12" x14ac:dyDescent="0.25">
      <c r="K350" s="66"/>
    </row>
  </sheetData>
  <mergeCells count="14">
    <mergeCell ref="H7:H8"/>
    <mergeCell ref="I7:I8"/>
    <mergeCell ref="B9:I9"/>
    <mergeCell ref="B11:I11"/>
    <mergeCell ref="A1:I1"/>
    <mergeCell ref="B6:E6"/>
    <mergeCell ref="F6:I6"/>
    <mergeCell ref="A7:A8"/>
    <mergeCell ref="B7:B8"/>
    <mergeCell ref="C7:C8"/>
    <mergeCell ref="D7:D8"/>
    <mergeCell ref="E7:E8"/>
    <mergeCell ref="F7:F8"/>
    <mergeCell ref="G7:G8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89" max="8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82B5FA-52D4-4D18-A32D-7D6B4873BF86}">
  <sheetPr codeName="Sheet8">
    <tabColor theme="4" tint="0.39997558519241921"/>
  </sheetPr>
  <dimension ref="A1:L350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19" customWidth="1"/>
    <col min="2" max="2" width="12.5703125" style="19" customWidth="1"/>
    <col min="3" max="5" width="9.7109375" style="19" customWidth="1"/>
    <col min="6" max="6" width="12.5703125" style="19" customWidth="1"/>
    <col min="7" max="9" width="9.7109375" style="19" customWidth="1"/>
    <col min="10" max="10" width="6.7109375" style="19" customWidth="1"/>
    <col min="11" max="11" width="12.42578125" style="19" customWidth="1"/>
    <col min="12" max="12" width="22" style="53" customWidth="1"/>
    <col min="13" max="16384" width="8.7109375" style="19"/>
  </cols>
  <sheetData>
    <row r="1" spans="1:12" ht="60" customHeight="1" x14ac:dyDescent="0.25">
      <c r="A1" s="70" t="s">
        <v>33</v>
      </c>
      <c r="B1" s="70"/>
      <c r="C1" s="70"/>
      <c r="D1" s="70"/>
      <c r="E1" s="70"/>
      <c r="F1" s="70"/>
      <c r="G1" s="70"/>
      <c r="H1" s="70"/>
      <c r="I1" s="70"/>
      <c r="J1" s="4"/>
      <c r="K1" s="34"/>
      <c r="L1" s="35" t="s">
        <v>38</v>
      </c>
    </row>
    <row r="2" spans="1:12" ht="19.5" customHeight="1" x14ac:dyDescent="0.3">
      <c r="A2" s="3" t="str">
        <f>"Weekly Payroll Jobs and Wages in Australia - " &amp;$L$1</f>
        <v>Weekly Payroll Jobs and Wages in Australia - Tasmania</v>
      </c>
      <c r="B2" s="20"/>
      <c r="C2" s="20"/>
      <c r="D2" s="20"/>
      <c r="E2" s="20"/>
      <c r="F2" s="20"/>
      <c r="G2" s="20"/>
      <c r="H2" s="20"/>
      <c r="I2" s="20"/>
      <c r="J2" s="20"/>
      <c r="K2" s="39" t="s">
        <v>63</v>
      </c>
      <c r="L2" s="36">
        <v>44107</v>
      </c>
    </row>
    <row r="3" spans="1:12" ht="15" customHeight="1" x14ac:dyDescent="0.25">
      <c r="A3" s="21" t="str">
        <f>"Week ending "&amp;TEXT($L$2,"dddd dd mmmm yyyy")</f>
        <v>Week ending Saturday 03 October 2020</v>
      </c>
      <c r="B3" s="20"/>
      <c r="C3" s="22"/>
      <c r="D3" s="23"/>
      <c r="E3" s="20"/>
      <c r="F3" s="20"/>
      <c r="G3" s="20"/>
      <c r="H3" s="20"/>
      <c r="I3" s="20"/>
      <c r="J3" s="20"/>
      <c r="K3" s="41" t="s">
        <v>64</v>
      </c>
      <c r="L3" s="40">
        <v>43904</v>
      </c>
    </row>
    <row r="4" spans="1:12" ht="15" customHeight="1" x14ac:dyDescent="0.25">
      <c r="A4" s="2" t="s">
        <v>32</v>
      </c>
      <c r="B4" s="24"/>
      <c r="C4" s="24"/>
      <c r="D4" s="24"/>
      <c r="E4" s="24"/>
      <c r="F4" s="24"/>
      <c r="G4" s="24"/>
      <c r="H4" s="24"/>
      <c r="I4" s="24"/>
      <c r="J4" s="24"/>
      <c r="K4" s="39" t="s">
        <v>70</v>
      </c>
      <c r="L4" s="40">
        <v>44079</v>
      </c>
    </row>
    <row r="5" spans="1:12" ht="16.5" customHeight="1" thickBot="1" x14ac:dyDescent="0.3">
      <c r="A5" s="25" t="str">
        <f>"Change in payroll jobs and total wages, "&amp;$L$1</f>
        <v>Change in payroll jobs and total wages, Tasmania</v>
      </c>
      <c r="B5" s="22"/>
      <c r="C5" s="26"/>
      <c r="D5" s="27"/>
      <c r="E5" s="24"/>
      <c r="F5" s="20"/>
      <c r="G5" s="20"/>
      <c r="H5" s="20"/>
      <c r="I5" s="20"/>
      <c r="J5" s="20"/>
      <c r="K5" s="39"/>
      <c r="L5" s="40">
        <v>44093</v>
      </c>
    </row>
    <row r="6" spans="1:12" ht="16.5" customHeight="1" x14ac:dyDescent="0.25">
      <c r="A6" s="57"/>
      <c r="B6" s="82" t="s">
        <v>61</v>
      </c>
      <c r="C6" s="83"/>
      <c r="D6" s="83"/>
      <c r="E6" s="84"/>
      <c r="F6" s="85" t="s">
        <v>62</v>
      </c>
      <c r="G6" s="86"/>
      <c r="H6" s="86"/>
      <c r="I6" s="87"/>
      <c r="J6" s="50"/>
      <c r="K6" s="39" t="s">
        <v>71</v>
      </c>
      <c r="L6" s="40">
        <v>44100</v>
      </c>
    </row>
    <row r="7" spans="1:12" ht="33.75" customHeight="1" x14ac:dyDescent="0.25">
      <c r="A7" s="88"/>
      <c r="B7" s="90" t="str">
        <f>"% Change between " &amp; TEXT($L$3,"dd mmmm")&amp;" and "&amp; TEXT($L$2,"dd mmmm") &amp; " (Change since 100th case of COVID-19)"</f>
        <v>% Change between 14 March and 03 October (Change since 100th case of COVID-19)</v>
      </c>
      <c r="C7" s="92" t="str">
        <f>"% Change between " &amp; TEXT($L$4,"dd mmmm")&amp;" and "&amp; TEXT($L$2,"dd mmmm") &amp; " (monthly change)"</f>
        <v>% Change between 05 September and 03 October (monthly change)</v>
      </c>
      <c r="D7" s="73" t="str">
        <f>"% Change between " &amp; TEXT($L$6,"dd mmmm")&amp;" and "&amp; TEXT($L$2,"dd mmmm") &amp; " (weekly change)"</f>
        <v>% Change between 26 September and 03 October (weekly change)</v>
      </c>
      <c r="E7" s="75" t="str">
        <f>"% Change between " &amp; TEXT($L$5,"dd mmmm")&amp;" and "&amp; TEXT($L$6,"dd mmmm") &amp; " (weekly change)"</f>
        <v>% Change between 19 September and 26 September (weekly change)</v>
      </c>
      <c r="F7" s="94" t="str">
        <f>"% Change between " &amp; TEXT($L$3,"dd mmmm")&amp;" and "&amp; TEXT($L$2,"dd mmmm") &amp; " (Change since 100th case of COVID-19)"</f>
        <v>% Change between 14 March and 03 October (Change since 100th case of COVID-19)</v>
      </c>
      <c r="G7" s="92" t="str">
        <f>"% Change between " &amp; TEXT($L$4,"dd mmmm")&amp;" and "&amp; TEXT($L$2,"dd mmmm") &amp; " (monthly change)"</f>
        <v>% Change between 05 September and 03 October (monthly change)</v>
      </c>
      <c r="H7" s="73" t="str">
        <f>"% Change between " &amp; TEXT($L$6,"dd mmmm")&amp;" and "&amp; TEXT($L$2,"dd mmmm") &amp; " (weekly change)"</f>
        <v>% Change between 26 September and 03 October (weekly change)</v>
      </c>
      <c r="I7" s="75" t="str">
        <f>"% Change between " &amp; TEXT($L$5,"dd mmmm")&amp;" and "&amp; TEXT($L$6,"dd mmmm") &amp; " (weekly change)"</f>
        <v>% Change between 19 September and 26 September (weekly change)</v>
      </c>
      <c r="J7" s="51"/>
      <c r="K7" s="39" t="s">
        <v>72</v>
      </c>
      <c r="L7" s="40">
        <v>44107</v>
      </c>
    </row>
    <row r="8" spans="1:12" ht="43.5" customHeight="1" thickBot="1" x14ac:dyDescent="0.3">
      <c r="A8" s="89"/>
      <c r="B8" s="91"/>
      <c r="C8" s="93"/>
      <c r="D8" s="74"/>
      <c r="E8" s="76"/>
      <c r="F8" s="95"/>
      <c r="G8" s="93"/>
      <c r="H8" s="74"/>
      <c r="I8" s="76"/>
      <c r="J8" s="52"/>
      <c r="K8" s="41" t="s">
        <v>31</v>
      </c>
      <c r="L8" s="43"/>
    </row>
    <row r="9" spans="1:12" x14ac:dyDescent="0.25">
      <c r="A9" s="58"/>
      <c r="B9" s="77" t="str">
        <f>L1</f>
        <v>Tasmania</v>
      </c>
      <c r="C9" s="78"/>
      <c r="D9" s="78"/>
      <c r="E9" s="78"/>
      <c r="F9" s="78"/>
      <c r="G9" s="78"/>
      <c r="H9" s="78"/>
      <c r="I9" s="79"/>
      <c r="J9" s="28"/>
      <c r="K9" s="54"/>
      <c r="L9" s="43"/>
    </row>
    <row r="10" spans="1:12" x14ac:dyDescent="0.25">
      <c r="A10" s="59" t="s">
        <v>30</v>
      </c>
      <c r="B10" s="28">
        <v>-4.5468378623410244E-2</v>
      </c>
      <c r="C10" s="28">
        <v>-5.1514532253736922E-3</v>
      </c>
      <c r="D10" s="28">
        <v>-4.8224815746470417E-3</v>
      </c>
      <c r="E10" s="28">
        <v>-5.4897531112615416E-3</v>
      </c>
      <c r="F10" s="28">
        <v>-4.9227980175017172E-2</v>
      </c>
      <c r="G10" s="28">
        <v>-9.4385827953442636E-3</v>
      </c>
      <c r="H10" s="28">
        <v>-1.9972055629632446E-2</v>
      </c>
      <c r="I10" s="60">
        <v>-2.9632497950248249E-3</v>
      </c>
      <c r="J10" s="28"/>
      <c r="K10" s="42"/>
      <c r="L10" s="43"/>
    </row>
    <row r="11" spans="1:12" x14ac:dyDescent="0.25">
      <c r="A11" s="58"/>
      <c r="B11" s="80" t="s">
        <v>29</v>
      </c>
      <c r="C11" s="80"/>
      <c r="D11" s="80"/>
      <c r="E11" s="80"/>
      <c r="F11" s="80"/>
      <c r="G11" s="80"/>
      <c r="H11" s="80"/>
      <c r="I11" s="81"/>
      <c r="J11" s="28"/>
      <c r="K11" s="42"/>
      <c r="L11" s="43"/>
    </row>
    <row r="12" spans="1:12" x14ac:dyDescent="0.25">
      <c r="A12" s="61" t="s">
        <v>28</v>
      </c>
      <c r="B12" s="28">
        <v>-5.8690681223302232E-2</v>
      </c>
      <c r="C12" s="28">
        <v>-1.0052531859623626E-2</v>
      </c>
      <c r="D12" s="28">
        <v>-7.4510452516951542E-3</v>
      </c>
      <c r="E12" s="28">
        <v>-6.2286136114293456E-3</v>
      </c>
      <c r="F12" s="28">
        <v>-8.0941981235365001E-2</v>
      </c>
      <c r="G12" s="28">
        <v>-1.1231186210870492E-2</v>
      </c>
      <c r="H12" s="28">
        <v>-2.0598544587798862E-2</v>
      </c>
      <c r="I12" s="60">
        <v>2.5378726880236346E-3</v>
      </c>
      <c r="J12" s="28"/>
      <c r="K12" s="42"/>
      <c r="L12" s="43"/>
    </row>
    <row r="13" spans="1:12" x14ac:dyDescent="0.25">
      <c r="A13" s="61" t="s">
        <v>27</v>
      </c>
      <c r="B13" s="28">
        <v>-4.1077142619057594E-2</v>
      </c>
      <c r="C13" s="28">
        <v>-6.5634919076201781E-3</v>
      </c>
      <c r="D13" s="28">
        <v>-4.4001501071190274E-3</v>
      </c>
      <c r="E13" s="28">
        <v>-5.9158709568664092E-3</v>
      </c>
      <c r="F13" s="28">
        <v>-1.9743478782553447E-3</v>
      </c>
      <c r="G13" s="28">
        <v>-8.2952303877739109E-3</v>
      </c>
      <c r="H13" s="28">
        <v>-2.0091279193024447E-2</v>
      </c>
      <c r="I13" s="60">
        <v>-1.1748050541589006E-2</v>
      </c>
      <c r="J13" s="28"/>
      <c r="K13" s="38"/>
      <c r="L13" s="43"/>
    </row>
    <row r="14" spans="1:12" x14ac:dyDescent="0.25">
      <c r="A14" s="62" t="s">
        <v>49</v>
      </c>
      <c r="B14" s="28">
        <v>0.108589259796807</v>
      </c>
      <c r="C14" s="28">
        <v>0.1146375300128808</v>
      </c>
      <c r="D14" s="28">
        <v>2.9998435755395292E-2</v>
      </c>
      <c r="E14" s="28">
        <v>2.4040639119755625E-2</v>
      </c>
      <c r="F14" s="28">
        <v>0.24193572349475811</v>
      </c>
      <c r="G14" s="28">
        <v>-1.6643505912035117E-2</v>
      </c>
      <c r="H14" s="28">
        <v>6.1139798986571403E-3</v>
      </c>
      <c r="I14" s="60">
        <v>1.9951856635880283E-2</v>
      </c>
      <c r="J14" s="28"/>
      <c r="K14" s="55"/>
      <c r="L14" s="43"/>
    </row>
    <row r="15" spans="1:12" x14ac:dyDescent="0.25">
      <c r="A15" s="61" t="s">
        <v>50</v>
      </c>
      <c r="B15" s="28">
        <v>-6.4354900735470899E-2</v>
      </c>
      <c r="C15" s="28">
        <v>1.5158402995867348E-3</v>
      </c>
      <c r="D15" s="28">
        <v>-4.5445514096624784E-3</v>
      </c>
      <c r="E15" s="28">
        <v>-1.4317940609687163E-4</v>
      </c>
      <c r="F15" s="28">
        <v>-4.4990176704813867E-2</v>
      </c>
      <c r="G15" s="28">
        <v>-1.5300046361877762E-2</v>
      </c>
      <c r="H15" s="28">
        <v>-2.2254141633873403E-2</v>
      </c>
      <c r="I15" s="60">
        <v>-6.0958404571859193E-3</v>
      </c>
      <c r="J15" s="28"/>
      <c r="K15" s="42"/>
      <c r="L15" s="43"/>
    </row>
    <row r="16" spans="1:12" x14ac:dyDescent="0.25">
      <c r="A16" s="61" t="s">
        <v>51</v>
      </c>
      <c r="B16" s="28">
        <v>-5.1639198782961526E-2</v>
      </c>
      <c r="C16" s="28">
        <v>-6.9741868271790963E-3</v>
      </c>
      <c r="D16" s="28">
        <v>-7.2132503395477832E-3</v>
      </c>
      <c r="E16" s="28">
        <v>-7.3681354400145782E-4</v>
      </c>
      <c r="F16" s="28">
        <v>-4.5965052476942159E-2</v>
      </c>
      <c r="G16" s="28">
        <v>-4.0803613555052687E-3</v>
      </c>
      <c r="H16" s="28">
        <v>-2.3086245979878073E-2</v>
      </c>
      <c r="I16" s="60">
        <v>-1.8714904617347372E-3</v>
      </c>
      <c r="J16" s="28"/>
      <c r="K16" s="42"/>
      <c r="L16" s="43"/>
    </row>
    <row r="17" spans="1:12" x14ac:dyDescent="0.25">
      <c r="A17" s="61" t="s">
        <v>52</v>
      </c>
      <c r="B17" s="28">
        <v>-4.121088585279864E-2</v>
      </c>
      <c r="C17" s="28">
        <v>-5.9688338970137478E-3</v>
      </c>
      <c r="D17" s="28">
        <v>-5.9540723381665828E-3</v>
      </c>
      <c r="E17" s="28">
        <v>-1.2472868018059691E-3</v>
      </c>
      <c r="F17" s="28">
        <v>-6.4395256283043434E-2</v>
      </c>
      <c r="G17" s="28">
        <v>-7.0908841539973899E-4</v>
      </c>
      <c r="H17" s="28">
        <v>-1.9579240240631512E-2</v>
      </c>
      <c r="I17" s="60">
        <v>4.5171066507094793E-3</v>
      </c>
      <c r="J17" s="28"/>
      <c r="K17" s="42"/>
      <c r="L17" s="43"/>
    </row>
    <row r="18" spans="1:12" ht="17.25" customHeight="1" x14ac:dyDescent="0.25">
      <c r="A18" s="61" t="s">
        <v>53</v>
      </c>
      <c r="B18" s="28">
        <v>-3.8540708339212748E-2</v>
      </c>
      <c r="C18" s="28">
        <v>-7.7867167122739334E-3</v>
      </c>
      <c r="D18" s="28">
        <v>-8.1965900718090623E-3</v>
      </c>
      <c r="E18" s="28">
        <v>7.3880912475887683E-4</v>
      </c>
      <c r="F18" s="28">
        <v>-7.0340864184960661E-2</v>
      </c>
      <c r="G18" s="28">
        <v>-7.2386314237800065E-3</v>
      </c>
      <c r="H18" s="28">
        <v>-2.7176868724166248E-2</v>
      </c>
      <c r="I18" s="60">
        <v>5.6860838601755503E-3</v>
      </c>
      <c r="J18" s="29"/>
      <c r="K18" s="44"/>
      <c r="L18" s="43"/>
    </row>
    <row r="19" spans="1:12" x14ac:dyDescent="0.25">
      <c r="A19" s="61" t="s">
        <v>54</v>
      </c>
      <c r="B19" s="28">
        <v>-7.5068892125013886E-2</v>
      </c>
      <c r="C19" s="28">
        <v>-1.1743302643036024E-2</v>
      </c>
      <c r="D19" s="28">
        <v>-1.2842707322088698E-2</v>
      </c>
      <c r="E19" s="28">
        <v>1.4211467109492837E-3</v>
      </c>
      <c r="F19" s="28">
        <v>-9.1936119603395761E-2</v>
      </c>
      <c r="G19" s="28">
        <v>-8.3049532507130097E-3</v>
      </c>
      <c r="H19" s="28">
        <v>-2.6620605106145834E-2</v>
      </c>
      <c r="I19" s="60">
        <v>3.8082706374105157E-3</v>
      </c>
      <c r="J19" s="20"/>
      <c r="K19" s="37"/>
      <c r="L19" s="43"/>
    </row>
    <row r="20" spans="1:12" ht="15.75" thickBot="1" x14ac:dyDescent="0.3">
      <c r="A20" s="63" t="s">
        <v>55</v>
      </c>
      <c r="B20" s="64">
        <v>-0.19658304498269896</v>
      </c>
      <c r="C20" s="64">
        <v>-3.7913710053348537E-2</v>
      </c>
      <c r="D20" s="64">
        <v>-2.2995760616867034E-2</v>
      </c>
      <c r="E20" s="64">
        <v>-2.8531568292197163E-3</v>
      </c>
      <c r="F20" s="64">
        <v>-0.10946499853460046</v>
      </c>
      <c r="G20" s="64">
        <v>-5.1578079215616746E-2</v>
      </c>
      <c r="H20" s="64">
        <v>-3.2583100334360515E-2</v>
      </c>
      <c r="I20" s="65">
        <v>-2.2925992020554009E-2</v>
      </c>
      <c r="J20" s="20"/>
      <c r="K20" s="56"/>
      <c r="L20" s="43"/>
    </row>
    <row r="21" spans="1:12" x14ac:dyDescent="0.25">
      <c r="A21" s="30" t="s">
        <v>48</v>
      </c>
      <c r="B21" s="20"/>
      <c r="C21" s="20"/>
      <c r="D21" s="20"/>
      <c r="E21" s="20"/>
      <c r="F21" s="20"/>
      <c r="G21" s="20"/>
      <c r="H21" s="20"/>
      <c r="I21" s="20"/>
      <c r="J21" s="20"/>
      <c r="K21" s="37"/>
      <c r="L21" s="43"/>
    </row>
    <row r="22" spans="1:12" ht="10.5" customHeight="1" x14ac:dyDescent="0.25">
      <c r="B22" s="20"/>
      <c r="C22" s="20"/>
      <c r="D22" s="20"/>
      <c r="E22" s="20"/>
      <c r="F22" s="20"/>
      <c r="G22" s="20"/>
      <c r="H22" s="20"/>
      <c r="I22" s="20"/>
      <c r="J22" s="20"/>
      <c r="K22" s="45"/>
      <c r="L22" s="43"/>
    </row>
    <row r="23" spans="1:12" x14ac:dyDescent="0.25">
      <c r="A23" s="31" t="str">
        <f>"Indexed number of payroll jobs and total wages, "&amp;$L$1&amp;" and Australia"</f>
        <v>Indexed number of payroll jobs and total wages, Tasmania and Australia</v>
      </c>
      <c r="B23" s="20"/>
      <c r="C23" s="20"/>
      <c r="D23" s="20"/>
      <c r="E23" s="20"/>
      <c r="F23" s="20"/>
      <c r="G23" s="20"/>
      <c r="H23" s="20"/>
      <c r="I23" s="20"/>
      <c r="J23" s="20"/>
      <c r="K23" s="45"/>
      <c r="L23" s="43"/>
    </row>
    <row r="24" spans="1:12" x14ac:dyDescent="0.25">
      <c r="A24" s="20"/>
      <c r="B24" s="20"/>
      <c r="C24" s="20"/>
      <c r="D24" s="20"/>
      <c r="E24" s="20"/>
      <c r="F24" s="20"/>
      <c r="G24" s="20"/>
      <c r="H24" s="20"/>
      <c r="I24" s="20"/>
      <c r="J24" s="20"/>
      <c r="K24" s="45"/>
      <c r="L24" s="43"/>
    </row>
    <row r="25" spans="1:12" x14ac:dyDescent="0.25">
      <c r="B25" s="20"/>
      <c r="C25" s="20"/>
      <c r="D25" s="20"/>
      <c r="E25" s="20"/>
      <c r="F25" s="20"/>
      <c r="G25" s="20"/>
      <c r="H25" s="20"/>
      <c r="I25" s="20"/>
      <c r="J25" s="20"/>
      <c r="K25" s="45"/>
      <c r="L25" s="43"/>
    </row>
    <row r="26" spans="1:12" x14ac:dyDescent="0.25">
      <c r="A26" s="20"/>
      <c r="B26" s="20"/>
      <c r="C26" s="20"/>
      <c r="D26" s="20"/>
      <c r="E26" s="24"/>
      <c r="F26" s="24"/>
      <c r="G26" s="24"/>
      <c r="H26" s="24"/>
      <c r="I26" s="24"/>
      <c r="J26" s="24"/>
      <c r="K26" s="56"/>
      <c r="L26" s="43"/>
    </row>
    <row r="27" spans="1:12" x14ac:dyDescent="0.25">
      <c r="A27" s="20"/>
      <c r="B27" s="31"/>
      <c r="C27" s="31"/>
      <c r="D27" s="31"/>
      <c r="E27" s="31"/>
      <c r="F27" s="31"/>
      <c r="G27" s="31"/>
      <c r="H27" s="31"/>
      <c r="I27" s="31"/>
      <c r="J27" s="31"/>
      <c r="K27" s="46"/>
      <c r="L27" s="43"/>
    </row>
    <row r="28" spans="1:12" x14ac:dyDescent="0.25">
      <c r="A28" s="20"/>
      <c r="B28" s="20"/>
      <c r="C28" s="20"/>
      <c r="D28" s="20"/>
      <c r="E28" s="20"/>
      <c r="F28" s="20"/>
      <c r="G28" s="20"/>
      <c r="H28" s="20"/>
      <c r="I28" s="20"/>
      <c r="J28" s="20"/>
      <c r="K28" s="45"/>
      <c r="L28" s="43"/>
    </row>
    <row r="29" spans="1:12" x14ac:dyDescent="0.25">
      <c r="B29" s="20"/>
      <c r="C29" s="20"/>
      <c r="D29" s="20"/>
      <c r="E29" s="20"/>
      <c r="F29" s="20"/>
      <c r="G29" s="20"/>
      <c r="H29" s="20"/>
      <c r="I29" s="20"/>
      <c r="J29" s="20"/>
      <c r="K29" s="45"/>
      <c r="L29" s="43"/>
    </row>
    <row r="30" spans="1:12" x14ac:dyDescent="0.25">
      <c r="A30" s="20"/>
      <c r="B30" s="20"/>
      <c r="C30" s="20"/>
      <c r="D30" s="20"/>
      <c r="E30" s="20"/>
      <c r="F30" s="20"/>
      <c r="G30" s="20"/>
      <c r="H30" s="20"/>
      <c r="I30" s="20"/>
      <c r="J30" s="20"/>
      <c r="K30" s="45"/>
      <c r="L30" s="43"/>
    </row>
    <row r="31" spans="1:12" x14ac:dyDescent="0.25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45"/>
      <c r="L31" s="43"/>
    </row>
    <row r="32" spans="1:12" ht="15.75" customHeight="1" x14ac:dyDescent="0.25">
      <c r="B32" s="20"/>
      <c r="C32" s="20"/>
      <c r="D32" s="20"/>
      <c r="E32" s="20"/>
      <c r="F32" s="20"/>
      <c r="G32" s="20"/>
      <c r="H32" s="20"/>
      <c r="I32" s="20"/>
      <c r="J32" s="20"/>
      <c r="K32" s="45"/>
      <c r="L32" s="43"/>
    </row>
    <row r="33" spans="1:12" x14ac:dyDescent="0.25">
      <c r="A33" s="20"/>
      <c r="B33" s="20"/>
      <c r="C33" s="20"/>
      <c r="D33" s="20"/>
      <c r="E33" s="20"/>
      <c r="F33" s="20"/>
      <c r="G33" s="20"/>
      <c r="H33" s="20"/>
      <c r="I33" s="20"/>
      <c r="J33" s="20"/>
      <c r="K33" s="43" t="s">
        <v>26</v>
      </c>
      <c r="L33" s="43" t="s">
        <v>65</v>
      </c>
    </row>
    <row r="34" spans="1:12" ht="11.25" customHeight="1" x14ac:dyDescent="0.25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43"/>
      <c r="L34" s="42" t="s">
        <v>24</v>
      </c>
    </row>
    <row r="35" spans="1:12" x14ac:dyDescent="0.25">
      <c r="A35" s="32" t="str">
        <f>"Indexed number of payroll jobs held by men by age group, "&amp;$L$1</f>
        <v>Indexed number of payroll jobs held by men by age group, Tasmania</v>
      </c>
      <c r="B35" s="20"/>
      <c r="C35" s="20"/>
      <c r="D35" s="20"/>
      <c r="E35" s="20"/>
      <c r="F35" s="20"/>
      <c r="G35" s="20"/>
      <c r="H35" s="20"/>
      <c r="I35" s="20"/>
      <c r="J35" s="20"/>
      <c r="K35" s="42" t="s">
        <v>49</v>
      </c>
      <c r="L35" s="43">
        <v>95.01</v>
      </c>
    </row>
    <row r="36" spans="1:12" x14ac:dyDescent="0.25">
      <c r="B36" s="20"/>
      <c r="C36" s="20"/>
      <c r="D36" s="20"/>
      <c r="E36" s="20"/>
      <c r="F36" s="20"/>
      <c r="G36" s="20"/>
      <c r="H36" s="20"/>
      <c r="I36" s="20"/>
      <c r="J36" s="20"/>
      <c r="K36" s="42" t="s">
        <v>50</v>
      </c>
      <c r="L36" s="43">
        <v>93.72</v>
      </c>
    </row>
    <row r="37" spans="1:12" x14ac:dyDescent="0.25">
      <c r="B37" s="20"/>
      <c r="C37" s="20"/>
      <c r="D37" s="20"/>
      <c r="E37" s="20"/>
      <c r="F37" s="20"/>
      <c r="G37" s="20"/>
      <c r="H37" s="20"/>
      <c r="I37" s="20"/>
      <c r="J37" s="20"/>
      <c r="K37" s="42" t="s">
        <v>51</v>
      </c>
      <c r="L37" s="43">
        <v>94.73</v>
      </c>
    </row>
    <row r="38" spans="1:12" x14ac:dyDescent="0.25">
      <c r="K38" s="44" t="s">
        <v>52</v>
      </c>
      <c r="L38" s="43">
        <v>95.44</v>
      </c>
    </row>
    <row r="39" spans="1:12" x14ac:dyDescent="0.25">
      <c r="K39" s="37" t="s">
        <v>53</v>
      </c>
      <c r="L39" s="43">
        <v>95.85</v>
      </c>
    </row>
    <row r="40" spans="1:12" x14ac:dyDescent="0.25">
      <c r="K40" s="37" t="s">
        <v>54</v>
      </c>
      <c r="L40" s="43">
        <v>92.24</v>
      </c>
    </row>
    <row r="41" spans="1:12" x14ac:dyDescent="0.25">
      <c r="K41" s="37" t="s">
        <v>55</v>
      </c>
      <c r="L41" s="43">
        <v>87.83</v>
      </c>
    </row>
    <row r="42" spans="1:12" x14ac:dyDescent="0.25">
      <c r="K42" s="37"/>
      <c r="L42" s="43"/>
    </row>
    <row r="43" spans="1:12" x14ac:dyDescent="0.25">
      <c r="K43" s="43"/>
      <c r="L43" s="43" t="s">
        <v>23</v>
      </c>
    </row>
    <row r="44" spans="1:12" x14ac:dyDescent="0.25">
      <c r="K44" s="42" t="s">
        <v>49</v>
      </c>
      <c r="L44" s="43">
        <v>100.34</v>
      </c>
    </row>
    <row r="45" spans="1:12" ht="15.4" customHeight="1" x14ac:dyDescent="0.25">
      <c r="A45" s="32" t="str">
        <f>"Indexed number of payroll jobs held by women by age group, "&amp;$L$1</f>
        <v>Indexed number of payroll jobs held by women by age group, Tasmania</v>
      </c>
      <c r="B45" s="20"/>
      <c r="C45" s="20"/>
      <c r="D45" s="20"/>
      <c r="E45" s="20"/>
      <c r="F45" s="20"/>
      <c r="G45" s="20"/>
      <c r="H45" s="20"/>
      <c r="I45" s="20"/>
      <c r="J45" s="20"/>
      <c r="K45" s="42" t="s">
        <v>50</v>
      </c>
      <c r="L45" s="43">
        <v>94.19</v>
      </c>
    </row>
    <row r="46" spans="1:12" ht="15.4" customHeight="1" x14ac:dyDescent="0.25">
      <c r="B46" s="20"/>
      <c r="C46" s="20"/>
      <c r="D46" s="20"/>
      <c r="E46" s="20"/>
      <c r="F46" s="20"/>
      <c r="G46" s="20"/>
      <c r="H46" s="20"/>
      <c r="I46" s="20"/>
      <c r="J46" s="20"/>
      <c r="K46" s="42" t="s">
        <v>51</v>
      </c>
      <c r="L46" s="43">
        <v>94.7</v>
      </c>
    </row>
    <row r="47" spans="1:12" ht="15.4" customHeight="1" x14ac:dyDescent="0.25">
      <c r="B47" s="20"/>
      <c r="C47" s="20"/>
      <c r="D47" s="20"/>
      <c r="E47" s="20"/>
      <c r="F47" s="20"/>
      <c r="G47" s="20"/>
      <c r="H47" s="20"/>
      <c r="I47" s="20"/>
      <c r="J47" s="20"/>
      <c r="K47" s="44" t="s">
        <v>52</v>
      </c>
      <c r="L47" s="43">
        <v>95.21</v>
      </c>
    </row>
    <row r="48" spans="1:12" ht="15.4" customHeight="1" x14ac:dyDescent="0.25">
      <c r="B48" s="20"/>
      <c r="C48" s="20"/>
      <c r="D48" s="20"/>
      <c r="E48" s="20"/>
      <c r="F48" s="20"/>
      <c r="G48" s="20"/>
      <c r="H48" s="20"/>
      <c r="I48" s="20"/>
      <c r="J48" s="20"/>
      <c r="K48" s="37" t="s">
        <v>53</v>
      </c>
      <c r="L48" s="43">
        <v>95.97</v>
      </c>
    </row>
    <row r="49" spans="1:12" ht="15.4" customHeight="1" x14ac:dyDescent="0.25">
      <c r="B49" s="20"/>
      <c r="C49" s="20"/>
      <c r="D49" s="20"/>
      <c r="E49" s="20"/>
      <c r="F49" s="20"/>
      <c r="G49" s="20"/>
      <c r="H49" s="20"/>
      <c r="I49" s="20"/>
      <c r="J49" s="20"/>
      <c r="K49" s="37" t="s">
        <v>54</v>
      </c>
      <c r="L49" s="43">
        <v>92.49</v>
      </c>
    </row>
    <row r="50" spans="1:12" ht="15.4" customHeight="1" x14ac:dyDescent="0.25">
      <c r="B50" s="20"/>
      <c r="C50" s="20"/>
      <c r="D50" s="20"/>
      <c r="E50" s="20"/>
      <c r="F50" s="20"/>
      <c r="G50" s="20"/>
      <c r="H50" s="20"/>
      <c r="I50" s="20"/>
      <c r="J50" s="20"/>
      <c r="K50" s="37" t="s">
        <v>55</v>
      </c>
      <c r="L50" s="43">
        <v>85.73</v>
      </c>
    </row>
    <row r="51" spans="1:12" ht="15.4" customHeight="1" x14ac:dyDescent="0.25">
      <c r="B51" s="32"/>
      <c r="C51" s="32"/>
      <c r="D51" s="32"/>
      <c r="E51" s="32"/>
      <c r="F51" s="32"/>
      <c r="G51" s="32"/>
      <c r="H51" s="32"/>
      <c r="I51" s="32"/>
      <c r="J51" s="32"/>
      <c r="K51" s="37"/>
      <c r="L51" s="43"/>
    </row>
    <row r="52" spans="1:12" ht="15.4" customHeight="1" x14ac:dyDescent="0.25">
      <c r="B52" s="20"/>
      <c r="C52" s="20"/>
      <c r="D52" s="20"/>
      <c r="E52" s="20"/>
      <c r="F52" s="20"/>
      <c r="G52" s="20"/>
      <c r="H52" s="20"/>
      <c r="I52" s="20"/>
      <c r="J52" s="20"/>
      <c r="K52" s="43"/>
      <c r="L52" s="43" t="s">
        <v>22</v>
      </c>
    </row>
    <row r="53" spans="1:12" ht="15.4" customHeight="1" x14ac:dyDescent="0.25">
      <c r="B53" s="31"/>
      <c r="C53" s="31"/>
      <c r="D53" s="31"/>
      <c r="E53" s="31"/>
      <c r="F53" s="31"/>
      <c r="G53" s="31"/>
      <c r="H53" s="31"/>
      <c r="I53" s="31"/>
      <c r="J53" s="31"/>
      <c r="K53" s="42" t="s">
        <v>49</v>
      </c>
      <c r="L53" s="43">
        <v>102.4</v>
      </c>
    </row>
    <row r="54" spans="1:12" ht="15.4" customHeight="1" x14ac:dyDescent="0.25">
      <c r="A54" s="32" t="str">
        <f>"Change in payroll jobs since week ending "&amp;TEXT($L$3,"dd mmmm")&amp;" by Industry, "&amp;$L$1</f>
        <v>Change in payroll jobs since week ending 14 March by Industry, Tasmania</v>
      </c>
      <c r="B54" s="20"/>
      <c r="C54" s="20"/>
      <c r="D54" s="20"/>
      <c r="E54" s="20"/>
      <c r="F54" s="20"/>
      <c r="G54" s="20"/>
      <c r="H54" s="20"/>
      <c r="I54" s="20"/>
      <c r="J54" s="20"/>
      <c r="K54" s="42" t="s">
        <v>50</v>
      </c>
      <c r="L54" s="43">
        <v>93.78</v>
      </c>
    </row>
    <row r="55" spans="1:12" ht="15.4" customHeight="1" x14ac:dyDescent="0.25">
      <c r="B55" s="20"/>
      <c r="C55" s="20"/>
      <c r="D55" s="20"/>
      <c r="E55" s="20"/>
      <c r="F55" s="20"/>
      <c r="G55" s="20"/>
      <c r="H55" s="20"/>
      <c r="I55" s="20"/>
      <c r="J55" s="20"/>
      <c r="K55" s="42" t="s">
        <v>51</v>
      </c>
      <c r="L55" s="43">
        <v>93.9</v>
      </c>
    </row>
    <row r="56" spans="1:12" ht="15.4" customHeight="1" x14ac:dyDescent="0.25">
      <c r="B56" s="20"/>
      <c r="C56" s="20"/>
      <c r="D56" s="20"/>
      <c r="E56" s="20"/>
      <c r="F56" s="20"/>
      <c r="G56" s="20"/>
      <c r="H56" s="20"/>
      <c r="I56" s="20"/>
      <c r="J56" s="20"/>
      <c r="K56" s="44" t="s">
        <v>52</v>
      </c>
      <c r="L56" s="43">
        <v>94.7</v>
      </c>
    </row>
    <row r="57" spans="1:12" ht="15.4" customHeight="1" x14ac:dyDescent="0.25">
      <c r="A57" s="20"/>
      <c r="B57" s="20"/>
      <c r="C57" s="20"/>
      <c r="D57" s="20"/>
      <c r="E57" s="20"/>
      <c r="F57" s="20"/>
      <c r="G57" s="20"/>
      <c r="H57" s="20"/>
      <c r="I57" s="20"/>
      <c r="J57" s="20"/>
      <c r="K57" s="37" t="s">
        <v>53</v>
      </c>
      <c r="L57" s="43">
        <v>94.78</v>
      </c>
    </row>
    <row r="58" spans="1:12" ht="15.4" customHeight="1" x14ac:dyDescent="0.25">
      <c r="B58" s="20"/>
      <c r="C58" s="20"/>
      <c r="D58" s="20"/>
      <c r="E58" s="20"/>
      <c r="F58" s="20"/>
      <c r="G58" s="20"/>
      <c r="H58" s="20"/>
      <c r="I58" s="20"/>
      <c r="J58" s="20"/>
      <c r="K58" s="37" t="s">
        <v>54</v>
      </c>
      <c r="L58" s="43">
        <v>90.97</v>
      </c>
    </row>
    <row r="59" spans="1:12" ht="15.4" customHeight="1" x14ac:dyDescent="0.25">
      <c r="K59" s="37" t="s">
        <v>55</v>
      </c>
      <c r="L59" s="43">
        <v>84.03</v>
      </c>
    </row>
    <row r="60" spans="1:12" ht="15.4" customHeight="1" x14ac:dyDescent="0.25">
      <c r="K60" s="37"/>
      <c r="L60" s="43"/>
    </row>
    <row r="61" spans="1:12" ht="15.4" customHeight="1" x14ac:dyDescent="0.25">
      <c r="B61" s="20"/>
      <c r="C61" s="20"/>
      <c r="D61" s="20"/>
      <c r="E61" s="20"/>
      <c r="F61" s="20"/>
      <c r="G61" s="20"/>
      <c r="H61" s="20"/>
      <c r="I61" s="20"/>
      <c r="J61" s="20"/>
      <c r="K61" s="39"/>
      <c r="L61" s="39"/>
    </row>
    <row r="62" spans="1:12" ht="15.4" customHeight="1" x14ac:dyDescent="0.25">
      <c r="K62" s="43" t="s">
        <v>25</v>
      </c>
      <c r="L62" s="42" t="s">
        <v>66</v>
      </c>
    </row>
    <row r="63" spans="1:12" ht="15.4" customHeight="1" x14ac:dyDescent="0.25">
      <c r="K63" s="46"/>
      <c r="L63" s="42" t="s">
        <v>24</v>
      </c>
    </row>
    <row r="64" spans="1:12" ht="15.4" customHeight="1" x14ac:dyDescent="0.25">
      <c r="K64" s="42" t="s">
        <v>49</v>
      </c>
      <c r="L64" s="43">
        <v>94.09</v>
      </c>
    </row>
    <row r="65" spans="1:12" ht="15.4" customHeight="1" x14ac:dyDescent="0.25">
      <c r="K65" s="42" t="s">
        <v>50</v>
      </c>
      <c r="L65" s="43">
        <v>93.16</v>
      </c>
    </row>
    <row r="66" spans="1:12" ht="15.4" customHeight="1" x14ac:dyDescent="0.25">
      <c r="K66" s="42" t="s">
        <v>51</v>
      </c>
      <c r="L66" s="43">
        <v>96.44</v>
      </c>
    </row>
    <row r="67" spans="1:12" ht="15.4" customHeight="1" x14ac:dyDescent="0.25">
      <c r="K67" s="44" t="s">
        <v>52</v>
      </c>
      <c r="L67" s="43">
        <v>97.58</v>
      </c>
    </row>
    <row r="68" spans="1:12" ht="15.4" customHeight="1" x14ac:dyDescent="0.25">
      <c r="K68" s="37" t="s">
        <v>53</v>
      </c>
      <c r="L68" s="43">
        <v>98.05</v>
      </c>
    </row>
    <row r="69" spans="1:12" ht="15.4" customHeight="1" x14ac:dyDescent="0.25">
      <c r="K69" s="37" t="s">
        <v>54</v>
      </c>
      <c r="L69" s="43">
        <v>95.14</v>
      </c>
    </row>
    <row r="70" spans="1:12" ht="15.4" customHeight="1" x14ac:dyDescent="0.25">
      <c r="K70" s="37" t="s">
        <v>55</v>
      </c>
      <c r="L70" s="43">
        <v>80.069999999999993</v>
      </c>
    </row>
    <row r="71" spans="1:12" ht="15.4" customHeight="1" x14ac:dyDescent="0.25">
      <c r="K71" s="37"/>
      <c r="L71" s="43"/>
    </row>
    <row r="72" spans="1:12" ht="15.4" customHeight="1" x14ac:dyDescent="0.25">
      <c r="K72" s="38"/>
      <c r="L72" s="43" t="s">
        <v>23</v>
      </c>
    </row>
    <row r="73" spans="1:12" ht="15.4" customHeight="1" x14ac:dyDescent="0.25">
      <c r="K73" s="42" t="s">
        <v>49</v>
      </c>
      <c r="L73" s="43">
        <v>99.77</v>
      </c>
    </row>
    <row r="74" spans="1:12" ht="15.4" customHeight="1" x14ac:dyDescent="0.25">
      <c r="K74" s="42" t="s">
        <v>50</v>
      </c>
      <c r="L74" s="43">
        <v>93.87</v>
      </c>
    </row>
    <row r="75" spans="1:12" ht="15.4" customHeight="1" x14ac:dyDescent="0.25">
      <c r="K75" s="42" t="s">
        <v>51</v>
      </c>
      <c r="L75" s="43">
        <v>96.56</v>
      </c>
    </row>
    <row r="76" spans="1:12" ht="15.4" customHeight="1" x14ac:dyDescent="0.25">
      <c r="A76" s="31" t="str">
        <f>"Distribution of payroll jobs by industry, "&amp;$L$1</f>
        <v>Distribution of payroll jobs by industry, Tasmania</v>
      </c>
      <c r="K76" s="44" t="s">
        <v>52</v>
      </c>
      <c r="L76" s="43">
        <v>97.7</v>
      </c>
    </row>
    <row r="77" spans="1:12" ht="15.4" customHeight="1" x14ac:dyDescent="0.25">
      <c r="K77" s="37" t="s">
        <v>53</v>
      </c>
      <c r="L77" s="43">
        <v>98.04</v>
      </c>
    </row>
    <row r="78" spans="1:12" ht="15.4" customHeight="1" x14ac:dyDescent="0.25">
      <c r="K78" s="37" t="s">
        <v>54</v>
      </c>
      <c r="L78" s="43">
        <v>95.08</v>
      </c>
    </row>
    <row r="79" spans="1:12" ht="15.4" customHeight="1" x14ac:dyDescent="0.25">
      <c r="K79" s="37" t="s">
        <v>55</v>
      </c>
      <c r="L79" s="43">
        <v>79.58</v>
      </c>
    </row>
    <row r="80" spans="1:12" ht="15.4" customHeight="1" x14ac:dyDescent="0.25">
      <c r="K80" s="37"/>
      <c r="L80" s="43"/>
    </row>
    <row r="81" spans="1:12" ht="15.4" customHeight="1" x14ac:dyDescent="0.25">
      <c r="K81" s="39"/>
      <c r="L81" s="43" t="s">
        <v>22</v>
      </c>
    </row>
    <row r="82" spans="1:12" ht="15.4" customHeight="1" x14ac:dyDescent="0.25">
      <c r="K82" s="42" t="s">
        <v>49</v>
      </c>
      <c r="L82" s="43">
        <v>101.59</v>
      </c>
    </row>
    <row r="83" spans="1:12" ht="15.4" customHeight="1" x14ac:dyDescent="0.25">
      <c r="K83" s="42" t="s">
        <v>50</v>
      </c>
      <c r="L83" s="43">
        <v>93.31</v>
      </c>
    </row>
    <row r="84" spans="1:12" ht="15.4" customHeight="1" x14ac:dyDescent="0.25">
      <c r="K84" s="42" t="s">
        <v>51</v>
      </c>
      <c r="L84" s="43">
        <v>95.95</v>
      </c>
    </row>
    <row r="85" spans="1:12" ht="15.4" customHeight="1" x14ac:dyDescent="0.25">
      <c r="K85" s="44" t="s">
        <v>52</v>
      </c>
      <c r="L85" s="43">
        <v>97.03</v>
      </c>
    </row>
    <row r="86" spans="1:12" ht="15.4" customHeight="1" x14ac:dyDescent="0.25">
      <c r="K86" s="37" t="s">
        <v>53</v>
      </c>
      <c r="L86" s="43">
        <v>97.66</v>
      </c>
    </row>
    <row r="87" spans="1:12" ht="15.4" customHeight="1" x14ac:dyDescent="0.25">
      <c r="K87" s="37" t="s">
        <v>54</v>
      </c>
      <c r="L87" s="43">
        <v>94.27</v>
      </c>
    </row>
    <row r="88" spans="1:12" ht="15.4" customHeight="1" x14ac:dyDescent="0.25">
      <c r="A88" s="33"/>
      <c r="B88" s="33"/>
      <c r="C88" s="33"/>
      <c r="D88" s="33"/>
      <c r="E88" s="33"/>
      <c r="F88" s="33"/>
      <c r="G88" s="33"/>
      <c r="H88" s="33"/>
      <c r="I88" s="33"/>
      <c r="J88" s="33"/>
      <c r="K88" s="37" t="s">
        <v>55</v>
      </c>
      <c r="L88" s="43">
        <v>78.45</v>
      </c>
    </row>
    <row r="89" spans="1:12" ht="15.4" customHeight="1" x14ac:dyDescent="0.25">
      <c r="A89" s="33"/>
      <c r="B89" s="33"/>
      <c r="C89" s="33"/>
      <c r="D89" s="33"/>
      <c r="E89" s="33"/>
      <c r="F89" s="33"/>
      <c r="G89" s="33"/>
      <c r="H89" s="33"/>
      <c r="I89" s="33"/>
      <c r="J89" s="33"/>
      <c r="K89" s="37"/>
      <c r="L89" s="43"/>
    </row>
    <row r="90" spans="1:12" ht="15" customHeight="1" x14ac:dyDescent="0.25">
      <c r="B90" s="24"/>
      <c r="C90" s="24"/>
      <c r="D90" s="24"/>
      <c r="E90" s="24"/>
      <c r="F90" s="24"/>
      <c r="G90" s="24"/>
      <c r="H90" s="24"/>
      <c r="I90" s="24"/>
      <c r="J90" s="24"/>
      <c r="K90" s="38"/>
      <c r="L90" s="38"/>
    </row>
    <row r="91" spans="1:12" ht="15" customHeight="1" x14ac:dyDescent="0.25">
      <c r="B91" s="24"/>
      <c r="C91" s="24"/>
      <c r="D91" s="24"/>
      <c r="E91" s="24"/>
      <c r="F91" s="24"/>
      <c r="G91" s="24"/>
      <c r="H91" s="24"/>
      <c r="I91" s="24"/>
      <c r="J91" s="24"/>
      <c r="K91" s="43" t="s">
        <v>21</v>
      </c>
      <c r="L91" s="69" t="s">
        <v>67</v>
      </c>
    </row>
    <row r="92" spans="1:12" ht="15" customHeight="1" x14ac:dyDescent="0.25">
      <c r="A92" s="24"/>
      <c r="B92" s="24"/>
      <c r="C92" s="24"/>
      <c r="D92" s="24"/>
      <c r="E92" s="24"/>
      <c r="F92" s="24"/>
      <c r="G92" s="24"/>
      <c r="H92" s="24"/>
      <c r="I92" s="24"/>
      <c r="J92" s="24"/>
      <c r="K92" s="34"/>
      <c r="L92" s="40"/>
    </row>
    <row r="93" spans="1:12" ht="15" customHeight="1" x14ac:dyDescent="0.25">
      <c r="A93" s="24"/>
      <c r="B93" s="24"/>
      <c r="C93" s="24"/>
      <c r="D93" s="24"/>
      <c r="E93" s="24"/>
      <c r="F93" s="24"/>
      <c r="G93" s="24"/>
      <c r="H93" s="24"/>
      <c r="I93" s="24"/>
      <c r="J93" s="24"/>
      <c r="K93" s="38" t="s">
        <v>19</v>
      </c>
      <c r="L93" s="42">
        <v>-0.15820000000000001</v>
      </c>
    </row>
    <row r="94" spans="1:12" ht="15" customHeight="1" x14ac:dyDescent="0.25">
      <c r="A94" s="24"/>
      <c r="B94" s="24"/>
      <c r="C94" s="24"/>
      <c r="D94" s="24"/>
      <c r="E94" s="24"/>
      <c r="F94" s="24"/>
      <c r="G94" s="24"/>
      <c r="H94" s="24"/>
      <c r="I94" s="24"/>
      <c r="J94" s="24"/>
      <c r="K94" s="38" t="s">
        <v>0</v>
      </c>
      <c r="L94" s="42">
        <v>-0.12509999999999999</v>
      </c>
    </row>
    <row r="95" spans="1:12" ht="15" customHeight="1" x14ac:dyDescent="0.25">
      <c r="B95" s="24"/>
      <c r="C95" s="24"/>
      <c r="D95" s="24"/>
      <c r="E95" s="24"/>
      <c r="F95" s="24"/>
      <c r="G95" s="24"/>
      <c r="H95" s="24"/>
      <c r="I95" s="24"/>
      <c r="J95" s="24"/>
      <c r="K95" s="38" t="s">
        <v>1</v>
      </c>
      <c r="L95" s="42">
        <v>-4.4699999999999997E-2</v>
      </c>
    </row>
    <row r="96" spans="1:12" ht="15" customHeight="1" x14ac:dyDescent="0.25">
      <c r="B96" s="24"/>
      <c r="C96" s="24"/>
      <c r="D96" s="24"/>
      <c r="E96" s="24"/>
      <c r="F96" s="24"/>
      <c r="G96" s="24"/>
      <c r="H96" s="24"/>
      <c r="I96" s="24"/>
      <c r="J96" s="24"/>
      <c r="K96" s="38" t="s">
        <v>18</v>
      </c>
      <c r="L96" s="42">
        <v>1.2200000000000001E-2</v>
      </c>
    </row>
    <row r="97" spans="1:12" ht="15" customHeight="1" x14ac:dyDescent="0.25">
      <c r="A97" s="24"/>
      <c r="B97" s="24"/>
      <c r="C97" s="24"/>
      <c r="D97" s="24"/>
      <c r="E97" s="24"/>
      <c r="F97" s="24"/>
      <c r="G97" s="24"/>
      <c r="H97" s="24"/>
      <c r="I97" s="24"/>
      <c r="J97" s="24"/>
      <c r="K97" s="38" t="s">
        <v>2</v>
      </c>
      <c r="L97" s="42">
        <v>-5.2900000000000003E-2</v>
      </c>
    </row>
    <row r="98" spans="1:12" ht="15" customHeight="1" x14ac:dyDescent="0.25">
      <c r="B98" s="24"/>
      <c r="C98" s="24"/>
      <c r="D98" s="24"/>
      <c r="E98" s="24"/>
      <c r="F98" s="24"/>
      <c r="G98" s="24"/>
      <c r="H98" s="24"/>
      <c r="I98" s="24"/>
      <c r="J98" s="24"/>
      <c r="K98" s="38" t="s">
        <v>17</v>
      </c>
      <c r="L98" s="42">
        <v>-5.74E-2</v>
      </c>
    </row>
    <row r="99" spans="1:12" ht="15" customHeight="1" x14ac:dyDescent="0.25">
      <c r="A99" s="24"/>
      <c r="B99" s="24"/>
      <c r="C99" s="24"/>
      <c r="D99" s="24"/>
      <c r="E99" s="24"/>
      <c r="F99" s="24"/>
      <c r="G99" s="24"/>
      <c r="H99" s="24"/>
      <c r="I99" s="24"/>
      <c r="J99" s="24"/>
      <c r="K99" s="38" t="s">
        <v>16</v>
      </c>
      <c r="L99" s="42">
        <v>-3.3700000000000001E-2</v>
      </c>
    </row>
    <row r="100" spans="1:12" ht="15" customHeight="1" x14ac:dyDescent="0.25">
      <c r="A100" s="24"/>
      <c r="B100" s="24"/>
      <c r="C100" s="24"/>
      <c r="D100" s="24"/>
      <c r="E100" s="24"/>
      <c r="F100" s="24"/>
      <c r="G100" s="24"/>
      <c r="H100" s="24"/>
      <c r="I100" s="24"/>
      <c r="J100" s="24"/>
      <c r="K100" s="38" t="s">
        <v>15</v>
      </c>
      <c r="L100" s="42">
        <v>-0.1016</v>
      </c>
    </row>
    <row r="101" spans="1:12" x14ac:dyDescent="0.25">
      <c r="A101" s="24"/>
      <c r="B101" s="24"/>
      <c r="C101" s="24"/>
      <c r="D101" s="24"/>
      <c r="E101" s="24"/>
      <c r="F101" s="24"/>
      <c r="G101" s="24"/>
      <c r="H101" s="24"/>
      <c r="I101" s="24"/>
      <c r="J101" s="24"/>
      <c r="K101" s="38" t="s">
        <v>14</v>
      </c>
      <c r="L101" s="42">
        <v>-0.1144</v>
      </c>
    </row>
    <row r="102" spans="1:12" x14ac:dyDescent="0.25">
      <c r="A102" s="24"/>
      <c r="B102" s="24"/>
      <c r="C102" s="24"/>
      <c r="D102" s="24"/>
      <c r="E102" s="24"/>
      <c r="F102" s="24"/>
      <c r="G102" s="24"/>
      <c r="H102" s="24"/>
      <c r="I102" s="24"/>
      <c r="J102" s="24"/>
      <c r="K102" s="38" t="s">
        <v>13</v>
      </c>
      <c r="L102" s="42">
        <v>-8.7400000000000005E-2</v>
      </c>
    </row>
    <row r="103" spans="1:12" x14ac:dyDescent="0.25">
      <c r="K103" s="38" t="s">
        <v>12</v>
      </c>
      <c r="L103" s="42">
        <v>-0.1118</v>
      </c>
    </row>
    <row r="104" spans="1:12" x14ac:dyDescent="0.25">
      <c r="K104" s="38" t="s">
        <v>11</v>
      </c>
      <c r="L104" s="42">
        <v>-3.8199999999999998E-2</v>
      </c>
    </row>
    <row r="105" spans="1:12" x14ac:dyDescent="0.25">
      <c r="K105" s="38" t="s">
        <v>10</v>
      </c>
      <c r="L105" s="42">
        <v>-3.2800000000000003E-2</v>
      </c>
    </row>
    <row r="106" spans="1:12" x14ac:dyDescent="0.25">
      <c r="K106" s="38" t="s">
        <v>9</v>
      </c>
      <c r="L106" s="42">
        <v>-2.8199999999999999E-2</v>
      </c>
    </row>
    <row r="107" spans="1:12" x14ac:dyDescent="0.25">
      <c r="K107" s="38" t="s">
        <v>8</v>
      </c>
      <c r="L107" s="42">
        <v>8.3999999999999995E-3</v>
      </c>
    </row>
    <row r="108" spans="1:12" x14ac:dyDescent="0.25">
      <c r="K108" s="38" t="s">
        <v>7</v>
      </c>
      <c r="L108" s="42">
        <v>-2.53E-2</v>
      </c>
    </row>
    <row r="109" spans="1:12" x14ac:dyDescent="0.25">
      <c r="K109" s="38" t="s">
        <v>6</v>
      </c>
      <c r="L109" s="42">
        <v>6.4999999999999997E-3</v>
      </c>
    </row>
    <row r="110" spans="1:12" x14ac:dyDescent="0.25">
      <c r="K110" s="38" t="s">
        <v>5</v>
      </c>
      <c r="L110" s="42">
        <v>-8.2799999999999999E-2</v>
      </c>
    </row>
    <row r="111" spans="1:12" x14ac:dyDescent="0.25">
      <c r="K111" s="38" t="s">
        <v>3</v>
      </c>
      <c r="L111" s="42">
        <v>-2.2499999999999999E-2</v>
      </c>
    </row>
    <row r="112" spans="1:12" x14ac:dyDescent="0.25">
      <c r="K112" s="38"/>
      <c r="L112" s="48"/>
    </row>
    <row r="113" spans="1:12" x14ac:dyDescent="0.25">
      <c r="A113" s="24"/>
      <c r="B113" s="24"/>
      <c r="C113" s="24"/>
      <c r="D113" s="24"/>
      <c r="E113" s="24"/>
      <c r="F113" s="24"/>
      <c r="G113" s="24"/>
      <c r="H113" s="24"/>
      <c r="I113" s="24"/>
      <c r="J113" s="24"/>
      <c r="K113" s="38"/>
      <c r="L113" s="67"/>
    </row>
    <row r="114" spans="1:12" x14ac:dyDescent="0.25">
      <c r="K114" s="38"/>
      <c r="L114" s="48"/>
    </row>
    <row r="115" spans="1:12" x14ac:dyDescent="0.25">
      <c r="K115" s="38"/>
      <c r="L115" s="48"/>
    </row>
    <row r="116" spans="1:12" x14ac:dyDescent="0.25">
      <c r="K116" s="38"/>
      <c r="L116" s="48"/>
    </row>
    <row r="117" spans="1:12" x14ac:dyDescent="0.25">
      <c r="K117" s="38"/>
      <c r="L117" s="48"/>
    </row>
    <row r="118" spans="1:12" x14ac:dyDescent="0.25">
      <c r="K118" s="38"/>
      <c r="L118" s="48"/>
    </row>
    <row r="119" spans="1:12" x14ac:dyDescent="0.25">
      <c r="K119" s="38"/>
      <c r="L119" s="48"/>
    </row>
    <row r="120" spans="1:12" x14ac:dyDescent="0.25">
      <c r="K120" s="38"/>
      <c r="L120" s="47"/>
    </row>
    <row r="121" spans="1:12" x14ac:dyDescent="0.25">
      <c r="K121" s="38"/>
      <c r="L121" s="48"/>
    </row>
    <row r="122" spans="1:12" x14ac:dyDescent="0.25">
      <c r="K122" s="38"/>
      <c r="L122" s="48"/>
    </row>
    <row r="123" spans="1:12" x14ac:dyDescent="0.25">
      <c r="K123" s="38"/>
      <c r="L123" s="48"/>
    </row>
    <row r="124" spans="1:12" x14ac:dyDescent="0.25">
      <c r="K124" s="38"/>
      <c r="L124" s="48"/>
    </row>
    <row r="125" spans="1:12" x14ac:dyDescent="0.25">
      <c r="K125" s="38"/>
      <c r="L125" s="48"/>
    </row>
    <row r="126" spans="1:12" x14ac:dyDescent="0.25">
      <c r="K126" s="38"/>
      <c r="L126" s="48"/>
    </row>
    <row r="127" spans="1:12" x14ac:dyDescent="0.25">
      <c r="K127" s="38"/>
      <c r="L127" s="48"/>
    </row>
    <row r="128" spans="1:12" x14ac:dyDescent="0.25">
      <c r="K128" s="38"/>
      <c r="L128" s="48"/>
    </row>
    <row r="129" spans="11:12" x14ac:dyDescent="0.25">
      <c r="K129" s="38"/>
      <c r="L129" s="48"/>
    </row>
    <row r="130" spans="11:12" x14ac:dyDescent="0.25">
      <c r="K130" s="38"/>
      <c r="L130" s="48"/>
    </row>
    <row r="131" spans="11:12" x14ac:dyDescent="0.25">
      <c r="K131" s="38"/>
      <c r="L131" s="48"/>
    </row>
    <row r="132" spans="11:12" x14ac:dyDescent="0.25">
      <c r="K132" s="38"/>
      <c r="L132" s="48"/>
    </row>
    <row r="133" spans="11:12" x14ac:dyDescent="0.25">
      <c r="K133" s="34"/>
      <c r="L133" s="48"/>
    </row>
    <row r="134" spans="11:12" x14ac:dyDescent="0.25">
      <c r="K134" s="34"/>
      <c r="L134" s="48"/>
    </row>
    <row r="135" spans="11:12" x14ac:dyDescent="0.25">
      <c r="K135" s="34"/>
      <c r="L135" s="48"/>
    </row>
    <row r="136" spans="11:12" x14ac:dyDescent="0.25">
      <c r="K136" s="34"/>
      <c r="L136" s="48"/>
    </row>
    <row r="137" spans="11:12" x14ac:dyDescent="0.25">
      <c r="K137" s="34"/>
      <c r="L137" s="48"/>
    </row>
    <row r="138" spans="11:12" x14ac:dyDescent="0.25">
      <c r="K138" s="34"/>
      <c r="L138" s="48"/>
    </row>
    <row r="139" spans="11:12" x14ac:dyDescent="0.25">
      <c r="K139" s="34"/>
      <c r="L139" s="48"/>
    </row>
    <row r="140" spans="11:12" x14ac:dyDescent="0.25">
      <c r="K140" s="69" t="s">
        <v>68</v>
      </c>
      <c r="L140" s="69" t="s">
        <v>69</v>
      </c>
    </row>
    <row r="141" spans="11:12" x14ac:dyDescent="0.25">
      <c r="K141" s="34"/>
      <c r="L141" s="49">
        <v>43904</v>
      </c>
    </row>
    <row r="142" spans="11:12" x14ac:dyDescent="0.25">
      <c r="K142" s="38" t="s">
        <v>19</v>
      </c>
      <c r="L142" s="42">
        <v>5.2900000000000003E-2</v>
      </c>
    </row>
    <row r="143" spans="11:12" x14ac:dyDescent="0.25">
      <c r="K143" s="38" t="s">
        <v>0</v>
      </c>
      <c r="L143" s="42">
        <v>1.2E-2</v>
      </c>
    </row>
    <row r="144" spans="11:12" x14ac:dyDescent="0.25">
      <c r="K144" s="38" t="s">
        <v>1</v>
      </c>
      <c r="L144" s="42">
        <v>8.0199999999999994E-2</v>
      </c>
    </row>
    <row r="145" spans="11:12" x14ac:dyDescent="0.25">
      <c r="K145" s="38" t="s">
        <v>18</v>
      </c>
      <c r="L145" s="42">
        <v>1.8499999999999999E-2</v>
      </c>
    </row>
    <row r="146" spans="11:12" x14ac:dyDescent="0.25">
      <c r="K146" s="38" t="s">
        <v>2</v>
      </c>
      <c r="L146" s="42">
        <v>6.83E-2</v>
      </c>
    </row>
    <row r="147" spans="11:12" x14ac:dyDescent="0.25">
      <c r="K147" s="38" t="s">
        <v>17</v>
      </c>
      <c r="L147" s="42">
        <v>3.5700000000000003E-2</v>
      </c>
    </row>
    <row r="148" spans="11:12" x14ac:dyDescent="0.25">
      <c r="K148" s="38" t="s">
        <v>16</v>
      </c>
      <c r="L148" s="42">
        <v>0.1134</v>
      </c>
    </row>
    <row r="149" spans="11:12" x14ac:dyDescent="0.25">
      <c r="K149" s="38" t="s">
        <v>15</v>
      </c>
      <c r="L149" s="42">
        <v>7.8E-2</v>
      </c>
    </row>
    <row r="150" spans="11:12" x14ac:dyDescent="0.25">
      <c r="K150" s="38" t="s">
        <v>14</v>
      </c>
      <c r="L150" s="42">
        <v>4.2799999999999998E-2</v>
      </c>
    </row>
    <row r="151" spans="11:12" x14ac:dyDescent="0.25">
      <c r="K151" s="38" t="s">
        <v>13</v>
      </c>
      <c r="L151" s="42">
        <v>8.6999999999999994E-3</v>
      </c>
    </row>
    <row r="152" spans="11:12" x14ac:dyDescent="0.25">
      <c r="K152" s="38" t="s">
        <v>12</v>
      </c>
      <c r="L152" s="42">
        <v>3.0200000000000001E-2</v>
      </c>
    </row>
    <row r="153" spans="11:12" x14ac:dyDescent="0.25">
      <c r="K153" s="38" t="s">
        <v>11</v>
      </c>
      <c r="L153" s="42">
        <v>1.78E-2</v>
      </c>
    </row>
    <row r="154" spans="11:12" x14ac:dyDescent="0.25">
      <c r="K154" s="38" t="s">
        <v>10</v>
      </c>
      <c r="L154" s="42">
        <v>5.2499999999999998E-2</v>
      </c>
    </row>
    <row r="155" spans="11:12" x14ac:dyDescent="0.25">
      <c r="K155" s="38" t="s">
        <v>9</v>
      </c>
      <c r="L155" s="42">
        <v>5.6500000000000002E-2</v>
      </c>
    </row>
    <row r="156" spans="11:12" x14ac:dyDescent="0.25">
      <c r="K156" s="38" t="s">
        <v>8</v>
      </c>
      <c r="L156" s="42">
        <v>0.1007</v>
      </c>
    </row>
    <row r="157" spans="11:12" x14ac:dyDescent="0.25">
      <c r="K157" s="38" t="s">
        <v>7</v>
      </c>
      <c r="L157" s="42">
        <v>5.1200000000000002E-2</v>
      </c>
    </row>
    <row r="158" spans="11:12" x14ac:dyDescent="0.25">
      <c r="K158" s="38" t="s">
        <v>6</v>
      </c>
      <c r="L158" s="42">
        <v>0.12470000000000001</v>
      </c>
    </row>
    <row r="159" spans="11:12" x14ac:dyDescent="0.25">
      <c r="K159" s="38" t="s">
        <v>5</v>
      </c>
      <c r="L159" s="42">
        <v>1.6500000000000001E-2</v>
      </c>
    </row>
    <row r="160" spans="11:12" x14ac:dyDescent="0.25">
      <c r="K160" s="38" t="s">
        <v>3</v>
      </c>
      <c r="L160" s="42">
        <v>3.9100000000000003E-2</v>
      </c>
    </row>
    <row r="161" spans="11:12" x14ac:dyDescent="0.25">
      <c r="K161" s="34"/>
      <c r="L161" s="47" t="s">
        <v>20</v>
      </c>
    </row>
    <row r="162" spans="11:12" x14ac:dyDescent="0.25">
      <c r="K162" s="38" t="s">
        <v>19</v>
      </c>
      <c r="L162" s="42">
        <v>4.6699999999999998E-2</v>
      </c>
    </row>
    <row r="163" spans="11:12" x14ac:dyDescent="0.25">
      <c r="K163" s="38" t="s">
        <v>0</v>
      </c>
      <c r="L163" s="42">
        <v>1.0999999999999999E-2</v>
      </c>
    </row>
    <row r="164" spans="11:12" x14ac:dyDescent="0.25">
      <c r="K164" s="38" t="s">
        <v>1</v>
      </c>
      <c r="L164" s="42">
        <v>8.0299999999999996E-2</v>
      </c>
    </row>
    <row r="165" spans="11:12" x14ac:dyDescent="0.25">
      <c r="K165" s="38" t="s">
        <v>18</v>
      </c>
      <c r="L165" s="42">
        <v>1.9699999999999999E-2</v>
      </c>
    </row>
    <row r="166" spans="11:12" x14ac:dyDescent="0.25">
      <c r="K166" s="38" t="s">
        <v>2</v>
      </c>
      <c r="L166" s="42">
        <v>6.7799999999999999E-2</v>
      </c>
    </row>
    <row r="167" spans="11:12" x14ac:dyDescent="0.25">
      <c r="K167" s="38" t="s">
        <v>17</v>
      </c>
      <c r="L167" s="42">
        <v>3.5200000000000002E-2</v>
      </c>
    </row>
    <row r="168" spans="11:12" x14ac:dyDescent="0.25">
      <c r="K168" s="38" t="s">
        <v>16</v>
      </c>
      <c r="L168" s="42">
        <v>0.1148</v>
      </c>
    </row>
    <row r="169" spans="11:12" x14ac:dyDescent="0.25">
      <c r="K169" s="38" t="s">
        <v>15</v>
      </c>
      <c r="L169" s="42">
        <v>7.3400000000000007E-2</v>
      </c>
    </row>
    <row r="170" spans="11:12" x14ac:dyDescent="0.25">
      <c r="K170" s="38" t="s">
        <v>14</v>
      </c>
      <c r="L170" s="42">
        <v>3.9699999999999999E-2</v>
      </c>
    </row>
    <row r="171" spans="11:12" x14ac:dyDescent="0.25">
      <c r="K171" s="38" t="s">
        <v>13</v>
      </c>
      <c r="L171" s="42">
        <v>8.3000000000000001E-3</v>
      </c>
    </row>
    <row r="172" spans="11:12" x14ac:dyDescent="0.25">
      <c r="K172" s="38" t="s">
        <v>12</v>
      </c>
      <c r="L172" s="42">
        <v>2.81E-2</v>
      </c>
    </row>
    <row r="173" spans="11:12" x14ac:dyDescent="0.25">
      <c r="K173" s="38" t="s">
        <v>11</v>
      </c>
      <c r="L173" s="42">
        <v>1.7899999999999999E-2</v>
      </c>
    </row>
    <row r="174" spans="11:12" x14ac:dyDescent="0.25">
      <c r="K174" s="38" t="s">
        <v>10</v>
      </c>
      <c r="L174" s="42">
        <v>5.3199999999999997E-2</v>
      </c>
    </row>
    <row r="175" spans="11:12" x14ac:dyDescent="0.25">
      <c r="K175" s="38" t="s">
        <v>9</v>
      </c>
      <c r="L175" s="42">
        <v>5.7500000000000002E-2</v>
      </c>
    </row>
    <row r="176" spans="11:12" x14ac:dyDescent="0.25">
      <c r="K176" s="38" t="s">
        <v>8</v>
      </c>
      <c r="L176" s="42">
        <v>0.10639999999999999</v>
      </c>
    </row>
    <row r="177" spans="11:12" x14ac:dyDescent="0.25">
      <c r="K177" s="38" t="s">
        <v>7</v>
      </c>
      <c r="L177" s="42">
        <v>5.2299999999999999E-2</v>
      </c>
    </row>
    <row r="178" spans="11:12" x14ac:dyDescent="0.25">
      <c r="K178" s="38" t="s">
        <v>6</v>
      </c>
      <c r="L178" s="42">
        <v>0.13150000000000001</v>
      </c>
    </row>
    <row r="179" spans="11:12" x14ac:dyDescent="0.25">
      <c r="K179" s="38" t="s">
        <v>5</v>
      </c>
      <c r="L179" s="42">
        <v>1.5900000000000001E-2</v>
      </c>
    </row>
    <row r="180" spans="11:12" x14ac:dyDescent="0.25">
      <c r="K180" s="38" t="s">
        <v>3</v>
      </c>
      <c r="L180" s="42">
        <v>0.04</v>
      </c>
    </row>
    <row r="181" spans="11:12" x14ac:dyDescent="0.25">
      <c r="K181" s="68" t="s">
        <v>56</v>
      </c>
      <c r="L181" s="69"/>
    </row>
    <row r="182" spans="11:12" x14ac:dyDescent="0.25">
      <c r="K182" s="67">
        <v>43904</v>
      </c>
      <c r="L182" s="43">
        <v>100</v>
      </c>
    </row>
    <row r="183" spans="11:12" x14ac:dyDescent="0.25">
      <c r="K183" s="67">
        <v>43911</v>
      </c>
      <c r="L183" s="43">
        <v>99.271199999999993</v>
      </c>
    </row>
    <row r="184" spans="11:12" x14ac:dyDescent="0.25">
      <c r="K184" s="67">
        <v>43918</v>
      </c>
      <c r="L184" s="43">
        <v>96.295599999999993</v>
      </c>
    </row>
    <row r="185" spans="11:12" x14ac:dyDescent="0.25">
      <c r="K185" s="67">
        <v>43925</v>
      </c>
      <c r="L185" s="43">
        <v>93.638400000000004</v>
      </c>
    </row>
    <row r="186" spans="11:12" x14ac:dyDescent="0.25">
      <c r="K186" s="67">
        <v>43932</v>
      </c>
      <c r="L186" s="43">
        <v>91.923000000000002</v>
      </c>
    </row>
    <row r="187" spans="11:12" x14ac:dyDescent="0.25">
      <c r="K187" s="67">
        <v>43939</v>
      </c>
      <c r="L187" s="43">
        <v>91.470600000000005</v>
      </c>
    </row>
    <row r="188" spans="11:12" x14ac:dyDescent="0.25">
      <c r="K188" s="67">
        <v>43946</v>
      </c>
      <c r="L188" s="43">
        <v>91.807000000000002</v>
      </c>
    </row>
    <row r="189" spans="11:12" x14ac:dyDescent="0.25">
      <c r="K189" s="67">
        <v>43953</v>
      </c>
      <c r="L189" s="43">
        <v>92.205500000000001</v>
      </c>
    </row>
    <row r="190" spans="11:12" x14ac:dyDescent="0.25">
      <c r="K190" s="67">
        <v>43960</v>
      </c>
      <c r="L190" s="43">
        <v>92.755899999999997</v>
      </c>
    </row>
    <row r="191" spans="11:12" x14ac:dyDescent="0.25">
      <c r="K191" s="67">
        <v>43967</v>
      </c>
      <c r="L191" s="43">
        <v>93.289000000000001</v>
      </c>
    </row>
    <row r="192" spans="11:12" x14ac:dyDescent="0.25">
      <c r="K192" s="67">
        <v>43974</v>
      </c>
      <c r="L192" s="43">
        <v>93.593100000000007</v>
      </c>
    </row>
    <row r="193" spans="11:12" x14ac:dyDescent="0.25">
      <c r="K193" s="67">
        <v>43981</v>
      </c>
      <c r="L193" s="43">
        <v>94.094300000000004</v>
      </c>
    </row>
    <row r="194" spans="11:12" x14ac:dyDescent="0.25">
      <c r="K194" s="67">
        <v>43988</v>
      </c>
      <c r="L194" s="43">
        <v>95.016300000000001</v>
      </c>
    </row>
    <row r="195" spans="11:12" x14ac:dyDescent="0.25">
      <c r="K195" s="67">
        <v>43995</v>
      </c>
      <c r="L195" s="43">
        <v>95.471400000000003</v>
      </c>
    </row>
    <row r="196" spans="11:12" x14ac:dyDescent="0.25">
      <c r="K196" s="67">
        <v>44002</v>
      </c>
      <c r="L196" s="43">
        <v>95.657899999999998</v>
      </c>
    </row>
    <row r="197" spans="11:12" x14ac:dyDescent="0.25">
      <c r="K197" s="67">
        <v>44009</v>
      </c>
      <c r="L197" s="43">
        <v>95.603200000000001</v>
      </c>
    </row>
    <row r="198" spans="11:12" x14ac:dyDescent="0.25">
      <c r="K198" s="67">
        <v>44016</v>
      </c>
      <c r="L198" s="43">
        <v>96.356800000000007</v>
      </c>
    </row>
    <row r="199" spans="11:12" x14ac:dyDescent="0.25">
      <c r="K199" s="67">
        <v>44023</v>
      </c>
      <c r="L199" s="43">
        <v>96.685500000000005</v>
      </c>
    </row>
    <row r="200" spans="11:12" x14ac:dyDescent="0.25">
      <c r="K200" s="67">
        <v>44030</v>
      </c>
      <c r="L200" s="43">
        <v>96.562399999999997</v>
      </c>
    </row>
    <row r="201" spans="11:12" x14ac:dyDescent="0.25">
      <c r="K201" s="67">
        <v>44037</v>
      </c>
      <c r="L201" s="43">
        <v>96.622500000000002</v>
      </c>
    </row>
    <row r="202" spans="11:12" x14ac:dyDescent="0.25">
      <c r="K202" s="67">
        <v>44044</v>
      </c>
      <c r="L202" s="43">
        <v>96.718599999999995</v>
      </c>
    </row>
    <row r="203" spans="11:12" x14ac:dyDescent="0.25">
      <c r="K203" s="67">
        <v>44051</v>
      </c>
      <c r="L203" s="43">
        <v>96.574399999999997</v>
      </c>
    </row>
    <row r="204" spans="11:12" x14ac:dyDescent="0.25">
      <c r="K204" s="67">
        <v>44058</v>
      </c>
      <c r="L204" s="43">
        <v>96.402299999999997</v>
      </c>
    </row>
    <row r="205" spans="11:12" x14ac:dyDescent="0.25">
      <c r="K205" s="67">
        <v>44065</v>
      </c>
      <c r="L205" s="43">
        <v>96.278899999999993</v>
      </c>
    </row>
    <row r="206" spans="11:12" x14ac:dyDescent="0.25">
      <c r="K206" s="67">
        <v>44072</v>
      </c>
      <c r="L206" s="43">
        <v>96.199700000000007</v>
      </c>
    </row>
    <row r="207" spans="11:12" x14ac:dyDescent="0.25">
      <c r="K207" s="67">
        <v>44079</v>
      </c>
      <c r="L207" s="43">
        <v>96.272900000000007</v>
      </c>
    </row>
    <row r="208" spans="11:12" x14ac:dyDescent="0.25">
      <c r="K208" s="67">
        <v>44086</v>
      </c>
      <c r="L208" s="43">
        <v>96.568100000000001</v>
      </c>
    </row>
    <row r="209" spans="11:12" x14ac:dyDescent="0.25">
      <c r="K209" s="67">
        <v>44093</v>
      </c>
      <c r="L209" s="43">
        <v>96.733400000000003</v>
      </c>
    </row>
    <row r="210" spans="11:12" x14ac:dyDescent="0.25">
      <c r="K210" s="67">
        <v>44100</v>
      </c>
      <c r="L210" s="43">
        <v>96.519000000000005</v>
      </c>
    </row>
    <row r="211" spans="11:12" x14ac:dyDescent="0.25">
      <c r="K211" s="67">
        <v>44107</v>
      </c>
      <c r="L211" s="43">
        <v>95.865399999999994</v>
      </c>
    </row>
    <row r="212" spans="11:12" x14ac:dyDescent="0.25">
      <c r="K212" s="67" t="s">
        <v>57</v>
      </c>
      <c r="L212" s="43" t="s">
        <v>57</v>
      </c>
    </row>
    <row r="213" spans="11:12" x14ac:dyDescent="0.25">
      <c r="K213" s="67" t="s">
        <v>57</v>
      </c>
      <c r="L213" s="43" t="s">
        <v>57</v>
      </c>
    </row>
    <row r="214" spans="11:12" x14ac:dyDescent="0.25">
      <c r="K214" s="67" t="s">
        <v>57</v>
      </c>
      <c r="L214" s="43" t="s">
        <v>57</v>
      </c>
    </row>
    <row r="215" spans="11:12" x14ac:dyDescent="0.25">
      <c r="K215" s="67" t="s">
        <v>57</v>
      </c>
      <c r="L215" s="43" t="s">
        <v>57</v>
      </c>
    </row>
    <row r="216" spans="11:12" x14ac:dyDescent="0.25">
      <c r="K216" s="67" t="s">
        <v>57</v>
      </c>
      <c r="L216" s="43" t="s">
        <v>57</v>
      </c>
    </row>
    <row r="217" spans="11:12" x14ac:dyDescent="0.25">
      <c r="K217" s="67" t="s">
        <v>57</v>
      </c>
      <c r="L217" s="43" t="s">
        <v>57</v>
      </c>
    </row>
    <row r="218" spans="11:12" x14ac:dyDescent="0.25">
      <c r="K218" s="67" t="s">
        <v>57</v>
      </c>
      <c r="L218" s="43" t="s">
        <v>57</v>
      </c>
    </row>
    <row r="219" spans="11:12" x14ac:dyDescent="0.25">
      <c r="K219" s="67" t="s">
        <v>57</v>
      </c>
      <c r="L219" s="43" t="s">
        <v>57</v>
      </c>
    </row>
    <row r="220" spans="11:12" x14ac:dyDescent="0.25">
      <c r="K220" s="67" t="s">
        <v>57</v>
      </c>
      <c r="L220" s="43" t="s">
        <v>57</v>
      </c>
    </row>
    <row r="221" spans="11:12" x14ac:dyDescent="0.25">
      <c r="K221" s="67" t="s">
        <v>57</v>
      </c>
      <c r="L221" s="43" t="s">
        <v>57</v>
      </c>
    </row>
    <row r="222" spans="11:12" x14ac:dyDescent="0.25">
      <c r="K222" s="67"/>
      <c r="L222" s="43" t="s">
        <v>57</v>
      </c>
    </row>
    <row r="223" spans="11:12" x14ac:dyDescent="0.25">
      <c r="K223" s="68" t="s">
        <v>58</v>
      </c>
      <c r="L223" s="69"/>
    </row>
    <row r="224" spans="11:12" x14ac:dyDescent="0.25">
      <c r="K224" s="67">
        <v>43904</v>
      </c>
      <c r="L224" s="43">
        <v>100</v>
      </c>
    </row>
    <row r="225" spans="11:12" x14ac:dyDescent="0.25">
      <c r="K225" s="67">
        <v>43911</v>
      </c>
      <c r="L225" s="43">
        <v>99.672899999999998</v>
      </c>
    </row>
    <row r="226" spans="11:12" x14ac:dyDescent="0.25">
      <c r="K226" s="67">
        <v>43918</v>
      </c>
      <c r="L226" s="43">
        <v>98.401799999999994</v>
      </c>
    </row>
    <row r="227" spans="11:12" x14ac:dyDescent="0.25">
      <c r="K227" s="67">
        <v>43925</v>
      </c>
      <c r="L227" s="43">
        <v>96.698300000000003</v>
      </c>
    </row>
    <row r="228" spans="11:12" x14ac:dyDescent="0.25">
      <c r="K228" s="67">
        <v>43932</v>
      </c>
      <c r="L228" s="43">
        <v>94.161900000000003</v>
      </c>
    </row>
    <row r="229" spans="11:12" x14ac:dyDescent="0.25">
      <c r="K229" s="67">
        <v>43939</v>
      </c>
      <c r="L229" s="43">
        <v>94.060299999999998</v>
      </c>
    </row>
    <row r="230" spans="11:12" x14ac:dyDescent="0.25">
      <c r="K230" s="67">
        <v>43946</v>
      </c>
      <c r="L230" s="43">
        <v>94.247100000000003</v>
      </c>
    </row>
    <row r="231" spans="11:12" x14ac:dyDescent="0.25">
      <c r="K231" s="67">
        <v>43953</v>
      </c>
      <c r="L231" s="43">
        <v>94.699200000000005</v>
      </c>
    </row>
    <row r="232" spans="11:12" x14ac:dyDescent="0.25">
      <c r="K232" s="67">
        <v>43960</v>
      </c>
      <c r="L232" s="43">
        <v>93.318799999999996</v>
      </c>
    </row>
    <row r="233" spans="11:12" x14ac:dyDescent="0.25">
      <c r="K233" s="67">
        <v>43967</v>
      </c>
      <c r="L233" s="43">
        <v>92.6631</v>
      </c>
    </row>
    <row r="234" spans="11:12" x14ac:dyDescent="0.25">
      <c r="K234" s="67">
        <v>43974</v>
      </c>
      <c r="L234" s="43">
        <v>92.2851</v>
      </c>
    </row>
    <row r="235" spans="11:12" x14ac:dyDescent="0.25">
      <c r="K235" s="67">
        <v>43981</v>
      </c>
      <c r="L235" s="43">
        <v>93.580100000000002</v>
      </c>
    </row>
    <row r="236" spans="11:12" x14ac:dyDescent="0.25">
      <c r="K236" s="67">
        <v>43988</v>
      </c>
      <c r="L236" s="43">
        <v>95.452699999999993</v>
      </c>
    </row>
    <row r="237" spans="11:12" x14ac:dyDescent="0.25">
      <c r="K237" s="67">
        <v>43995</v>
      </c>
      <c r="L237" s="43">
        <v>96.085499999999996</v>
      </c>
    </row>
    <row r="238" spans="11:12" x14ac:dyDescent="0.25">
      <c r="K238" s="67">
        <v>44002</v>
      </c>
      <c r="L238" s="43">
        <v>97.002799999999993</v>
      </c>
    </row>
    <row r="239" spans="11:12" x14ac:dyDescent="0.25">
      <c r="K239" s="67">
        <v>44009</v>
      </c>
      <c r="L239" s="43">
        <v>97.207499999999996</v>
      </c>
    </row>
    <row r="240" spans="11:12" x14ac:dyDescent="0.25">
      <c r="K240" s="67">
        <v>44016</v>
      </c>
      <c r="L240" s="43">
        <v>98.944500000000005</v>
      </c>
    </row>
    <row r="241" spans="11:12" x14ac:dyDescent="0.25">
      <c r="K241" s="67">
        <v>44023</v>
      </c>
      <c r="L241" s="43">
        <v>95.884299999999996</v>
      </c>
    </row>
    <row r="242" spans="11:12" x14ac:dyDescent="0.25">
      <c r="K242" s="67">
        <v>44030</v>
      </c>
      <c r="L242" s="43">
        <v>95.402900000000002</v>
      </c>
    </row>
    <row r="243" spans="11:12" x14ac:dyDescent="0.25">
      <c r="K243" s="67">
        <v>44037</v>
      </c>
      <c r="L243" s="43">
        <v>95.053100000000001</v>
      </c>
    </row>
    <row r="244" spans="11:12" x14ac:dyDescent="0.25">
      <c r="K244" s="67">
        <v>44044</v>
      </c>
      <c r="L244" s="43">
        <v>95.779899999999998</v>
      </c>
    </row>
    <row r="245" spans="11:12" x14ac:dyDescent="0.25">
      <c r="K245" s="67">
        <v>44051</v>
      </c>
      <c r="L245" s="43">
        <v>96.120999999999995</v>
      </c>
    </row>
    <row r="246" spans="11:12" x14ac:dyDescent="0.25">
      <c r="K246" s="67">
        <v>44058</v>
      </c>
      <c r="L246" s="43">
        <v>95.627399999999994</v>
      </c>
    </row>
    <row r="247" spans="11:12" x14ac:dyDescent="0.25">
      <c r="K247" s="67">
        <v>44065</v>
      </c>
      <c r="L247" s="43">
        <v>95.418499999999995</v>
      </c>
    </row>
    <row r="248" spans="11:12" x14ac:dyDescent="0.25">
      <c r="K248" s="67">
        <v>44072</v>
      </c>
      <c r="L248" s="43">
        <v>95.474400000000003</v>
      </c>
    </row>
    <row r="249" spans="11:12" x14ac:dyDescent="0.25">
      <c r="K249" s="67">
        <v>44079</v>
      </c>
      <c r="L249" s="43">
        <v>97.681799999999996</v>
      </c>
    </row>
    <row r="250" spans="11:12" x14ac:dyDescent="0.25">
      <c r="K250" s="67">
        <v>44086</v>
      </c>
      <c r="L250" s="43">
        <v>98.357799999999997</v>
      </c>
    </row>
    <row r="251" spans="11:12" x14ac:dyDescent="0.25">
      <c r="K251" s="67">
        <v>44093</v>
      </c>
      <c r="L251" s="43">
        <v>98.9345</v>
      </c>
    </row>
    <row r="252" spans="11:12" x14ac:dyDescent="0.25">
      <c r="K252" s="67">
        <v>44100</v>
      </c>
      <c r="L252" s="43">
        <v>98.072599999999994</v>
      </c>
    </row>
    <row r="253" spans="11:12" x14ac:dyDescent="0.25">
      <c r="K253" s="67">
        <v>44107</v>
      </c>
      <c r="L253" s="43">
        <v>96.714299999999994</v>
      </c>
    </row>
    <row r="254" spans="11:12" x14ac:dyDescent="0.25">
      <c r="K254" s="67" t="s">
        <v>57</v>
      </c>
      <c r="L254" s="43" t="s">
        <v>57</v>
      </c>
    </row>
    <row r="255" spans="11:12" x14ac:dyDescent="0.25">
      <c r="K255" s="67" t="s">
        <v>57</v>
      </c>
      <c r="L255" s="43" t="s">
        <v>57</v>
      </c>
    </row>
    <row r="256" spans="11:12" x14ac:dyDescent="0.25">
      <c r="K256" s="67" t="s">
        <v>57</v>
      </c>
      <c r="L256" s="43" t="s">
        <v>57</v>
      </c>
    </row>
    <row r="257" spans="11:12" x14ac:dyDescent="0.25">
      <c r="K257" s="67" t="s">
        <v>57</v>
      </c>
      <c r="L257" s="43" t="s">
        <v>57</v>
      </c>
    </row>
    <row r="258" spans="11:12" x14ac:dyDescent="0.25">
      <c r="K258" s="67" t="s">
        <v>57</v>
      </c>
      <c r="L258" s="43" t="s">
        <v>57</v>
      </c>
    </row>
    <row r="259" spans="11:12" x14ac:dyDescent="0.25">
      <c r="K259" s="67" t="s">
        <v>57</v>
      </c>
      <c r="L259" s="43" t="s">
        <v>57</v>
      </c>
    </row>
    <row r="260" spans="11:12" x14ac:dyDescent="0.25">
      <c r="K260" s="67" t="s">
        <v>57</v>
      </c>
      <c r="L260" s="43" t="s">
        <v>57</v>
      </c>
    </row>
    <row r="261" spans="11:12" x14ac:dyDescent="0.25">
      <c r="K261" s="67" t="s">
        <v>57</v>
      </c>
      <c r="L261" s="43" t="s">
        <v>57</v>
      </c>
    </row>
    <row r="262" spans="11:12" x14ac:dyDescent="0.25">
      <c r="K262" s="67" t="s">
        <v>57</v>
      </c>
      <c r="L262" s="43" t="s">
        <v>57</v>
      </c>
    </row>
    <row r="263" spans="11:12" x14ac:dyDescent="0.25">
      <c r="K263" s="67" t="s">
        <v>57</v>
      </c>
      <c r="L263" s="43" t="s">
        <v>57</v>
      </c>
    </row>
    <row r="264" spans="11:12" x14ac:dyDescent="0.25">
      <c r="K264" s="67"/>
      <c r="L264" s="43" t="s">
        <v>57</v>
      </c>
    </row>
    <row r="265" spans="11:12" x14ac:dyDescent="0.25">
      <c r="K265" s="69"/>
      <c r="L265" s="69"/>
    </row>
    <row r="266" spans="11:12" x14ac:dyDescent="0.25">
      <c r="K266" s="68" t="s">
        <v>59</v>
      </c>
      <c r="L266" s="68"/>
    </row>
    <row r="267" spans="11:12" x14ac:dyDescent="0.25">
      <c r="K267" s="67">
        <v>43904</v>
      </c>
      <c r="L267" s="43">
        <v>100</v>
      </c>
    </row>
    <row r="268" spans="11:12" x14ac:dyDescent="0.25">
      <c r="K268" s="67">
        <v>43911</v>
      </c>
      <c r="L268" s="43">
        <v>99.355099999999993</v>
      </c>
    </row>
    <row r="269" spans="11:12" x14ac:dyDescent="0.25">
      <c r="K269" s="67">
        <v>43918</v>
      </c>
      <c r="L269" s="43">
        <v>96.494100000000003</v>
      </c>
    </row>
    <row r="270" spans="11:12" x14ac:dyDescent="0.25">
      <c r="K270" s="67">
        <v>43925</v>
      </c>
      <c r="L270" s="43">
        <v>93.723299999999995</v>
      </c>
    </row>
    <row r="271" spans="11:12" x14ac:dyDescent="0.25">
      <c r="K271" s="67">
        <v>43932</v>
      </c>
      <c r="L271" s="43">
        <v>91.726299999999995</v>
      </c>
    </row>
    <row r="272" spans="11:12" x14ac:dyDescent="0.25">
      <c r="K272" s="67">
        <v>43939</v>
      </c>
      <c r="L272" s="43">
        <v>91.495400000000004</v>
      </c>
    </row>
    <row r="273" spans="11:12" x14ac:dyDescent="0.25">
      <c r="K273" s="67">
        <v>43946</v>
      </c>
      <c r="L273" s="43">
        <v>91.678700000000006</v>
      </c>
    </row>
    <row r="274" spans="11:12" x14ac:dyDescent="0.25">
      <c r="K274" s="67">
        <v>43953</v>
      </c>
      <c r="L274" s="43">
        <v>91.706599999999995</v>
      </c>
    </row>
    <row r="275" spans="11:12" x14ac:dyDescent="0.25">
      <c r="K275" s="67">
        <v>43960</v>
      </c>
      <c r="L275" s="43">
        <v>92.285899999999998</v>
      </c>
    </row>
    <row r="276" spans="11:12" x14ac:dyDescent="0.25">
      <c r="K276" s="67">
        <v>43967</v>
      </c>
      <c r="L276" s="43">
        <v>91.939400000000006</v>
      </c>
    </row>
    <row r="277" spans="11:12" x14ac:dyDescent="0.25">
      <c r="K277" s="67">
        <v>43974</v>
      </c>
      <c r="L277" s="43">
        <v>92.578999999999994</v>
      </c>
    </row>
    <row r="278" spans="11:12" x14ac:dyDescent="0.25">
      <c r="K278" s="67">
        <v>43981</v>
      </c>
      <c r="L278" s="43">
        <v>92.617199999999997</v>
      </c>
    </row>
    <row r="279" spans="11:12" x14ac:dyDescent="0.25">
      <c r="K279" s="67">
        <v>43988</v>
      </c>
      <c r="L279" s="43">
        <v>94.160399999999996</v>
      </c>
    </row>
    <row r="280" spans="11:12" x14ac:dyDescent="0.25">
      <c r="K280" s="67">
        <v>43995</v>
      </c>
      <c r="L280" s="43">
        <v>94.138300000000001</v>
      </c>
    </row>
    <row r="281" spans="11:12" x14ac:dyDescent="0.25">
      <c r="K281" s="67">
        <v>44002</v>
      </c>
      <c r="L281" s="43">
        <v>93.942800000000005</v>
      </c>
    </row>
    <row r="282" spans="11:12" x14ac:dyDescent="0.25">
      <c r="K282" s="67">
        <v>44009</v>
      </c>
      <c r="L282" s="43">
        <v>94.097200000000001</v>
      </c>
    </row>
    <row r="283" spans="11:12" x14ac:dyDescent="0.25">
      <c r="K283" s="67">
        <v>44016</v>
      </c>
      <c r="L283" s="43">
        <v>94.650999999999996</v>
      </c>
    </row>
    <row r="284" spans="11:12" x14ac:dyDescent="0.25">
      <c r="K284" s="67">
        <v>44023</v>
      </c>
      <c r="L284" s="43">
        <v>94.572100000000006</v>
      </c>
    </row>
    <row r="285" spans="11:12" x14ac:dyDescent="0.25">
      <c r="K285" s="67">
        <v>44030</v>
      </c>
      <c r="L285" s="43">
        <v>95.087800000000001</v>
      </c>
    </row>
    <row r="286" spans="11:12" x14ac:dyDescent="0.25">
      <c r="K286" s="67">
        <v>44037</v>
      </c>
      <c r="L286" s="43">
        <v>94.909599999999998</v>
      </c>
    </row>
    <row r="287" spans="11:12" x14ac:dyDescent="0.25">
      <c r="K287" s="67">
        <v>44044</v>
      </c>
      <c r="L287" s="43">
        <v>95.467299999999994</v>
      </c>
    </row>
    <row r="288" spans="11:12" x14ac:dyDescent="0.25">
      <c r="K288" s="67">
        <v>44051</v>
      </c>
      <c r="L288" s="43">
        <v>94.861599999999996</v>
      </c>
    </row>
    <row r="289" spans="11:12" x14ac:dyDescent="0.25">
      <c r="K289" s="67">
        <v>44058</v>
      </c>
      <c r="L289" s="43">
        <v>95.285899999999998</v>
      </c>
    </row>
    <row r="290" spans="11:12" x14ac:dyDescent="0.25">
      <c r="K290" s="67">
        <v>44065</v>
      </c>
      <c r="L290" s="43">
        <v>95.5291</v>
      </c>
    </row>
    <row r="291" spans="11:12" x14ac:dyDescent="0.25">
      <c r="K291" s="67">
        <v>44072</v>
      </c>
      <c r="L291" s="43">
        <v>95.597899999999996</v>
      </c>
    </row>
    <row r="292" spans="11:12" x14ac:dyDescent="0.25">
      <c r="K292" s="67">
        <v>44079</v>
      </c>
      <c r="L292" s="43">
        <v>95.947400000000002</v>
      </c>
    </row>
    <row r="293" spans="11:12" x14ac:dyDescent="0.25">
      <c r="K293" s="67">
        <v>44086</v>
      </c>
      <c r="L293" s="43">
        <v>96.05</v>
      </c>
    </row>
    <row r="294" spans="11:12" x14ac:dyDescent="0.25">
      <c r="K294" s="67">
        <v>44093</v>
      </c>
      <c r="L294" s="43">
        <v>96.4452</v>
      </c>
    </row>
    <row r="295" spans="11:12" x14ac:dyDescent="0.25">
      <c r="K295" s="67">
        <v>44100</v>
      </c>
      <c r="L295" s="43">
        <v>95.915700000000001</v>
      </c>
    </row>
    <row r="296" spans="11:12" x14ac:dyDescent="0.25">
      <c r="K296" s="67">
        <v>44107</v>
      </c>
      <c r="L296" s="43">
        <v>95.453199999999995</v>
      </c>
    </row>
    <row r="297" spans="11:12" x14ac:dyDescent="0.25">
      <c r="K297" s="67" t="s">
        <v>57</v>
      </c>
      <c r="L297" s="43" t="s">
        <v>57</v>
      </c>
    </row>
    <row r="298" spans="11:12" x14ac:dyDescent="0.25">
      <c r="K298" s="67" t="s">
        <v>57</v>
      </c>
      <c r="L298" s="43" t="s">
        <v>57</v>
      </c>
    </row>
    <row r="299" spans="11:12" x14ac:dyDescent="0.25">
      <c r="K299" s="67" t="s">
        <v>57</v>
      </c>
      <c r="L299" s="43" t="s">
        <v>57</v>
      </c>
    </row>
    <row r="300" spans="11:12" x14ac:dyDescent="0.25">
      <c r="K300" s="67" t="s">
        <v>57</v>
      </c>
      <c r="L300" s="43" t="s">
        <v>57</v>
      </c>
    </row>
    <row r="301" spans="11:12" x14ac:dyDescent="0.25">
      <c r="K301" s="67" t="s">
        <v>57</v>
      </c>
      <c r="L301" s="43" t="s">
        <v>57</v>
      </c>
    </row>
    <row r="302" spans="11:12" x14ac:dyDescent="0.25">
      <c r="K302" s="67" t="s">
        <v>57</v>
      </c>
      <c r="L302" s="43" t="s">
        <v>57</v>
      </c>
    </row>
    <row r="303" spans="11:12" x14ac:dyDescent="0.25">
      <c r="K303" s="67" t="s">
        <v>57</v>
      </c>
      <c r="L303" s="43" t="s">
        <v>57</v>
      </c>
    </row>
    <row r="304" spans="11:12" x14ac:dyDescent="0.25">
      <c r="K304" s="67" t="s">
        <v>57</v>
      </c>
      <c r="L304" s="43" t="s">
        <v>57</v>
      </c>
    </row>
    <row r="305" spans="11:12" x14ac:dyDescent="0.25">
      <c r="K305" s="67" t="s">
        <v>57</v>
      </c>
      <c r="L305" s="43" t="s">
        <v>57</v>
      </c>
    </row>
    <row r="306" spans="11:12" x14ac:dyDescent="0.25">
      <c r="K306" s="67" t="s">
        <v>57</v>
      </c>
      <c r="L306" s="43" t="s">
        <v>57</v>
      </c>
    </row>
    <row r="307" spans="11:12" x14ac:dyDescent="0.25">
      <c r="K307" s="67"/>
      <c r="L307" s="43" t="s">
        <v>57</v>
      </c>
    </row>
    <row r="308" spans="11:12" x14ac:dyDescent="0.25">
      <c r="K308" s="68" t="s">
        <v>60</v>
      </c>
      <c r="L308" s="68"/>
    </row>
    <row r="309" spans="11:12" x14ac:dyDescent="0.25">
      <c r="K309" s="67">
        <v>43904</v>
      </c>
      <c r="L309" s="43">
        <v>100</v>
      </c>
    </row>
    <row r="310" spans="11:12" x14ac:dyDescent="0.25">
      <c r="K310" s="67">
        <v>43911</v>
      </c>
      <c r="L310" s="43">
        <v>97.892200000000003</v>
      </c>
    </row>
    <row r="311" spans="11:12" x14ac:dyDescent="0.25">
      <c r="K311" s="67">
        <v>43918</v>
      </c>
      <c r="L311" s="43">
        <v>97.827799999999996</v>
      </c>
    </row>
    <row r="312" spans="11:12" x14ac:dyDescent="0.25">
      <c r="K312" s="67">
        <v>43925</v>
      </c>
      <c r="L312" s="43">
        <v>95.750399999999999</v>
      </c>
    </row>
    <row r="313" spans="11:12" x14ac:dyDescent="0.25">
      <c r="K313" s="67">
        <v>43932</v>
      </c>
      <c r="L313" s="43">
        <v>92.765900000000002</v>
      </c>
    </row>
    <row r="314" spans="11:12" x14ac:dyDescent="0.25">
      <c r="K314" s="67">
        <v>43939</v>
      </c>
      <c r="L314" s="43">
        <v>94.276700000000005</v>
      </c>
    </row>
    <row r="315" spans="11:12" x14ac:dyDescent="0.25">
      <c r="K315" s="67">
        <v>43946</v>
      </c>
      <c r="L315" s="43">
        <v>95.000600000000006</v>
      </c>
    </row>
    <row r="316" spans="11:12" x14ac:dyDescent="0.25">
      <c r="K316" s="67">
        <v>43953</v>
      </c>
      <c r="L316" s="43">
        <v>94.516099999999994</v>
      </c>
    </row>
    <row r="317" spans="11:12" x14ac:dyDescent="0.25">
      <c r="K317" s="67">
        <v>43960</v>
      </c>
      <c r="L317" s="43">
        <v>94.516499999999994</v>
      </c>
    </row>
    <row r="318" spans="11:12" x14ac:dyDescent="0.25">
      <c r="K318" s="67">
        <v>43967</v>
      </c>
      <c r="L318" s="43">
        <v>91.620599999999996</v>
      </c>
    </row>
    <row r="319" spans="11:12" x14ac:dyDescent="0.25">
      <c r="K319" s="67">
        <v>43974</v>
      </c>
      <c r="L319" s="43">
        <v>92.576800000000006</v>
      </c>
    </row>
    <row r="320" spans="11:12" x14ac:dyDescent="0.25">
      <c r="K320" s="67">
        <v>43981</v>
      </c>
      <c r="L320" s="43">
        <v>92.121899999999997</v>
      </c>
    </row>
    <row r="321" spans="11:12" x14ac:dyDescent="0.25">
      <c r="K321" s="67">
        <v>43988</v>
      </c>
      <c r="L321" s="43">
        <v>97.026499999999999</v>
      </c>
    </row>
    <row r="322" spans="11:12" x14ac:dyDescent="0.25">
      <c r="K322" s="67">
        <v>43995</v>
      </c>
      <c r="L322" s="43">
        <v>97.328999999999994</v>
      </c>
    </row>
    <row r="323" spans="11:12" x14ac:dyDescent="0.25">
      <c r="K323" s="67">
        <v>44002</v>
      </c>
      <c r="L323" s="43">
        <v>96.314800000000005</v>
      </c>
    </row>
    <row r="324" spans="11:12" x14ac:dyDescent="0.25">
      <c r="K324" s="67">
        <v>44009</v>
      </c>
      <c r="L324" s="43">
        <v>96.180099999999996</v>
      </c>
    </row>
    <row r="325" spans="11:12" x14ac:dyDescent="0.25">
      <c r="K325" s="67">
        <v>44016</v>
      </c>
      <c r="L325" s="43">
        <v>96.657300000000006</v>
      </c>
    </row>
    <row r="326" spans="11:12" x14ac:dyDescent="0.25">
      <c r="K326" s="67">
        <v>44023</v>
      </c>
      <c r="L326" s="43">
        <v>93.898899999999998</v>
      </c>
    </row>
    <row r="327" spans="11:12" x14ac:dyDescent="0.25">
      <c r="K327" s="67">
        <v>44030</v>
      </c>
      <c r="L327" s="43">
        <v>95.556399999999996</v>
      </c>
    </row>
    <row r="328" spans="11:12" x14ac:dyDescent="0.25">
      <c r="K328" s="67">
        <v>44037</v>
      </c>
      <c r="L328" s="43">
        <v>95.057699999999997</v>
      </c>
    </row>
    <row r="329" spans="11:12" x14ac:dyDescent="0.25">
      <c r="K329" s="67">
        <v>44044</v>
      </c>
      <c r="L329" s="43">
        <v>96.903099999999995</v>
      </c>
    </row>
    <row r="330" spans="11:12" x14ac:dyDescent="0.25">
      <c r="K330" s="67">
        <v>44051</v>
      </c>
      <c r="L330" s="43">
        <v>95.330100000000002</v>
      </c>
    </row>
    <row r="331" spans="11:12" x14ac:dyDescent="0.25">
      <c r="K331" s="67">
        <v>44058</v>
      </c>
      <c r="L331" s="43">
        <v>96.329499999999996</v>
      </c>
    </row>
    <row r="332" spans="11:12" x14ac:dyDescent="0.25">
      <c r="K332" s="67">
        <v>44065</v>
      </c>
      <c r="L332" s="43">
        <v>95.781400000000005</v>
      </c>
    </row>
    <row r="333" spans="11:12" x14ac:dyDescent="0.25">
      <c r="K333" s="67">
        <v>44072</v>
      </c>
      <c r="L333" s="43">
        <v>95.617900000000006</v>
      </c>
    </row>
    <row r="334" spans="11:12" x14ac:dyDescent="0.25">
      <c r="K334" s="67">
        <v>44079</v>
      </c>
      <c r="L334" s="43">
        <v>95.983099999999993</v>
      </c>
    </row>
    <row r="335" spans="11:12" x14ac:dyDescent="0.25">
      <c r="K335" s="67">
        <v>44086</v>
      </c>
      <c r="L335" s="43">
        <v>96.304599999999994</v>
      </c>
    </row>
    <row r="336" spans="11:12" x14ac:dyDescent="0.25">
      <c r="K336" s="67">
        <v>44093</v>
      </c>
      <c r="L336" s="43">
        <v>97.303100000000001</v>
      </c>
    </row>
    <row r="337" spans="11:12" x14ac:dyDescent="0.25">
      <c r="K337" s="67">
        <v>44100</v>
      </c>
      <c r="L337" s="43">
        <v>97.014799999999994</v>
      </c>
    </row>
    <row r="338" spans="11:12" x14ac:dyDescent="0.25">
      <c r="K338" s="67">
        <v>44107</v>
      </c>
      <c r="L338" s="43">
        <v>95.077200000000005</v>
      </c>
    </row>
    <row r="339" spans="11:12" x14ac:dyDescent="0.25">
      <c r="K339" s="67" t="s">
        <v>57</v>
      </c>
      <c r="L339" s="43" t="s">
        <v>57</v>
      </c>
    </row>
    <row r="340" spans="11:12" x14ac:dyDescent="0.25">
      <c r="K340" s="67" t="s">
        <v>57</v>
      </c>
      <c r="L340" s="43" t="s">
        <v>57</v>
      </c>
    </row>
    <row r="341" spans="11:12" x14ac:dyDescent="0.25">
      <c r="K341" s="67" t="s">
        <v>57</v>
      </c>
      <c r="L341" s="43" t="s">
        <v>57</v>
      </c>
    </row>
    <row r="342" spans="11:12" x14ac:dyDescent="0.25">
      <c r="K342" s="67" t="s">
        <v>57</v>
      </c>
      <c r="L342" s="43" t="s">
        <v>57</v>
      </c>
    </row>
    <row r="343" spans="11:12" x14ac:dyDescent="0.25">
      <c r="K343" s="67" t="s">
        <v>57</v>
      </c>
      <c r="L343" s="43" t="s">
        <v>57</v>
      </c>
    </row>
    <row r="344" spans="11:12" x14ac:dyDescent="0.25">
      <c r="K344" s="67" t="s">
        <v>57</v>
      </c>
      <c r="L344" s="43" t="s">
        <v>57</v>
      </c>
    </row>
    <row r="345" spans="11:12" x14ac:dyDescent="0.25">
      <c r="K345" s="67" t="s">
        <v>57</v>
      </c>
      <c r="L345" s="43" t="s">
        <v>57</v>
      </c>
    </row>
    <row r="346" spans="11:12" x14ac:dyDescent="0.25">
      <c r="K346" s="67" t="s">
        <v>57</v>
      </c>
      <c r="L346" s="43" t="s">
        <v>57</v>
      </c>
    </row>
    <row r="347" spans="11:12" x14ac:dyDescent="0.25">
      <c r="K347" s="67" t="s">
        <v>57</v>
      </c>
      <c r="L347" s="43" t="s">
        <v>57</v>
      </c>
    </row>
    <row r="348" spans="11:12" x14ac:dyDescent="0.25">
      <c r="K348" s="67" t="s">
        <v>57</v>
      </c>
      <c r="L348" s="43" t="s">
        <v>57</v>
      </c>
    </row>
    <row r="349" spans="11:12" x14ac:dyDescent="0.25">
      <c r="K349" s="67"/>
      <c r="L349" s="43" t="s">
        <v>57</v>
      </c>
    </row>
    <row r="350" spans="11:12" x14ac:dyDescent="0.25">
      <c r="K350" s="66"/>
    </row>
  </sheetData>
  <mergeCells count="14">
    <mergeCell ref="H7:H8"/>
    <mergeCell ref="I7:I8"/>
    <mergeCell ref="B9:I9"/>
    <mergeCell ref="B11:I11"/>
    <mergeCell ref="A1:I1"/>
    <mergeCell ref="B6:E6"/>
    <mergeCell ref="F6:I6"/>
    <mergeCell ref="A7:A8"/>
    <mergeCell ref="B7:B8"/>
    <mergeCell ref="C7:C8"/>
    <mergeCell ref="D7:D8"/>
    <mergeCell ref="E7:E8"/>
    <mergeCell ref="F7:F8"/>
    <mergeCell ref="G7:G8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89" max="8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77D0D9-175E-461B-A30B-807799722171}">
  <sheetPr codeName="Sheet9">
    <tabColor theme="4" tint="0.39997558519241921"/>
  </sheetPr>
  <dimension ref="A1:L350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19" customWidth="1"/>
    <col min="2" max="2" width="12.5703125" style="19" customWidth="1"/>
    <col min="3" max="5" width="9.7109375" style="19" customWidth="1"/>
    <col min="6" max="6" width="12.5703125" style="19" customWidth="1"/>
    <col min="7" max="9" width="9.7109375" style="19" customWidth="1"/>
    <col min="10" max="10" width="6.7109375" style="19" customWidth="1"/>
    <col min="11" max="11" width="12.42578125" style="19" customWidth="1"/>
    <col min="12" max="12" width="22" style="53" customWidth="1"/>
    <col min="13" max="16384" width="8.7109375" style="19"/>
  </cols>
  <sheetData>
    <row r="1" spans="1:12" ht="60" customHeight="1" x14ac:dyDescent="0.25">
      <c r="A1" s="70" t="s">
        <v>33</v>
      </c>
      <c r="B1" s="70"/>
      <c r="C1" s="70"/>
      <c r="D1" s="70"/>
      <c r="E1" s="70"/>
      <c r="F1" s="70"/>
      <c r="G1" s="70"/>
      <c r="H1" s="70"/>
      <c r="I1" s="70"/>
      <c r="J1" s="4"/>
      <c r="K1" s="34"/>
      <c r="L1" s="35" t="s">
        <v>39</v>
      </c>
    </row>
    <row r="2" spans="1:12" ht="19.5" customHeight="1" x14ac:dyDescent="0.3">
      <c r="A2" s="3" t="str">
        <f>"Weekly Payroll Jobs and Wages in Australia - " &amp;$L$1</f>
        <v>Weekly Payroll Jobs and Wages in Australia - Northern Territory</v>
      </c>
      <c r="B2" s="20"/>
      <c r="C2" s="20"/>
      <c r="D2" s="20"/>
      <c r="E2" s="20"/>
      <c r="F2" s="20"/>
      <c r="G2" s="20"/>
      <c r="H2" s="20"/>
      <c r="I2" s="20"/>
      <c r="J2" s="20"/>
      <c r="K2" s="39" t="s">
        <v>63</v>
      </c>
      <c r="L2" s="36">
        <v>44107</v>
      </c>
    </row>
    <row r="3" spans="1:12" ht="15" customHeight="1" x14ac:dyDescent="0.25">
      <c r="A3" s="21" t="str">
        <f>"Week ending "&amp;TEXT($L$2,"dddd dd mmmm yyyy")</f>
        <v>Week ending Saturday 03 October 2020</v>
      </c>
      <c r="B3" s="20"/>
      <c r="C3" s="22"/>
      <c r="D3" s="23"/>
      <c r="E3" s="20"/>
      <c r="F3" s="20"/>
      <c r="G3" s="20"/>
      <c r="H3" s="20"/>
      <c r="I3" s="20"/>
      <c r="J3" s="20"/>
      <c r="K3" s="41" t="s">
        <v>64</v>
      </c>
      <c r="L3" s="40">
        <v>43904</v>
      </c>
    </row>
    <row r="4" spans="1:12" ht="15" customHeight="1" x14ac:dyDescent="0.25">
      <c r="A4" s="2" t="s">
        <v>32</v>
      </c>
      <c r="B4" s="24"/>
      <c r="C4" s="24"/>
      <c r="D4" s="24"/>
      <c r="E4" s="24"/>
      <c r="F4" s="24"/>
      <c r="G4" s="24"/>
      <c r="H4" s="24"/>
      <c r="I4" s="24"/>
      <c r="J4" s="24"/>
      <c r="K4" s="39" t="s">
        <v>70</v>
      </c>
      <c r="L4" s="40">
        <v>44079</v>
      </c>
    </row>
    <row r="5" spans="1:12" ht="16.5" customHeight="1" thickBot="1" x14ac:dyDescent="0.3">
      <c r="A5" s="25" t="str">
        <f>"Change in payroll jobs and total wages, "&amp;$L$1</f>
        <v>Change in payroll jobs and total wages, Northern Territory</v>
      </c>
      <c r="B5" s="22"/>
      <c r="C5" s="26"/>
      <c r="D5" s="27"/>
      <c r="E5" s="24"/>
      <c r="F5" s="20"/>
      <c r="G5" s="20"/>
      <c r="H5" s="20"/>
      <c r="I5" s="20"/>
      <c r="J5" s="20"/>
      <c r="K5" s="39"/>
      <c r="L5" s="40">
        <v>44093</v>
      </c>
    </row>
    <row r="6" spans="1:12" ht="16.5" customHeight="1" x14ac:dyDescent="0.25">
      <c r="A6" s="57"/>
      <c r="B6" s="82" t="s">
        <v>61</v>
      </c>
      <c r="C6" s="83"/>
      <c r="D6" s="83"/>
      <c r="E6" s="84"/>
      <c r="F6" s="85" t="s">
        <v>62</v>
      </c>
      <c r="G6" s="86"/>
      <c r="H6" s="86"/>
      <c r="I6" s="87"/>
      <c r="J6" s="50"/>
      <c r="K6" s="39" t="s">
        <v>71</v>
      </c>
      <c r="L6" s="40">
        <v>44100</v>
      </c>
    </row>
    <row r="7" spans="1:12" ht="33.75" customHeight="1" x14ac:dyDescent="0.25">
      <c r="A7" s="88"/>
      <c r="B7" s="90" t="str">
        <f>"% Change between " &amp; TEXT($L$3,"dd mmmm")&amp;" and "&amp; TEXT($L$2,"dd mmmm") &amp; " (Change since 100th case of COVID-19)"</f>
        <v>% Change between 14 March and 03 October (Change since 100th case of COVID-19)</v>
      </c>
      <c r="C7" s="92" t="str">
        <f>"% Change between " &amp; TEXT($L$4,"dd mmmm")&amp;" and "&amp; TEXT($L$2,"dd mmmm") &amp; " (monthly change)"</f>
        <v>% Change between 05 September and 03 October (monthly change)</v>
      </c>
      <c r="D7" s="73" t="str">
        <f>"% Change between " &amp; TEXT($L$6,"dd mmmm")&amp;" and "&amp; TEXT($L$2,"dd mmmm") &amp; " (weekly change)"</f>
        <v>% Change between 26 September and 03 October (weekly change)</v>
      </c>
      <c r="E7" s="75" t="str">
        <f>"% Change between " &amp; TEXT($L$5,"dd mmmm")&amp;" and "&amp; TEXT($L$6,"dd mmmm") &amp; " (weekly change)"</f>
        <v>% Change between 19 September and 26 September (weekly change)</v>
      </c>
      <c r="F7" s="94" t="str">
        <f>"% Change between " &amp; TEXT($L$3,"dd mmmm")&amp;" and "&amp; TEXT($L$2,"dd mmmm") &amp; " (Change since 100th case of COVID-19)"</f>
        <v>% Change between 14 March and 03 October (Change since 100th case of COVID-19)</v>
      </c>
      <c r="G7" s="92" t="str">
        <f>"% Change between " &amp; TEXT($L$4,"dd mmmm")&amp;" and "&amp; TEXT($L$2,"dd mmmm") &amp; " (monthly change)"</f>
        <v>% Change between 05 September and 03 October (monthly change)</v>
      </c>
      <c r="H7" s="73" t="str">
        <f>"% Change between " &amp; TEXT($L$6,"dd mmmm")&amp;" and "&amp; TEXT($L$2,"dd mmmm") &amp; " (weekly change)"</f>
        <v>% Change between 26 September and 03 October (weekly change)</v>
      </c>
      <c r="I7" s="75" t="str">
        <f>"% Change between " &amp; TEXT($L$5,"dd mmmm")&amp;" and "&amp; TEXT($L$6,"dd mmmm") &amp; " (weekly change)"</f>
        <v>% Change between 19 September and 26 September (weekly change)</v>
      </c>
      <c r="J7" s="51"/>
      <c r="K7" s="39" t="s">
        <v>72</v>
      </c>
      <c r="L7" s="40">
        <v>44107</v>
      </c>
    </row>
    <row r="8" spans="1:12" ht="43.5" customHeight="1" thickBot="1" x14ac:dyDescent="0.3">
      <c r="A8" s="89"/>
      <c r="B8" s="91"/>
      <c r="C8" s="93"/>
      <c r="D8" s="74"/>
      <c r="E8" s="76"/>
      <c r="F8" s="95"/>
      <c r="G8" s="93"/>
      <c r="H8" s="74"/>
      <c r="I8" s="76"/>
      <c r="J8" s="52"/>
      <c r="K8" s="41" t="s">
        <v>31</v>
      </c>
      <c r="L8" s="43"/>
    </row>
    <row r="9" spans="1:12" x14ac:dyDescent="0.25">
      <c r="A9" s="58"/>
      <c r="B9" s="77" t="str">
        <f>L1</f>
        <v>Northern Territory</v>
      </c>
      <c r="C9" s="78"/>
      <c r="D9" s="78"/>
      <c r="E9" s="78"/>
      <c r="F9" s="78"/>
      <c r="G9" s="78"/>
      <c r="H9" s="78"/>
      <c r="I9" s="79"/>
      <c r="J9" s="28"/>
      <c r="K9" s="54"/>
      <c r="L9" s="43"/>
    </row>
    <row r="10" spans="1:12" x14ac:dyDescent="0.25">
      <c r="A10" s="59" t="s">
        <v>30</v>
      </c>
      <c r="B10" s="28">
        <v>-2.1466368655319257E-2</v>
      </c>
      <c r="C10" s="28">
        <v>-8.5493080421948919E-3</v>
      </c>
      <c r="D10" s="28">
        <v>-1.0158650408703451E-2</v>
      </c>
      <c r="E10" s="28">
        <v>-1.3604917067898681E-3</v>
      </c>
      <c r="F10" s="28">
        <v>-1.3896577557177103E-2</v>
      </c>
      <c r="G10" s="28">
        <v>-9.0692613355671803E-3</v>
      </c>
      <c r="H10" s="28">
        <v>-6.2541435204127582E-3</v>
      </c>
      <c r="I10" s="60">
        <v>-3.1643558934666416E-3</v>
      </c>
      <c r="J10" s="28"/>
      <c r="K10" s="42"/>
      <c r="L10" s="43"/>
    </row>
    <row r="11" spans="1:12" x14ac:dyDescent="0.25">
      <c r="A11" s="58"/>
      <c r="B11" s="80" t="s">
        <v>29</v>
      </c>
      <c r="C11" s="80"/>
      <c r="D11" s="80"/>
      <c r="E11" s="80"/>
      <c r="F11" s="80"/>
      <c r="G11" s="80"/>
      <c r="H11" s="80"/>
      <c r="I11" s="81"/>
      <c r="J11" s="28"/>
      <c r="K11" s="42"/>
      <c r="L11" s="43"/>
    </row>
    <row r="12" spans="1:12" x14ac:dyDescent="0.25">
      <c r="A12" s="61" t="s">
        <v>28</v>
      </c>
      <c r="B12" s="28">
        <v>-3.4735044047367825E-2</v>
      </c>
      <c r="C12" s="28">
        <v>-1.3007300416045253E-2</v>
      </c>
      <c r="D12" s="28">
        <v>-1.0521759660029995E-2</v>
      </c>
      <c r="E12" s="28">
        <v>-4.0365246698279567E-3</v>
      </c>
      <c r="F12" s="28">
        <v>-3.5796909353844608E-2</v>
      </c>
      <c r="G12" s="28">
        <v>-1.5446503728154815E-2</v>
      </c>
      <c r="H12" s="28">
        <v>-5.5628041536417427E-3</v>
      </c>
      <c r="I12" s="60">
        <v>-3.0737094172524904E-3</v>
      </c>
      <c r="J12" s="28"/>
      <c r="K12" s="42"/>
      <c r="L12" s="43"/>
    </row>
    <row r="13" spans="1:12" x14ac:dyDescent="0.25">
      <c r="A13" s="61" t="s">
        <v>27</v>
      </c>
      <c r="B13" s="28">
        <v>-1.7099514320548459E-2</v>
      </c>
      <c r="C13" s="28">
        <v>-6.1746458379645652E-3</v>
      </c>
      <c r="D13" s="28">
        <v>-1.0075687427030133E-2</v>
      </c>
      <c r="E13" s="28">
        <v>7.2519237742230125E-4</v>
      </c>
      <c r="F13" s="28">
        <v>9.1465675156607862E-3</v>
      </c>
      <c r="G13" s="28">
        <v>-2.1727895623515625E-3</v>
      </c>
      <c r="H13" s="28">
        <v>-7.3522142639924626E-3</v>
      </c>
      <c r="I13" s="60">
        <v>-4.2931998650164171E-3</v>
      </c>
      <c r="J13" s="28"/>
      <c r="K13" s="38"/>
      <c r="L13" s="43"/>
    </row>
    <row r="14" spans="1:12" x14ac:dyDescent="0.25">
      <c r="A14" s="62" t="s">
        <v>49</v>
      </c>
      <c r="B14" s="28">
        <v>5.8128224023581421E-2</v>
      </c>
      <c r="C14" s="28">
        <v>2.246380251602198E-2</v>
      </c>
      <c r="D14" s="28">
        <v>6.2228451296426623E-3</v>
      </c>
      <c r="E14" s="28">
        <v>3.5161744022502717E-3</v>
      </c>
      <c r="F14" s="28">
        <v>0.27758611085605511</v>
      </c>
      <c r="G14" s="28">
        <v>5.060828331682421E-3</v>
      </c>
      <c r="H14" s="28">
        <v>1.9742736818724183E-2</v>
      </c>
      <c r="I14" s="60">
        <v>-1.3366451116781253E-2</v>
      </c>
      <c r="J14" s="28"/>
      <c r="K14" s="55"/>
      <c r="L14" s="43"/>
    </row>
    <row r="15" spans="1:12" x14ac:dyDescent="0.25">
      <c r="A15" s="61" t="s">
        <v>50</v>
      </c>
      <c r="B15" s="28">
        <v>-2.0253076961099348E-2</v>
      </c>
      <c r="C15" s="28">
        <v>1.1403198950499238E-4</v>
      </c>
      <c r="D15" s="28">
        <v>-1.1605664705295782E-2</v>
      </c>
      <c r="E15" s="28">
        <v>-1.4957371491253202E-4</v>
      </c>
      <c r="F15" s="28">
        <v>3.6097148183840577E-2</v>
      </c>
      <c r="G15" s="28">
        <v>3.5184980329721061E-3</v>
      </c>
      <c r="H15" s="28">
        <v>-3.8999399052845884E-3</v>
      </c>
      <c r="I15" s="60">
        <v>1.0318814829799461E-3</v>
      </c>
      <c r="J15" s="28"/>
      <c r="K15" s="42"/>
      <c r="L15" s="43"/>
    </row>
    <row r="16" spans="1:12" x14ac:dyDescent="0.25">
      <c r="A16" s="61" t="s">
        <v>51</v>
      </c>
      <c r="B16" s="28">
        <v>-2.0111314589392859E-2</v>
      </c>
      <c r="C16" s="28">
        <v>-9.0809397581612661E-3</v>
      </c>
      <c r="D16" s="28">
        <v>-9.5125403796596508E-3</v>
      </c>
      <c r="E16" s="28">
        <v>-2.2091844125742277E-3</v>
      </c>
      <c r="F16" s="28">
        <v>-4.6225727477894329E-3</v>
      </c>
      <c r="G16" s="28">
        <v>1.9957557866767672E-4</v>
      </c>
      <c r="H16" s="28">
        <v>-1.27426281003995E-3</v>
      </c>
      <c r="I16" s="60">
        <v>-5.4969333312204771E-4</v>
      </c>
      <c r="J16" s="28"/>
      <c r="K16" s="42"/>
      <c r="L16" s="43"/>
    </row>
    <row r="17" spans="1:12" x14ac:dyDescent="0.25">
      <c r="A17" s="61" t="s">
        <v>52</v>
      </c>
      <c r="B17" s="28">
        <v>-2.2170688114387826E-2</v>
      </c>
      <c r="C17" s="28">
        <v>-1.2908434821831349E-2</v>
      </c>
      <c r="D17" s="28">
        <v>-1.0766657625892795E-2</v>
      </c>
      <c r="E17" s="28">
        <v>-2.255096518130939E-3</v>
      </c>
      <c r="F17" s="28">
        <v>-3.03356597864054E-2</v>
      </c>
      <c r="G17" s="28">
        <v>-1.736676786600222E-2</v>
      </c>
      <c r="H17" s="28">
        <v>-1.0090322918001937E-2</v>
      </c>
      <c r="I17" s="60">
        <v>-4.2269304184733292E-3</v>
      </c>
      <c r="J17" s="28"/>
      <c r="K17" s="42"/>
      <c r="L17" s="43"/>
    </row>
    <row r="18" spans="1:12" ht="17.25" customHeight="1" x14ac:dyDescent="0.25">
      <c r="A18" s="61" t="s">
        <v>53</v>
      </c>
      <c r="B18" s="28">
        <v>-2.1111857574739545E-2</v>
      </c>
      <c r="C18" s="28">
        <v>-1.0363368802354445E-2</v>
      </c>
      <c r="D18" s="28">
        <v>-8.567702426854118E-3</v>
      </c>
      <c r="E18" s="28">
        <v>6.8088969586921344E-4</v>
      </c>
      <c r="F18" s="28">
        <v>-3.6075976898393924E-2</v>
      </c>
      <c r="G18" s="28">
        <v>-1.2531159798007785E-2</v>
      </c>
      <c r="H18" s="28">
        <v>-8.8321796502148775E-3</v>
      </c>
      <c r="I18" s="60">
        <v>-2.863105109845443E-3</v>
      </c>
      <c r="J18" s="29"/>
      <c r="K18" s="44"/>
      <c r="L18" s="43"/>
    </row>
    <row r="19" spans="1:12" x14ac:dyDescent="0.25">
      <c r="A19" s="61" t="s">
        <v>54</v>
      </c>
      <c r="B19" s="28">
        <v>-4.9061117091257045E-2</v>
      </c>
      <c r="C19" s="28">
        <v>-1.0848469768599101E-2</v>
      </c>
      <c r="D19" s="28">
        <v>-7.2668248220751908E-3</v>
      </c>
      <c r="E19" s="28">
        <v>-3.6078626524010948E-3</v>
      </c>
      <c r="F19" s="28">
        <v>-4.7540397933638845E-2</v>
      </c>
      <c r="G19" s="28">
        <v>-2.6358643902606449E-2</v>
      </c>
      <c r="H19" s="28">
        <v>-1.2907756498902856E-2</v>
      </c>
      <c r="I19" s="60">
        <v>-1.6262511980583705E-2</v>
      </c>
      <c r="J19" s="20"/>
      <c r="K19" s="37"/>
      <c r="L19" s="43"/>
    </row>
    <row r="20" spans="1:12" ht="15.75" thickBot="1" x14ac:dyDescent="0.3">
      <c r="A20" s="63" t="s">
        <v>55</v>
      </c>
      <c r="B20" s="64">
        <v>-0.10553651938683495</v>
      </c>
      <c r="C20" s="64">
        <v>-1.9802371541501995E-2</v>
      </c>
      <c r="D20" s="64">
        <v>-2.5579567779960621E-2</v>
      </c>
      <c r="E20" s="64">
        <v>-5.859375E-3</v>
      </c>
      <c r="F20" s="64">
        <v>-0.11244850742745072</v>
      </c>
      <c r="G20" s="64">
        <v>-2.2775036836758522E-2</v>
      </c>
      <c r="H20" s="64">
        <v>-1.8372270691619508E-2</v>
      </c>
      <c r="I20" s="65">
        <v>-2.6584989270872494E-4</v>
      </c>
      <c r="J20" s="20"/>
      <c r="K20" s="56"/>
      <c r="L20" s="43"/>
    </row>
    <row r="21" spans="1:12" x14ac:dyDescent="0.25">
      <c r="A21" s="30" t="s">
        <v>48</v>
      </c>
      <c r="B21" s="20"/>
      <c r="C21" s="20"/>
      <c r="D21" s="20"/>
      <c r="E21" s="20"/>
      <c r="F21" s="20"/>
      <c r="G21" s="20"/>
      <c r="H21" s="20"/>
      <c r="I21" s="20"/>
      <c r="J21" s="20"/>
      <c r="K21" s="37"/>
      <c r="L21" s="43"/>
    </row>
    <row r="22" spans="1:12" ht="10.5" customHeight="1" x14ac:dyDescent="0.25">
      <c r="B22" s="20"/>
      <c r="C22" s="20"/>
      <c r="D22" s="20"/>
      <c r="E22" s="20"/>
      <c r="F22" s="20"/>
      <c r="G22" s="20"/>
      <c r="H22" s="20"/>
      <c r="I22" s="20"/>
      <c r="J22" s="20"/>
      <c r="K22" s="45"/>
      <c r="L22" s="43"/>
    </row>
    <row r="23" spans="1:12" x14ac:dyDescent="0.25">
      <c r="A23" s="31" t="str">
        <f>"Indexed number of payroll jobs and total wages, "&amp;$L$1&amp;" and Australia"</f>
        <v>Indexed number of payroll jobs and total wages, Northern Territory and Australia</v>
      </c>
      <c r="B23" s="20"/>
      <c r="C23" s="20"/>
      <c r="D23" s="20"/>
      <c r="E23" s="20"/>
      <c r="F23" s="20"/>
      <c r="G23" s="20"/>
      <c r="H23" s="20"/>
      <c r="I23" s="20"/>
      <c r="J23" s="20"/>
      <c r="K23" s="45"/>
      <c r="L23" s="43"/>
    </row>
    <row r="24" spans="1:12" x14ac:dyDescent="0.25">
      <c r="A24" s="20"/>
      <c r="B24" s="20"/>
      <c r="C24" s="20"/>
      <c r="D24" s="20"/>
      <c r="E24" s="20"/>
      <c r="F24" s="20"/>
      <c r="G24" s="20"/>
      <c r="H24" s="20"/>
      <c r="I24" s="20"/>
      <c r="J24" s="20"/>
      <c r="K24" s="45"/>
      <c r="L24" s="43"/>
    </row>
    <row r="25" spans="1:12" x14ac:dyDescent="0.25">
      <c r="B25" s="20"/>
      <c r="C25" s="20"/>
      <c r="D25" s="20"/>
      <c r="E25" s="20"/>
      <c r="F25" s="20"/>
      <c r="G25" s="20"/>
      <c r="H25" s="20"/>
      <c r="I25" s="20"/>
      <c r="J25" s="20"/>
      <c r="K25" s="45"/>
      <c r="L25" s="43"/>
    </row>
    <row r="26" spans="1:12" x14ac:dyDescent="0.25">
      <c r="A26" s="20"/>
      <c r="B26" s="20"/>
      <c r="C26" s="20"/>
      <c r="D26" s="20"/>
      <c r="E26" s="24"/>
      <c r="F26" s="24"/>
      <c r="G26" s="24"/>
      <c r="H26" s="24"/>
      <c r="I26" s="24"/>
      <c r="J26" s="24"/>
      <c r="K26" s="56"/>
      <c r="L26" s="43"/>
    </row>
    <row r="27" spans="1:12" x14ac:dyDescent="0.25">
      <c r="A27" s="20"/>
      <c r="B27" s="31"/>
      <c r="C27" s="31"/>
      <c r="D27" s="31"/>
      <c r="E27" s="31"/>
      <c r="F27" s="31"/>
      <c r="G27" s="31"/>
      <c r="H27" s="31"/>
      <c r="I27" s="31"/>
      <c r="J27" s="31"/>
      <c r="K27" s="46"/>
      <c r="L27" s="43"/>
    </row>
    <row r="28" spans="1:12" x14ac:dyDescent="0.25">
      <c r="A28" s="20"/>
      <c r="B28" s="20"/>
      <c r="C28" s="20"/>
      <c r="D28" s="20"/>
      <c r="E28" s="20"/>
      <c r="F28" s="20"/>
      <c r="G28" s="20"/>
      <c r="H28" s="20"/>
      <c r="I28" s="20"/>
      <c r="J28" s="20"/>
      <c r="K28" s="45"/>
      <c r="L28" s="43"/>
    </row>
    <row r="29" spans="1:12" x14ac:dyDescent="0.25">
      <c r="B29" s="20"/>
      <c r="C29" s="20"/>
      <c r="D29" s="20"/>
      <c r="E29" s="20"/>
      <c r="F29" s="20"/>
      <c r="G29" s="20"/>
      <c r="H29" s="20"/>
      <c r="I29" s="20"/>
      <c r="J29" s="20"/>
      <c r="K29" s="45"/>
      <c r="L29" s="43"/>
    </row>
    <row r="30" spans="1:12" x14ac:dyDescent="0.25">
      <c r="A30" s="20"/>
      <c r="B30" s="20"/>
      <c r="C30" s="20"/>
      <c r="D30" s="20"/>
      <c r="E30" s="20"/>
      <c r="F30" s="20"/>
      <c r="G30" s="20"/>
      <c r="H30" s="20"/>
      <c r="I30" s="20"/>
      <c r="J30" s="20"/>
      <c r="K30" s="45"/>
      <c r="L30" s="43"/>
    </row>
    <row r="31" spans="1:12" x14ac:dyDescent="0.25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45"/>
      <c r="L31" s="43"/>
    </row>
    <row r="32" spans="1:12" ht="15.75" customHeight="1" x14ac:dyDescent="0.25">
      <c r="B32" s="20"/>
      <c r="C32" s="20"/>
      <c r="D32" s="20"/>
      <c r="E32" s="20"/>
      <c r="F32" s="20"/>
      <c r="G32" s="20"/>
      <c r="H32" s="20"/>
      <c r="I32" s="20"/>
      <c r="J32" s="20"/>
      <c r="K32" s="45"/>
      <c r="L32" s="43"/>
    </row>
    <row r="33" spans="1:12" x14ac:dyDescent="0.25">
      <c r="A33" s="20"/>
      <c r="B33" s="20"/>
      <c r="C33" s="20"/>
      <c r="D33" s="20"/>
      <c r="E33" s="20"/>
      <c r="F33" s="20"/>
      <c r="G33" s="20"/>
      <c r="H33" s="20"/>
      <c r="I33" s="20"/>
      <c r="J33" s="20"/>
      <c r="K33" s="43" t="s">
        <v>26</v>
      </c>
      <c r="L33" s="43" t="s">
        <v>65</v>
      </c>
    </row>
    <row r="34" spans="1:12" ht="11.25" customHeight="1" x14ac:dyDescent="0.25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43"/>
      <c r="L34" s="42" t="s">
        <v>24</v>
      </c>
    </row>
    <row r="35" spans="1:12" x14ac:dyDescent="0.25">
      <c r="A35" s="32" t="str">
        <f>"Indexed number of payroll jobs held by men by age group, "&amp;$L$1</f>
        <v>Indexed number of payroll jobs held by men by age group, Northern Territory</v>
      </c>
      <c r="B35" s="20"/>
      <c r="C35" s="20"/>
      <c r="D35" s="20"/>
      <c r="E35" s="20"/>
      <c r="F35" s="20"/>
      <c r="G35" s="20"/>
      <c r="H35" s="20"/>
      <c r="I35" s="20"/>
      <c r="J35" s="20"/>
      <c r="K35" s="42" t="s">
        <v>49</v>
      </c>
      <c r="L35" s="43">
        <v>99.22</v>
      </c>
    </row>
    <row r="36" spans="1:12" x14ac:dyDescent="0.25">
      <c r="B36" s="20"/>
      <c r="C36" s="20"/>
      <c r="D36" s="20"/>
      <c r="E36" s="20"/>
      <c r="F36" s="20"/>
      <c r="G36" s="20"/>
      <c r="H36" s="20"/>
      <c r="I36" s="20"/>
      <c r="J36" s="20"/>
      <c r="K36" s="42" t="s">
        <v>50</v>
      </c>
      <c r="L36" s="43">
        <v>97.59</v>
      </c>
    </row>
    <row r="37" spans="1:12" x14ac:dyDescent="0.25">
      <c r="B37" s="20"/>
      <c r="C37" s="20"/>
      <c r="D37" s="20"/>
      <c r="E37" s="20"/>
      <c r="F37" s="20"/>
      <c r="G37" s="20"/>
      <c r="H37" s="20"/>
      <c r="I37" s="20"/>
      <c r="J37" s="20"/>
      <c r="K37" s="42" t="s">
        <v>51</v>
      </c>
      <c r="L37" s="43">
        <v>98.17</v>
      </c>
    </row>
    <row r="38" spans="1:12" x14ac:dyDescent="0.25">
      <c r="K38" s="44" t="s">
        <v>52</v>
      </c>
      <c r="L38" s="43">
        <v>97.53</v>
      </c>
    </row>
    <row r="39" spans="1:12" x14ac:dyDescent="0.25">
      <c r="K39" s="37" t="s">
        <v>53</v>
      </c>
      <c r="L39" s="43">
        <v>98.5</v>
      </c>
    </row>
    <row r="40" spans="1:12" x14ac:dyDescent="0.25">
      <c r="K40" s="37" t="s">
        <v>54</v>
      </c>
      <c r="L40" s="43">
        <v>95.37</v>
      </c>
    </row>
    <row r="41" spans="1:12" x14ac:dyDescent="0.25">
      <c r="K41" s="37" t="s">
        <v>55</v>
      </c>
      <c r="L41" s="43">
        <v>94.97</v>
      </c>
    </row>
    <row r="42" spans="1:12" x14ac:dyDescent="0.25">
      <c r="K42" s="37"/>
      <c r="L42" s="43"/>
    </row>
    <row r="43" spans="1:12" x14ac:dyDescent="0.25">
      <c r="K43" s="43"/>
      <c r="L43" s="43" t="s">
        <v>23</v>
      </c>
    </row>
    <row r="44" spans="1:12" x14ac:dyDescent="0.25">
      <c r="K44" s="42" t="s">
        <v>49</v>
      </c>
      <c r="L44" s="43">
        <v>100.07</v>
      </c>
    </row>
    <row r="45" spans="1:12" ht="15.4" customHeight="1" x14ac:dyDescent="0.25">
      <c r="A45" s="32" t="str">
        <f>"Indexed number of payroll jobs held by women by age group, "&amp;$L$1</f>
        <v>Indexed number of payroll jobs held by women by age group, Northern Territory</v>
      </c>
      <c r="B45" s="20"/>
      <c r="C45" s="20"/>
      <c r="D45" s="20"/>
      <c r="E45" s="20"/>
      <c r="F45" s="20"/>
      <c r="G45" s="20"/>
      <c r="H45" s="20"/>
      <c r="I45" s="20"/>
      <c r="J45" s="20"/>
      <c r="K45" s="42" t="s">
        <v>50</v>
      </c>
      <c r="L45" s="43">
        <v>98.34</v>
      </c>
    </row>
    <row r="46" spans="1:12" ht="15.4" customHeight="1" x14ac:dyDescent="0.25">
      <c r="B46" s="20"/>
      <c r="C46" s="20"/>
      <c r="D46" s="20"/>
      <c r="E46" s="20"/>
      <c r="F46" s="20"/>
      <c r="G46" s="20"/>
      <c r="H46" s="20"/>
      <c r="I46" s="20"/>
      <c r="J46" s="20"/>
      <c r="K46" s="42" t="s">
        <v>51</v>
      </c>
      <c r="L46" s="43">
        <v>97.71</v>
      </c>
    </row>
    <row r="47" spans="1:12" ht="15.4" customHeight="1" x14ac:dyDescent="0.25">
      <c r="B47" s="20"/>
      <c r="C47" s="20"/>
      <c r="D47" s="20"/>
      <c r="E47" s="20"/>
      <c r="F47" s="20"/>
      <c r="G47" s="20"/>
      <c r="H47" s="20"/>
      <c r="I47" s="20"/>
      <c r="J47" s="20"/>
      <c r="K47" s="44" t="s">
        <v>52</v>
      </c>
      <c r="L47" s="43">
        <v>97.2</v>
      </c>
    </row>
    <row r="48" spans="1:12" ht="15.4" customHeight="1" x14ac:dyDescent="0.25">
      <c r="B48" s="20"/>
      <c r="C48" s="20"/>
      <c r="D48" s="20"/>
      <c r="E48" s="20"/>
      <c r="F48" s="20"/>
      <c r="G48" s="20"/>
      <c r="H48" s="20"/>
      <c r="I48" s="20"/>
      <c r="J48" s="20"/>
      <c r="K48" s="37" t="s">
        <v>53</v>
      </c>
      <c r="L48" s="43">
        <v>98.14</v>
      </c>
    </row>
    <row r="49" spans="1:12" ht="15.4" customHeight="1" x14ac:dyDescent="0.25">
      <c r="B49" s="20"/>
      <c r="C49" s="20"/>
      <c r="D49" s="20"/>
      <c r="E49" s="20"/>
      <c r="F49" s="20"/>
      <c r="G49" s="20"/>
      <c r="H49" s="20"/>
      <c r="I49" s="20"/>
      <c r="J49" s="20"/>
      <c r="K49" s="37" t="s">
        <v>54</v>
      </c>
      <c r="L49" s="43">
        <v>94.71</v>
      </c>
    </row>
    <row r="50" spans="1:12" ht="15.4" customHeight="1" x14ac:dyDescent="0.25">
      <c r="B50" s="20"/>
      <c r="C50" s="20"/>
      <c r="D50" s="20"/>
      <c r="E50" s="20"/>
      <c r="F50" s="20"/>
      <c r="G50" s="20"/>
      <c r="H50" s="20"/>
      <c r="I50" s="20"/>
      <c r="J50" s="20"/>
      <c r="K50" s="37" t="s">
        <v>55</v>
      </c>
      <c r="L50" s="43">
        <v>93.55</v>
      </c>
    </row>
    <row r="51" spans="1:12" ht="15.4" customHeight="1" x14ac:dyDescent="0.25">
      <c r="B51" s="32"/>
      <c r="C51" s="32"/>
      <c r="D51" s="32"/>
      <c r="E51" s="32"/>
      <c r="F51" s="32"/>
      <c r="G51" s="32"/>
      <c r="H51" s="32"/>
      <c r="I51" s="32"/>
      <c r="J51" s="32"/>
      <c r="K51" s="37"/>
      <c r="L51" s="43"/>
    </row>
    <row r="52" spans="1:12" ht="15.4" customHeight="1" x14ac:dyDescent="0.25">
      <c r="B52" s="20"/>
      <c r="C52" s="20"/>
      <c r="D52" s="20"/>
      <c r="E52" s="20"/>
      <c r="F52" s="20"/>
      <c r="G52" s="20"/>
      <c r="H52" s="20"/>
      <c r="I52" s="20"/>
      <c r="J52" s="20"/>
      <c r="K52" s="43"/>
      <c r="L52" s="43" t="s">
        <v>22</v>
      </c>
    </row>
    <row r="53" spans="1:12" ht="15.4" customHeight="1" x14ac:dyDescent="0.25">
      <c r="B53" s="31"/>
      <c r="C53" s="31"/>
      <c r="D53" s="31"/>
      <c r="E53" s="31"/>
      <c r="F53" s="31"/>
      <c r="G53" s="31"/>
      <c r="H53" s="31"/>
      <c r="I53" s="31"/>
      <c r="J53" s="31"/>
      <c r="K53" s="42" t="s">
        <v>49</v>
      </c>
      <c r="L53" s="43">
        <v>100.52</v>
      </c>
    </row>
    <row r="54" spans="1:12" ht="15.4" customHeight="1" x14ac:dyDescent="0.25">
      <c r="A54" s="32" t="str">
        <f>"Change in payroll jobs since week ending "&amp;TEXT($L$3,"dd mmmm")&amp;" by Industry, "&amp;$L$1</f>
        <v>Change in payroll jobs since week ending 14 March by Industry, Northern Territory</v>
      </c>
      <c r="B54" s="20"/>
      <c r="C54" s="20"/>
      <c r="D54" s="20"/>
      <c r="E54" s="20"/>
      <c r="F54" s="20"/>
      <c r="G54" s="20"/>
      <c r="H54" s="20"/>
      <c r="I54" s="20"/>
      <c r="J54" s="20"/>
      <c r="K54" s="42" t="s">
        <v>50</v>
      </c>
      <c r="L54" s="43">
        <v>97.38</v>
      </c>
    </row>
    <row r="55" spans="1:12" ht="15.4" customHeight="1" x14ac:dyDescent="0.25">
      <c r="B55" s="20"/>
      <c r="C55" s="20"/>
      <c r="D55" s="20"/>
      <c r="E55" s="20"/>
      <c r="F55" s="20"/>
      <c r="G55" s="20"/>
      <c r="H55" s="20"/>
      <c r="I55" s="20"/>
      <c r="J55" s="20"/>
      <c r="K55" s="42" t="s">
        <v>51</v>
      </c>
      <c r="L55" s="43">
        <v>96.85</v>
      </c>
    </row>
    <row r="56" spans="1:12" ht="15.4" customHeight="1" x14ac:dyDescent="0.25">
      <c r="B56" s="20"/>
      <c r="C56" s="20"/>
      <c r="D56" s="20"/>
      <c r="E56" s="20"/>
      <c r="F56" s="20"/>
      <c r="G56" s="20"/>
      <c r="H56" s="20"/>
      <c r="I56" s="20"/>
      <c r="J56" s="20"/>
      <c r="K56" s="44" t="s">
        <v>52</v>
      </c>
      <c r="L56" s="43">
        <v>95.88</v>
      </c>
    </row>
    <row r="57" spans="1:12" ht="15.4" customHeight="1" x14ac:dyDescent="0.25">
      <c r="A57" s="20"/>
      <c r="B57" s="20"/>
      <c r="C57" s="20"/>
      <c r="D57" s="20"/>
      <c r="E57" s="20"/>
      <c r="F57" s="20"/>
      <c r="G57" s="20"/>
      <c r="H57" s="20"/>
      <c r="I57" s="20"/>
      <c r="J57" s="20"/>
      <c r="K57" s="37" t="s">
        <v>53</v>
      </c>
      <c r="L57" s="43">
        <v>97.38</v>
      </c>
    </row>
    <row r="58" spans="1:12" ht="15.4" customHeight="1" x14ac:dyDescent="0.25">
      <c r="B58" s="20"/>
      <c r="C58" s="20"/>
      <c r="D58" s="20"/>
      <c r="E58" s="20"/>
      <c r="F58" s="20"/>
      <c r="G58" s="20"/>
      <c r="H58" s="20"/>
      <c r="I58" s="20"/>
      <c r="J58" s="20"/>
      <c r="K58" s="37" t="s">
        <v>54</v>
      </c>
      <c r="L58" s="43">
        <v>94.14</v>
      </c>
    </row>
    <row r="59" spans="1:12" ht="15.4" customHeight="1" x14ac:dyDescent="0.25">
      <c r="K59" s="37" t="s">
        <v>55</v>
      </c>
      <c r="L59" s="43">
        <v>91.48</v>
      </c>
    </row>
    <row r="60" spans="1:12" ht="15.4" customHeight="1" x14ac:dyDescent="0.25">
      <c r="K60" s="37"/>
      <c r="L60" s="43"/>
    </row>
    <row r="61" spans="1:12" ht="15.4" customHeight="1" x14ac:dyDescent="0.25">
      <c r="B61" s="20"/>
      <c r="C61" s="20"/>
      <c r="D61" s="20"/>
      <c r="E61" s="20"/>
      <c r="F61" s="20"/>
      <c r="G61" s="20"/>
      <c r="H61" s="20"/>
      <c r="I61" s="20"/>
      <c r="J61" s="20"/>
      <c r="K61" s="39"/>
      <c r="L61" s="39"/>
    </row>
    <row r="62" spans="1:12" ht="15.4" customHeight="1" x14ac:dyDescent="0.25">
      <c r="K62" s="43" t="s">
        <v>25</v>
      </c>
      <c r="L62" s="42" t="s">
        <v>66</v>
      </c>
    </row>
    <row r="63" spans="1:12" ht="15.4" customHeight="1" x14ac:dyDescent="0.25">
      <c r="K63" s="46"/>
      <c r="L63" s="42" t="s">
        <v>24</v>
      </c>
    </row>
    <row r="64" spans="1:12" ht="15.4" customHeight="1" x14ac:dyDescent="0.25">
      <c r="K64" s="42" t="s">
        <v>49</v>
      </c>
      <c r="L64" s="43">
        <v>99.64</v>
      </c>
    </row>
    <row r="65" spans="1:12" ht="15.4" customHeight="1" x14ac:dyDescent="0.25">
      <c r="K65" s="42" t="s">
        <v>50</v>
      </c>
      <c r="L65" s="43">
        <v>97.19</v>
      </c>
    </row>
    <row r="66" spans="1:12" ht="15.4" customHeight="1" x14ac:dyDescent="0.25">
      <c r="K66" s="42" t="s">
        <v>51</v>
      </c>
      <c r="L66" s="43">
        <v>99.16</v>
      </c>
    </row>
    <row r="67" spans="1:12" ht="15.4" customHeight="1" x14ac:dyDescent="0.25">
      <c r="K67" s="44" t="s">
        <v>52</v>
      </c>
      <c r="L67" s="43">
        <v>100.43</v>
      </c>
    </row>
    <row r="68" spans="1:12" ht="15.4" customHeight="1" x14ac:dyDescent="0.25">
      <c r="K68" s="37" t="s">
        <v>53</v>
      </c>
      <c r="L68" s="43">
        <v>99.34</v>
      </c>
    </row>
    <row r="69" spans="1:12" ht="15.4" customHeight="1" x14ac:dyDescent="0.25">
      <c r="K69" s="37" t="s">
        <v>54</v>
      </c>
      <c r="L69" s="43">
        <v>97.44</v>
      </c>
    </row>
    <row r="70" spans="1:12" ht="15.4" customHeight="1" x14ac:dyDescent="0.25">
      <c r="K70" s="37" t="s">
        <v>55</v>
      </c>
      <c r="L70" s="43">
        <v>87.18</v>
      </c>
    </row>
    <row r="71" spans="1:12" ht="15.4" customHeight="1" x14ac:dyDescent="0.25">
      <c r="K71" s="37"/>
      <c r="L71" s="43"/>
    </row>
    <row r="72" spans="1:12" ht="15.4" customHeight="1" x14ac:dyDescent="0.25">
      <c r="K72" s="38"/>
      <c r="L72" s="43" t="s">
        <v>23</v>
      </c>
    </row>
    <row r="73" spans="1:12" ht="15.4" customHeight="1" x14ac:dyDescent="0.25">
      <c r="K73" s="42" t="s">
        <v>49</v>
      </c>
      <c r="L73" s="43">
        <v>100.66</v>
      </c>
    </row>
    <row r="74" spans="1:12" ht="15.4" customHeight="1" x14ac:dyDescent="0.25">
      <c r="K74" s="42" t="s">
        <v>50</v>
      </c>
      <c r="L74" s="43">
        <v>98.46</v>
      </c>
    </row>
    <row r="75" spans="1:12" ht="15.4" customHeight="1" x14ac:dyDescent="0.25">
      <c r="K75" s="42" t="s">
        <v>51</v>
      </c>
      <c r="L75" s="43">
        <v>99.7</v>
      </c>
    </row>
    <row r="76" spans="1:12" ht="15.4" customHeight="1" x14ac:dyDescent="0.25">
      <c r="A76" s="31" t="str">
        <f>"Distribution of payroll jobs by industry, "&amp;$L$1</f>
        <v>Distribution of payroll jobs by industry, Northern Territory</v>
      </c>
      <c r="K76" s="44" t="s">
        <v>52</v>
      </c>
      <c r="L76" s="43">
        <v>100.24</v>
      </c>
    </row>
    <row r="77" spans="1:12" ht="15.4" customHeight="1" x14ac:dyDescent="0.25">
      <c r="K77" s="37" t="s">
        <v>53</v>
      </c>
      <c r="L77" s="43">
        <v>99.21</v>
      </c>
    </row>
    <row r="78" spans="1:12" ht="15.4" customHeight="1" x14ac:dyDescent="0.25">
      <c r="K78" s="37" t="s">
        <v>54</v>
      </c>
      <c r="L78" s="43">
        <v>97.44</v>
      </c>
    </row>
    <row r="79" spans="1:12" ht="15.4" customHeight="1" x14ac:dyDescent="0.25">
      <c r="K79" s="37" t="s">
        <v>55</v>
      </c>
      <c r="L79" s="43">
        <v>90.38</v>
      </c>
    </row>
    <row r="80" spans="1:12" ht="15.4" customHeight="1" x14ac:dyDescent="0.25">
      <c r="K80" s="37"/>
      <c r="L80" s="43"/>
    </row>
    <row r="81" spans="1:12" ht="15.4" customHeight="1" x14ac:dyDescent="0.25">
      <c r="K81" s="39"/>
      <c r="L81" s="43" t="s">
        <v>22</v>
      </c>
    </row>
    <row r="82" spans="1:12" ht="15.4" customHeight="1" x14ac:dyDescent="0.25">
      <c r="K82" s="42" t="s">
        <v>49</v>
      </c>
      <c r="L82" s="43">
        <v>101.58</v>
      </c>
    </row>
    <row r="83" spans="1:12" ht="15.4" customHeight="1" x14ac:dyDescent="0.25">
      <c r="K83" s="42" t="s">
        <v>50</v>
      </c>
      <c r="L83" s="43">
        <v>97.1</v>
      </c>
    </row>
    <row r="84" spans="1:12" ht="15.4" customHeight="1" x14ac:dyDescent="0.25">
      <c r="K84" s="42" t="s">
        <v>51</v>
      </c>
      <c r="L84" s="43">
        <v>98.71</v>
      </c>
    </row>
    <row r="85" spans="1:12" ht="15.4" customHeight="1" x14ac:dyDescent="0.25">
      <c r="K85" s="44" t="s">
        <v>52</v>
      </c>
      <c r="L85" s="43">
        <v>99.47</v>
      </c>
    </row>
    <row r="86" spans="1:12" ht="15.4" customHeight="1" x14ac:dyDescent="0.25">
      <c r="K86" s="37" t="s">
        <v>53</v>
      </c>
      <c r="L86" s="43">
        <v>98.27</v>
      </c>
    </row>
    <row r="87" spans="1:12" ht="15.4" customHeight="1" x14ac:dyDescent="0.25">
      <c r="K87" s="37" t="s">
        <v>54</v>
      </c>
      <c r="L87" s="43">
        <v>96.54</v>
      </c>
    </row>
    <row r="88" spans="1:12" ht="15.4" customHeight="1" x14ac:dyDescent="0.25">
      <c r="A88" s="33"/>
      <c r="B88" s="33"/>
      <c r="C88" s="33"/>
      <c r="D88" s="33"/>
      <c r="E88" s="33"/>
      <c r="F88" s="33"/>
      <c r="G88" s="33"/>
      <c r="H88" s="33"/>
      <c r="I88" s="33"/>
      <c r="J88" s="33"/>
      <c r="K88" s="37" t="s">
        <v>55</v>
      </c>
      <c r="L88" s="43">
        <v>87.63</v>
      </c>
    </row>
    <row r="89" spans="1:12" ht="15.4" customHeight="1" x14ac:dyDescent="0.25">
      <c r="A89" s="33"/>
      <c r="B89" s="33"/>
      <c r="C89" s="33"/>
      <c r="D89" s="33"/>
      <c r="E89" s="33"/>
      <c r="F89" s="33"/>
      <c r="G89" s="33"/>
      <c r="H89" s="33"/>
      <c r="I89" s="33"/>
      <c r="J89" s="33"/>
      <c r="K89" s="37"/>
      <c r="L89" s="43"/>
    </row>
    <row r="90" spans="1:12" ht="15" customHeight="1" x14ac:dyDescent="0.25">
      <c r="B90" s="24"/>
      <c r="C90" s="24"/>
      <c r="D90" s="24"/>
      <c r="E90" s="24"/>
      <c r="F90" s="24"/>
      <c r="G90" s="24"/>
      <c r="H90" s="24"/>
      <c r="I90" s="24"/>
      <c r="J90" s="24"/>
      <c r="K90" s="38"/>
      <c r="L90" s="38"/>
    </row>
    <row r="91" spans="1:12" ht="15" customHeight="1" x14ac:dyDescent="0.25">
      <c r="B91" s="24"/>
      <c r="C91" s="24"/>
      <c r="D91" s="24"/>
      <c r="E91" s="24"/>
      <c r="F91" s="24"/>
      <c r="G91" s="24"/>
      <c r="H91" s="24"/>
      <c r="I91" s="24"/>
      <c r="J91" s="24"/>
      <c r="K91" s="43" t="s">
        <v>21</v>
      </c>
      <c r="L91" s="69" t="s">
        <v>67</v>
      </c>
    </row>
    <row r="92" spans="1:12" ht="15" customHeight="1" x14ac:dyDescent="0.25">
      <c r="A92" s="24"/>
      <c r="B92" s="24"/>
      <c r="C92" s="24"/>
      <c r="D92" s="24"/>
      <c r="E92" s="24"/>
      <c r="F92" s="24"/>
      <c r="G92" s="24"/>
      <c r="H92" s="24"/>
      <c r="I92" s="24"/>
      <c r="J92" s="24"/>
      <c r="K92" s="34"/>
      <c r="L92" s="40"/>
    </row>
    <row r="93" spans="1:12" ht="15" customHeight="1" x14ac:dyDescent="0.25">
      <c r="A93" s="24"/>
      <c r="B93" s="24"/>
      <c r="C93" s="24"/>
      <c r="D93" s="24"/>
      <c r="E93" s="24"/>
      <c r="F93" s="24"/>
      <c r="G93" s="24"/>
      <c r="H93" s="24"/>
      <c r="I93" s="24"/>
      <c r="J93" s="24"/>
      <c r="K93" s="38" t="s">
        <v>19</v>
      </c>
      <c r="L93" s="42">
        <v>3.0999999999999999E-3</v>
      </c>
    </row>
    <row r="94" spans="1:12" ht="15" customHeight="1" x14ac:dyDescent="0.25">
      <c r="A94" s="24"/>
      <c r="B94" s="24"/>
      <c r="C94" s="24"/>
      <c r="D94" s="24"/>
      <c r="E94" s="24"/>
      <c r="F94" s="24"/>
      <c r="G94" s="24"/>
      <c r="H94" s="24"/>
      <c r="I94" s="24"/>
      <c r="J94" s="24"/>
      <c r="K94" s="38" t="s">
        <v>0</v>
      </c>
      <c r="L94" s="42">
        <v>-6.7100000000000007E-2</v>
      </c>
    </row>
    <row r="95" spans="1:12" ht="15" customHeight="1" x14ac:dyDescent="0.25">
      <c r="B95" s="24"/>
      <c r="C95" s="24"/>
      <c r="D95" s="24"/>
      <c r="E95" s="24"/>
      <c r="F95" s="24"/>
      <c r="G95" s="24"/>
      <c r="H95" s="24"/>
      <c r="I95" s="24"/>
      <c r="J95" s="24"/>
      <c r="K95" s="38" t="s">
        <v>1</v>
      </c>
      <c r="L95" s="42">
        <v>-2.2100000000000002E-2</v>
      </c>
    </row>
    <row r="96" spans="1:12" ht="15" customHeight="1" x14ac:dyDescent="0.25">
      <c r="B96" s="24"/>
      <c r="C96" s="24"/>
      <c r="D96" s="24"/>
      <c r="E96" s="24"/>
      <c r="F96" s="24"/>
      <c r="G96" s="24"/>
      <c r="H96" s="24"/>
      <c r="I96" s="24"/>
      <c r="J96" s="24"/>
      <c r="K96" s="38" t="s">
        <v>18</v>
      </c>
      <c r="L96" s="42">
        <v>2.8999999999999998E-3</v>
      </c>
    </row>
    <row r="97" spans="1:12" ht="15" customHeight="1" x14ac:dyDescent="0.25">
      <c r="A97" s="24"/>
      <c r="B97" s="24"/>
      <c r="C97" s="24"/>
      <c r="D97" s="24"/>
      <c r="E97" s="24"/>
      <c r="F97" s="24"/>
      <c r="G97" s="24"/>
      <c r="H97" s="24"/>
      <c r="I97" s="24"/>
      <c r="J97" s="24"/>
      <c r="K97" s="38" t="s">
        <v>2</v>
      </c>
      <c r="L97" s="42">
        <v>-3.7499999999999999E-2</v>
      </c>
    </row>
    <row r="98" spans="1:12" ht="15" customHeight="1" x14ac:dyDescent="0.25">
      <c r="B98" s="24"/>
      <c r="C98" s="24"/>
      <c r="D98" s="24"/>
      <c r="E98" s="24"/>
      <c r="F98" s="24"/>
      <c r="G98" s="24"/>
      <c r="H98" s="24"/>
      <c r="I98" s="24"/>
      <c r="J98" s="24"/>
      <c r="K98" s="38" t="s">
        <v>17</v>
      </c>
      <c r="L98" s="42">
        <v>-6.7000000000000004E-2</v>
      </c>
    </row>
    <row r="99" spans="1:12" ht="15" customHeight="1" x14ac:dyDescent="0.25">
      <c r="A99" s="24"/>
      <c r="B99" s="24"/>
      <c r="C99" s="24"/>
      <c r="D99" s="24"/>
      <c r="E99" s="24"/>
      <c r="F99" s="24"/>
      <c r="G99" s="24"/>
      <c r="H99" s="24"/>
      <c r="I99" s="24"/>
      <c r="J99" s="24"/>
      <c r="K99" s="38" t="s">
        <v>16</v>
      </c>
      <c r="L99" s="42">
        <v>-7.6E-3</v>
      </c>
    </row>
    <row r="100" spans="1:12" ht="15" customHeight="1" x14ac:dyDescent="0.25">
      <c r="A100" s="24"/>
      <c r="B100" s="24"/>
      <c r="C100" s="24"/>
      <c r="D100" s="24"/>
      <c r="E100" s="24"/>
      <c r="F100" s="24"/>
      <c r="G100" s="24"/>
      <c r="H100" s="24"/>
      <c r="I100" s="24"/>
      <c r="J100" s="24"/>
      <c r="K100" s="38" t="s">
        <v>15</v>
      </c>
      <c r="L100" s="42">
        <v>-0.1424</v>
      </c>
    </row>
    <row r="101" spans="1:12" x14ac:dyDescent="0.25">
      <c r="A101" s="24"/>
      <c r="B101" s="24"/>
      <c r="C101" s="24"/>
      <c r="D101" s="24"/>
      <c r="E101" s="24"/>
      <c r="F101" s="24"/>
      <c r="G101" s="24"/>
      <c r="H101" s="24"/>
      <c r="I101" s="24"/>
      <c r="J101" s="24"/>
      <c r="K101" s="38" t="s">
        <v>14</v>
      </c>
      <c r="L101" s="42">
        <v>-5.5500000000000001E-2</v>
      </c>
    </row>
    <row r="102" spans="1:12" x14ac:dyDescent="0.25">
      <c r="A102" s="24"/>
      <c r="B102" s="24"/>
      <c r="C102" s="24"/>
      <c r="D102" s="24"/>
      <c r="E102" s="24"/>
      <c r="F102" s="24"/>
      <c r="G102" s="24"/>
      <c r="H102" s="24"/>
      <c r="I102" s="24"/>
      <c r="J102" s="24"/>
      <c r="K102" s="38" t="s">
        <v>13</v>
      </c>
      <c r="L102" s="42">
        <v>5.57E-2</v>
      </c>
    </row>
    <row r="103" spans="1:12" x14ac:dyDescent="0.25">
      <c r="K103" s="38" t="s">
        <v>12</v>
      </c>
      <c r="L103" s="42">
        <v>-8.3000000000000001E-3</v>
      </c>
    </row>
    <row r="104" spans="1:12" x14ac:dyDescent="0.25">
      <c r="K104" s="38" t="s">
        <v>11</v>
      </c>
      <c r="L104" s="42">
        <v>-4.02E-2</v>
      </c>
    </row>
    <row r="105" spans="1:12" x14ac:dyDescent="0.25">
      <c r="K105" s="38" t="s">
        <v>10</v>
      </c>
      <c r="L105" s="42">
        <v>-5.9900000000000002E-2</v>
      </c>
    </row>
    <row r="106" spans="1:12" x14ac:dyDescent="0.25">
      <c r="K106" s="38" t="s">
        <v>9</v>
      </c>
      <c r="L106" s="42">
        <v>-6.9900000000000004E-2</v>
      </c>
    </row>
    <row r="107" spans="1:12" x14ac:dyDescent="0.25">
      <c r="K107" s="38" t="s">
        <v>8</v>
      </c>
      <c r="L107" s="42">
        <v>2.8799999999999999E-2</v>
      </c>
    </row>
    <row r="108" spans="1:12" x14ac:dyDescent="0.25">
      <c r="K108" s="38" t="s">
        <v>7</v>
      </c>
      <c r="L108" s="42">
        <v>-1.38E-2</v>
      </c>
    </row>
    <row r="109" spans="1:12" x14ac:dyDescent="0.25">
      <c r="K109" s="38" t="s">
        <v>6</v>
      </c>
      <c r="L109" s="42">
        <v>3.85E-2</v>
      </c>
    </row>
    <row r="110" spans="1:12" x14ac:dyDescent="0.25">
      <c r="K110" s="38" t="s">
        <v>5</v>
      </c>
      <c r="L110" s="42">
        <v>4.4000000000000003E-3</v>
      </c>
    </row>
    <row r="111" spans="1:12" x14ac:dyDescent="0.25">
      <c r="K111" s="38" t="s">
        <v>3</v>
      </c>
      <c r="L111" s="42">
        <v>-6.0400000000000002E-2</v>
      </c>
    </row>
    <row r="112" spans="1:12" x14ac:dyDescent="0.25">
      <c r="K112" s="38"/>
      <c r="L112" s="48"/>
    </row>
    <row r="113" spans="1:12" x14ac:dyDescent="0.25">
      <c r="A113" s="24"/>
      <c r="B113" s="24"/>
      <c r="C113" s="24"/>
      <c r="D113" s="24"/>
      <c r="E113" s="24"/>
      <c r="F113" s="24"/>
      <c r="G113" s="24"/>
      <c r="H113" s="24"/>
      <c r="I113" s="24"/>
      <c r="J113" s="24"/>
      <c r="K113" s="38"/>
      <c r="L113" s="67"/>
    </row>
    <row r="114" spans="1:12" x14ac:dyDescent="0.25">
      <c r="K114" s="38"/>
      <c r="L114" s="48"/>
    </row>
    <row r="115" spans="1:12" x14ac:dyDescent="0.25">
      <c r="K115" s="38"/>
      <c r="L115" s="48"/>
    </row>
    <row r="116" spans="1:12" x14ac:dyDescent="0.25">
      <c r="K116" s="38"/>
      <c r="L116" s="48"/>
    </row>
    <row r="117" spans="1:12" x14ac:dyDescent="0.25">
      <c r="K117" s="38"/>
      <c r="L117" s="48"/>
    </row>
    <row r="118" spans="1:12" x14ac:dyDescent="0.25">
      <c r="K118" s="38"/>
      <c r="L118" s="48"/>
    </row>
    <row r="119" spans="1:12" x14ac:dyDescent="0.25">
      <c r="K119" s="38"/>
      <c r="L119" s="48"/>
    </row>
    <row r="120" spans="1:12" x14ac:dyDescent="0.25">
      <c r="K120" s="38"/>
      <c r="L120" s="47"/>
    </row>
    <row r="121" spans="1:12" x14ac:dyDescent="0.25">
      <c r="K121" s="38"/>
      <c r="L121" s="48"/>
    </row>
    <row r="122" spans="1:12" x14ac:dyDescent="0.25">
      <c r="K122" s="38"/>
      <c r="L122" s="48"/>
    </row>
    <row r="123" spans="1:12" x14ac:dyDescent="0.25">
      <c r="K123" s="38"/>
      <c r="L123" s="48"/>
    </row>
    <row r="124" spans="1:12" x14ac:dyDescent="0.25">
      <c r="K124" s="38"/>
      <c r="L124" s="48"/>
    </row>
    <row r="125" spans="1:12" x14ac:dyDescent="0.25">
      <c r="K125" s="38"/>
      <c r="L125" s="48"/>
    </row>
    <row r="126" spans="1:12" x14ac:dyDescent="0.25">
      <c r="K126" s="38"/>
      <c r="L126" s="48"/>
    </row>
    <row r="127" spans="1:12" x14ac:dyDescent="0.25">
      <c r="K127" s="38"/>
      <c r="L127" s="48"/>
    </row>
    <row r="128" spans="1:12" x14ac:dyDescent="0.25">
      <c r="K128" s="38"/>
      <c r="L128" s="48"/>
    </row>
    <row r="129" spans="11:12" x14ac:dyDescent="0.25">
      <c r="K129" s="38"/>
      <c r="L129" s="48"/>
    </row>
    <row r="130" spans="11:12" x14ac:dyDescent="0.25">
      <c r="K130" s="38"/>
      <c r="L130" s="48"/>
    </row>
    <row r="131" spans="11:12" x14ac:dyDescent="0.25">
      <c r="K131" s="38"/>
      <c r="L131" s="48"/>
    </row>
    <row r="132" spans="11:12" x14ac:dyDescent="0.25">
      <c r="K132" s="38"/>
      <c r="L132" s="48"/>
    </row>
    <row r="133" spans="11:12" x14ac:dyDescent="0.25">
      <c r="K133" s="34"/>
      <c r="L133" s="48"/>
    </row>
    <row r="134" spans="11:12" x14ac:dyDescent="0.25">
      <c r="K134" s="34"/>
      <c r="L134" s="48"/>
    </row>
    <row r="135" spans="11:12" x14ac:dyDescent="0.25">
      <c r="K135" s="34"/>
      <c r="L135" s="48"/>
    </row>
    <row r="136" spans="11:12" x14ac:dyDescent="0.25">
      <c r="K136" s="34"/>
      <c r="L136" s="48"/>
    </row>
    <row r="137" spans="11:12" x14ac:dyDescent="0.25">
      <c r="K137" s="34"/>
      <c r="L137" s="48"/>
    </row>
    <row r="138" spans="11:12" x14ac:dyDescent="0.25">
      <c r="K138" s="34"/>
      <c r="L138" s="48"/>
    </row>
    <row r="139" spans="11:12" x14ac:dyDescent="0.25">
      <c r="K139" s="34"/>
      <c r="L139" s="48"/>
    </row>
    <row r="140" spans="11:12" x14ac:dyDescent="0.25">
      <c r="K140" s="69" t="s">
        <v>68</v>
      </c>
      <c r="L140" s="69" t="s">
        <v>69</v>
      </c>
    </row>
    <row r="141" spans="11:12" x14ac:dyDescent="0.25">
      <c r="K141" s="34"/>
      <c r="L141" s="49">
        <v>43904</v>
      </c>
    </row>
    <row r="142" spans="11:12" x14ac:dyDescent="0.25">
      <c r="K142" s="38" t="s">
        <v>19</v>
      </c>
      <c r="L142" s="42">
        <v>1.2699999999999999E-2</v>
      </c>
    </row>
    <row r="143" spans="11:12" x14ac:dyDescent="0.25">
      <c r="K143" s="38" t="s">
        <v>0</v>
      </c>
      <c r="L143" s="42">
        <v>2.6700000000000002E-2</v>
      </c>
    </row>
    <row r="144" spans="11:12" x14ac:dyDescent="0.25">
      <c r="K144" s="38" t="s">
        <v>1</v>
      </c>
      <c r="L144" s="42">
        <v>2.9000000000000001E-2</v>
      </c>
    </row>
    <row r="145" spans="11:12" x14ac:dyDescent="0.25">
      <c r="K145" s="38" t="s">
        <v>18</v>
      </c>
      <c r="L145" s="42">
        <v>1.43E-2</v>
      </c>
    </row>
    <row r="146" spans="11:12" x14ac:dyDescent="0.25">
      <c r="K146" s="38" t="s">
        <v>2</v>
      </c>
      <c r="L146" s="42">
        <v>8.3000000000000004E-2</v>
      </c>
    </row>
    <row r="147" spans="11:12" x14ac:dyDescent="0.25">
      <c r="K147" s="38" t="s">
        <v>17</v>
      </c>
      <c r="L147" s="42">
        <v>2.7099999999999999E-2</v>
      </c>
    </row>
    <row r="148" spans="11:12" x14ac:dyDescent="0.25">
      <c r="K148" s="38" t="s">
        <v>16</v>
      </c>
      <c r="L148" s="42">
        <v>8.4500000000000006E-2</v>
      </c>
    </row>
    <row r="149" spans="11:12" x14ac:dyDescent="0.25">
      <c r="K149" s="38" t="s">
        <v>15</v>
      </c>
      <c r="L149" s="42">
        <v>7.3200000000000001E-2</v>
      </c>
    </row>
    <row r="150" spans="11:12" x14ac:dyDescent="0.25">
      <c r="K150" s="38" t="s">
        <v>14</v>
      </c>
      <c r="L150" s="42">
        <v>4.1700000000000001E-2</v>
      </c>
    </row>
    <row r="151" spans="11:12" x14ac:dyDescent="0.25">
      <c r="K151" s="38" t="s">
        <v>13</v>
      </c>
      <c r="L151" s="42">
        <v>5.4999999999999997E-3</v>
      </c>
    </row>
    <row r="152" spans="11:12" x14ac:dyDescent="0.25">
      <c r="K152" s="38" t="s">
        <v>12</v>
      </c>
      <c r="L152" s="42">
        <v>1.41E-2</v>
      </c>
    </row>
    <row r="153" spans="11:12" x14ac:dyDescent="0.25">
      <c r="K153" s="38" t="s">
        <v>11</v>
      </c>
      <c r="L153" s="42">
        <v>1.77E-2</v>
      </c>
    </row>
    <row r="154" spans="11:12" x14ac:dyDescent="0.25">
      <c r="K154" s="38" t="s">
        <v>10</v>
      </c>
      <c r="L154" s="42">
        <v>5.6099999999999997E-2</v>
      </c>
    </row>
    <row r="155" spans="11:12" x14ac:dyDescent="0.25">
      <c r="K155" s="38" t="s">
        <v>9</v>
      </c>
      <c r="L155" s="42">
        <v>5.1299999999999998E-2</v>
      </c>
    </row>
    <row r="156" spans="11:12" x14ac:dyDescent="0.25">
      <c r="K156" s="38" t="s">
        <v>8</v>
      </c>
      <c r="L156" s="42">
        <v>0.1467</v>
      </c>
    </row>
    <row r="157" spans="11:12" x14ac:dyDescent="0.25">
      <c r="K157" s="38" t="s">
        <v>7</v>
      </c>
      <c r="L157" s="42">
        <v>8.4500000000000006E-2</v>
      </c>
    </row>
    <row r="158" spans="11:12" x14ac:dyDescent="0.25">
      <c r="K158" s="38" t="s">
        <v>6</v>
      </c>
      <c r="L158" s="42">
        <v>0.1651</v>
      </c>
    </row>
    <row r="159" spans="11:12" x14ac:dyDescent="0.25">
      <c r="K159" s="38" t="s">
        <v>5</v>
      </c>
      <c r="L159" s="42">
        <v>0.02</v>
      </c>
    </row>
    <row r="160" spans="11:12" x14ac:dyDescent="0.25">
      <c r="K160" s="38" t="s">
        <v>3</v>
      </c>
      <c r="L160" s="42">
        <v>4.5900000000000003E-2</v>
      </c>
    </row>
    <row r="161" spans="11:12" x14ac:dyDescent="0.25">
      <c r="K161" s="34"/>
      <c r="L161" s="47" t="s">
        <v>20</v>
      </c>
    </row>
    <row r="162" spans="11:12" x14ac:dyDescent="0.25">
      <c r="K162" s="38" t="s">
        <v>19</v>
      </c>
      <c r="L162" s="42">
        <v>1.2999999999999999E-2</v>
      </c>
    </row>
    <row r="163" spans="11:12" x14ac:dyDescent="0.25">
      <c r="K163" s="38" t="s">
        <v>0</v>
      </c>
      <c r="L163" s="42">
        <v>2.5499999999999998E-2</v>
      </c>
    </row>
    <row r="164" spans="11:12" x14ac:dyDescent="0.25">
      <c r="K164" s="38" t="s">
        <v>1</v>
      </c>
      <c r="L164" s="42">
        <v>2.9000000000000001E-2</v>
      </c>
    </row>
    <row r="165" spans="11:12" x14ac:dyDescent="0.25">
      <c r="K165" s="38" t="s">
        <v>18</v>
      </c>
      <c r="L165" s="42">
        <v>1.46E-2</v>
      </c>
    </row>
    <row r="166" spans="11:12" x14ac:dyDescent="0.25">
      <c r="K166" s="38" t="s">
        <v>2</v>
      </c>
      <c r="L166" s="42">
        <v>8.1699999999999995E-2</v>
      </c>
    </row>
    <row r="167" spans="11:12" x14ac:dyDescent="0.25">
      <c r="K167" s="38" t="s">
        <v>17</v>
      </c>
      <c r="L167" s="42">
        <v>2.58E-2</v>
      </c>
    </row>
    <row r="168" spans="11:12" x14ac:dyDescent="0.25">
      <c r="K168" s="38" t="s">
        <v>16</v>
      </c>
      <c r="L168" s="42">
        <v>8.5699999999999998E-2</v>
      </c>
    </row>
    <row r="169" spans="11:12" x14ac:dyDescent="0.25">
      <c r="K169" s="38" t="s">
        <v>15</v>
      </c>
      <c r="L169" s="42">
        <v>6.4199999999999993E-2</v>
      </c>
    </row>
    <row r="170" spans="11:12" x14ac:dyDescent="0.25">
      <c r="K170" s="38" t="s">
        <v>14</v>
      </c>
      <c r="L170" s="42">
        <v>4.02E-2</v>
      </c>
    </row>
    <row r="171" spans="11:12" x14ac:dyDescent="0.25">
      <c r="K171" s="38" t="s">
        <v>13</v>
      </c>
      <c r="L171" s="42">
        <v>5.8999999999999999E-3</v>
      </c>
    </row>
    <row r="172" spans="11:12" x14ac:dyDescent="0.25">
      <c r="K172" s="38" t="s">
        <v>12</v>
      </c>
      <c r="L172" s="42">
        <v>1.43E-2</v>
      </c>
    </row>
    <row r="173" spans="11:12" x14ac:dyDescent="0.25">
      <c r="K173" s="38" t="s">
        <v>11</v>
      </c>
      <c r="L173" s="42">
        <v>1.7299999999999999E-2</v>
      </c>
    </row>
    <row r="174" spans="11:12" x14ac:dyDescent="0.25">
      <c r="K174" s="38" t="s">
        <v>10</v>
      </c>
      <c r="L174" s="42">
        <v>5.3900000000000003E-2</v>
      </c>
    </row>
    <row r="175" spans="11:12" x14ac:dyDescent="0.25">
      <c r="K175" s="38" t="s">
        <v>9</v>
      </c>
      <c r="L175" s="42">
        <v>4.87E-2</v>
      </c>
    </row>
    <row r="176" spans="11:12" x14ac:dyDescent="0.25">
      <c r="K176" s="38" t="s">
        <v>8</v>
      </c>
      <c r="L176" s="42">
        <v>0.15429999999999999</v>
      </c>
    </row>
    <row r="177" spans="11:12" x14ac:dyDescent="0.25">
      <c r="K177" s="38" t="s">
        <v>7</v>
      </c>
      <c r="L177" s="42">
        <v>8.5099999999999995E-2</v>
      </c>
    </row>
    <row r="178" spans="11:12" x14ac:dyDescent="0.25">
      <c r="K178" s="38" t="s">
        <v>6</v>
      </c>
      <c r="L178" s="42">
        <v>0.17519999999999999</v>
      </c>
    </row>
    <row r="179" spans="11:12" x14ac:dyDescent="0.25">
      <c r="K179" s="38" t="s">
        <v>5</v>
      </c>
      <c r="L179" s="42">
        <v>2.06E-2</v>
      </c>
    </row>
    <row r="180" spans="11:12" x14ac:dyDescent="0.25">
      <c r="K180" s="38" t="s">
        <v>3</v>
      </c>
      <c r="L180" s="42">
        <v>4.41E-2</v>
      </c>
    </row>
    <row r="181" spans="11:12" x14ac:dyDescent="0.25">
      <c r="K181" s="68" t="s">
        <v>56</v>
      </c>
      <c r="L181" s="69"/>
    </row>
    <row r="182" spans="11:12" x14ac:dyDescent="0.25">
      <c r="K182" s="67">
        <v>43904</v>
      </c>
      <c r="L182" s="43">
        <v>100</v>
      </c>
    </row>
    <row r="183" spans="11:12" x14ac:dyDescent="0.25">
      <c r="K183" s="67">
        <v>43911</v>
      </c>
      <c r="L183" s="43">
        <v>99.271199999999993</v>
      </c>
    </row>
    <row r="184" spans="11:12" x14ac:dyDescent="0.25">
      <c r="K184" s="67">
        <v>43918</v>
      </c>
      <c r="L184" s="43">
        <v>96.295599999999993</v>
      </c>
    </row>
    <row r="185" spans="11:12" x14ac:dyDescent="0.25">
      <c r="K185" s="67">
        <v>43925</v>
      </c>
      <c r="L185" s="43">
        <v>93.638400000000004</v>
      </c>
    </row>
    <row r="186" spans="11:12" x14ac:dyDescent="0.25">
      <c r="K186" s="67">
        <v>43932</v>
      </c>
      <c r="L186" s="43">
        <v>91.923000000000002</v>
      </c>
    </row>
    <row r="187" spans="11:12" x14ac:dyDescent="0.25">
      <c r="K187" s="67">
        <v>43939</v>
      </c>
      <c r="L187" s="43">
        <v>91.470600000000005</v>
      </c>
    </row>
    <row r="188" spans="11:12" x14ac:dyDescent="0.25">
      <c r="K188" s="67">
        <v>43946</v>
      </c>
      <c r="L188" s="43">
        <v>91.807000000000002</v>
      </c>
    </row>
    <row r="189" spans="11:12" x14ac:dyDescent="0.25">
      <c r="K189" s="67">
        <v>43953</v>
      </c>
      <c r="L189" s="43">
        <v>92.205500000000001</v>
      </c>
    </row>
    <row r="190" spans="11:12" x14ac:dyDescent="0.25">
      <c r="K190" s="67">
        <v>43960</v>
      </c>
      <c r="L190" s="43">
        <v>92.755899999999997</v>
      </c>
    </row>
    <row r="191" spans="11:12" x14ac:dyDescent="0.25">
      <c r="K191" s="67">
        <v>43967</v>
      </c>
      <c r="L191" s="43">
        <v>93.289000000000001</v>
      </c>
    </row>
    <row r="192" spans="11:12" x14ac:dyDescent="0.25">
      <c r="K192" s="67">
        <v>43974</v>
      </c>
      <c r="L192" s="43">
        <v>93.593100000000007</v>
      </c>
    </row>
    <row r="193" spans="11:12" x14ac:dyDescent="0.25">
      <c r="K193" s="67">
        <v>43981</v>
      </c>
      <c r="L193" s="43">
        <v>94.094300000000004</v>
      </c>
    </row>
    <row r="194" spans="11:12" x14ac:dyDescent="0.25">
      <c r="K194" s="67">
        <v>43988</v>
      </c>
      <c r="L194" s="43">
        <v>95.016300000000001</v>
      </c>
    </row>
    <row r="195" spans="11:12" x14ac:dyDescent="0.25">
      <c r="K195" s="67">
        <v>43995</v>
      </c>
      <c r="L195" s="43">
        <v>95.471400000000003</v>
      </c>
    </row>
    <row r="196" spans="11:12" x14ac:dyDescent="0.25">
      <c r="K196" s="67">
        <v>44002</v>
      </c>
      <c r="L196" s="43">
        <v>95.657899999999998</v>
      </c>
    </row>
    <row r="197" spans="11:12" x14ac:dyDescent="0.25">
      <c r="K197" s="67">
        <v>44009</v>
      </c>
      <c r="L197" s="43">
        <v>95.603200000000001</v>
      </c>
    </row>
    <row r="198" spans="11:12" x14ac:dyDescent="0.25">
      <c r="K198" s="67">
        <v>44016</v>
      </c>
      <c r="L198" s="43">
        <v>96.356800000000007</v>
      </c>
    </row>
    <row r="199" spans="11:12" x14ac:dyDescent="0.25">
      <c r="K199" s="67">
        <v>44023</v>
      </c>
      <c r="L199" s="43">
        <v>96.685500000000005</v>
      </c>
    </row>
    <row r="200" spans="11:12" x14ac:dyDescent="0.25">
      <c r="K200" s="67">
        <v>44030</v>
      </c>
      <c r="L200" s="43">
        <v>96.562399999999997</v>
      </c>
    </row>
    <row r="201" spans="11:12" x14ac:dyDescent="0.25">
      <c r="K201" s="67">
        <v>44037</v>
      </c>
      <c r="L201" s="43">
        <v>96.622500000000002</v>
      </c>
    </row>
    <row r="202" spans="11:12" x14ac:dyDescent="0.25">
      <c r="K202" s="67">
        <v>44044</v>
      </c>
      <c r="L202" s="43">
        <v>96.718599999999995</v>
      </c>
    </row>
    <row r="203" spans="11:12" x14ac:dyDescent="0.25">
      <c r="K203" s="67">
        <v>44051</v>
      </c>
      <c r="L203" s="43">
        <v>96.574399999999997</v>
      </c>
    </row>
    <row r="204" spans="11:12" x14ac:dyDescent="0.25">
      <c r="K204" s="67">
        <v>44058</v>
      </c>
      <c r="L204" s="43">
        <v>96.402299999999997</v>
      </c>
    </row>
    <row r="205" spans="11:12" x14ac:dyDescent="0.25">
      <c r="K205" s="67">
        <v>44065</v>
      </c>
      <c r="L205" s="43">
        <v>96.278899999999993</v>
      </c>
    </row>
    <row r="206" spans="11:12" x14ac:dyDescent="0.25">
      <c r="K206" s="67">
        <v>44072</v>
      </c>
      <c r="L206" s="43">
        <v>96.199700000000007</v>
      </c>
    </row>
    <row r="207" spans="11:12" x14ac:dyDescent="0.25">
      <c r="K207" s="67">
        <v>44079</v>
      </c>
      <c r="L207" s="43">
        <v>96.272900000000007</v>
      </c>
    </row>
    <row r="208" spans="11:12" x14ac:dyDescent="0.25">
      <c r="K208" s="67">
        <v>44086</v>
      </c>
      <c r="L208" s="43">
        <v>96.568100000000001</v>
      </c>
    </row>
    <row r="209" spans="11:12" x14ac:dyDescent="0.25">
      <c r="K209" s="67">
        <v>44093</v>
      </c>
      <c r="L209" s="43">
        <v>96.733400000000003</v>
      </c>
    </row>
    <row r="210" spans="11:12" x14ac:dyDescent="0.25">
      <c r="K210" s="67">
        <v>44100</v>
      </c>
      <c r="L210" s="43">
        <v>96.519000000000005</v>
      </c>
    </row>
    <row r="211" spans="11:12" x14ac:dyDescent="0.25">
      <c r="K211" s="67">
        <v>44107</v>
      </c>
      <c r="L211" s="43">
        <v>95.865399999999994</v>
      </c>
    </row>
    <row r="212" spans="11:12" x14ac:dyDescent="0.25">
      <c r="K212" s="67" t="s">
        <v>57</v>
      </c>
      <c r="L212" s="43" t="s">
        <v>57</v>
      </c>
    </row>
    <row r="213" spans="11:12" x14ac:dyDescent="0.25">
      <c r="K213" s="67" t="s">
        <v>57</v>
      </c>
      <c r="L213" s="43" t="s">
        <v>57</v>
      </c>
    </row>
    <row r="214" spans="11:12" x14ac:dyDescent="0.25">
      <c r="K214" s="67" t="s">
        <v>57</v>
      </c>
      <c r="L214" s="43" t="s">
        <v>57</v>
      </c>
    </row>
    <row r="215" spans="11:12" x14ac:dyDescent="0.25">
      <c r="K215" s="67" t="s">
        <v>57</v>
      </c>
      <c r="L215" s="43" t="s">
        <v>57</v>
      </c>
    </row>
    <row r="216" spans="11:12" x14ac:dyDescent="0.25">
      <c r="K216" s="67" t="s">
        <v>57</v>
      </c>
      <c r="L216" s="43" t="s">
        <v>57</v>
      </c>
    </row>
    <row r="217" spans="11:12" x14ac:dyDescent="0.25">
      <c r="K217" s="67" t="s">
        <v>57</v>
      </c>
      <c r="L217" s="43" t="s">
        <v>57</v>
      </c>
    </row>
    <row r="218" spans="11:12" x14ac:dyDescent="0.25">
      <c r="K218" s="67" t="s">
        <v>57</v>
      </c>
      <c r="L218" s="43" t="s">
        <v>57</v>
      </c>
    </row>
    <row r="219" spans="11:12" x14ac:dyDescent="0.25">
      <c r="K219" s="67" t="s">
        <v>57</v>
      </c>
      <c r="L219" s="43" t="s">
        <v>57</v>
      </c>
    </row>
    <row r="220" spans="11:12" x14ac:dyDescent="0.25">
      <c r="K220" s="67" t="s">
        <v>57</v>
      </c>
      <c r="L220" s="43" t="s">
        <v>57</v>
      </c>
    </row>
    <row r="221" spans="11:12" x14ac:dyDescent="0.25">
      <c r="K221" s="67" t="s">
        <v>57</v>
      </c>
      <c r="L221" s="43" t="s">
        <v>57</v>
      </c>
    </row>
    <row r="222" spans="11:12" x14ac:dyDescent="0.25">
      <c r="K222" s="67"/>
      <c r="L222" s="43" t="s">
        <v>57</v>
      </c>
    </row>
    <row r="223" spans="11:12" x14ac:dyDescent="0.25">
      <c r="K223" s="68" t="s">
        <v>58</v>
      </c>
      <c r="L223" s="69"/>
    </row>
    <row r="224" spans="11:12" x14ac:dyDescent="0.25">
      <c r="K224" s="67">
        <v>43904</v>
      </c>
      <c r="L224" s="43">
        <v>100</v>
      </c>
    </row>
    <row r="225" spans="11:12" x14ac:dyDescent="0.25">
      <c r="K225" s="67">
        <v>43911</v>
      </c>
      <c r="L225" s="43">
        <v>99.672899999999998</v>
      </c>
    </row>
    <row r="226" spans="11:12" x14ac:dyDescent="0.25">
      <c r="K226" s="67">
        <v>43918</v>
      </c>
      <c r="L226" s="43">
        <v>98.401799999999994</v>
      </c>
    </row>
    <row r="227" spans="11:12" x14ac:dyDescent="0.25">
      <c r="K227" s="67">
        <v>43925</v>
      </c>
      <c r="L227" s="43">
        <v>96.698300000000003</v>
      </c>
    </row>
    <row r="228" spans="11:12" x14ac:dyDescent="0.25">
      <c r="K228" s="67">
        <v>43932</v>
      </c>
      <c r="L228" s="43">
        <v>94.161900000000003</v>
      </c>
    </row>
    <row r="229" spans="11:12" x14ac:dyDescent="0.25">
      <c r="K229" s="67">
        <v>43939</v>
      </c>
      <c r="L229" s="43">
        <v>94.060299999999998</v>
      </c>
    </row>
    <row r="230" spans="11:12" x14ac:dyDescent="0.25">
      <c r="K230" s="67">
        <v>43946</v>
      </c>
      <c r="L230" s="43">
        <v>94.247100000000003</v>
      </c>
    </row>
    <row r="231" spans="11:12" x14ac:dyDescent="0.25">
      <c r="K231" s="67">
        <v>43953</v>
      </c>
      <c r="L231" s="43">
        <v>94.699200000000005</v>
      </c>
    </row>
    <row r="232" spans="11:12" x14ac:dyDescent="0.25">
      <c r="K232" s="67">
        <v>43960</v>
      </c>
      <c r="L232" s="43">
        <v>93.318799999999996</v>
      </c>
    </row>
    <row r="233" spans="11:12" x14ac:dyDescent="0.25">
      <c r="K233" s="67">
        <v>43967</v>
      </c>
      <c r="L233" s="43">
        <v>92.6631</v>
      </c>
    </row>
    <row r="234" spans="11:12" x14ac:dyDescent="0.25">
      <c r="K234" s="67">
        <v>43974</v>
      </c>
      <c r="L234" s="43">
        <v>92.2851</v>
      </c>
    </row>
    <row r="235" spans="11:12" x14ac:dyDescent="0.25">
      <c r="K235" s="67">
        <v>43981</v>
      </c>
      <c r="L235" s="43">
        <v>93.580100000000002</v>
      </c>
    </row>
    <row r="236" spans="11:12" x14ac:dyDescent="0.25">
      <c r="K236" s="67">
        <v>43988</v>
      </c>
      <c r="L236" s="43">
        <v>95.452699999999993</v>
      </c>
    </row>
    <row r="237" spans="11:12" x14ac:dyDescent="0.25">
      <c r="K237" s="67">
        <v>43995</v>
      </c>
      <c r="L237" s="43">
        <v>96.085499999999996</v>
      </c>
    </row>
    <row r="238" spans="11:12" x14ac:dyDescent="0.25">
      <c r="K238" s="67">
        <v>44002</v>
      </c>
      <c r="L238" s="43">
        <v>97.002799999999993</v>
      </c>
    </row>
    <row r="239" spans="11:12" x14ac:dyDescent="0.25">
      <c r="K239" s="67">
        <v>44009</v>
      </c>
      <c r="L239" s="43">
        <v>97.207499999999996</v>
      </c>
    </row>
    <row r="240" spans="11:12" x14ac:dyDescent="0.25">
      <c r="K240" s="67">
        <v>44016</v>
      </c>
      <c r="L240" s="43">
        <v>98.944500000000005</v>
      </c>
    </row>
    <row r="241" spans="11:12" x14ac:dyDescent="0.25">
      <c r="K241" s="67">
        <v>44023</v>
      </c>
      <c r="L241" s="43">
        <v>95.884299999999996</v>
      </c>
    </row>
    <row r="242" spans="11:12" x14ac:dyDescent="0.25">
      <c r="K242" s="67">
        <v>44030</v>
      </c>
      <c r="L242" s="43">
        <v>95.402900000000002</v>
      </c>
    </row>
    <row r="243" spans="11:12" x14ac:dyDescent="0.25">
      <c r="K243" s="67">
        <v>44037</v>
      </c>
      <c r="L243" s="43">
        <v>95.053100000000001</v>
      </c>
    </row>
    <row r="244" spans="11:12" x14ac:dyDescent="0.25">
      <c r="K244" s="67">
        <v>44044</v>
      </c>
      <c r="L244" s="43">
        <v>95.779899999999998</v>
      </c>
    </row>
    <row r="245" spans="11:12" x14ac:dyDescent="0.25">
      <c r="K245" s="67">
        <v>44051</v>
      </c>
      <c r="L245" s="43">
        <v>96.120999999999995</v>
      </c>
    </row>
    <row r="246" spans="11:12" x14ac:dyDescent="0.25">
      <c r="K246" s="67">
        <v>44058</v>
      </c>
      <c r="L246" s="43">
        <v>95.627399999999994</v>
      </c>
    </row>
    <row r="247" spans="11:12" x14ac:dyDescent="0.25">
      <c r="K247" s="67">
        <v>44065</v>
      </c>
      <c r="L247" s="43">
        <v>95.418499999999995</v>
      </c>
    </row>
    <row r="248" spans="11:12" x14ac:dyDescent="0.25">
      <c r="K248" s="67">
        <v>44072</v>
      </c>
      <c r="L248" s="43">
        <v>95.474400000000003</v>
      </c>
    </row>
    <row r="249" spans="11:12" x14ac:dyDescent="0.25">
      <c r="K249" s="67">
        <v>44079</v>
      </c>
      <c r="L249" s="43">
        <v>97.681799999999996</v>
      </c>
    </row>
    <row r="250" spans="11:12" x14ac:dyDescent="0.25">
      <c r="K250" s="67">
        <v>44086</v>
      </c>
      <c r="L250" s="43">
        <v>98.357799999999997</v>
      </c>
    </row>
    <row r="251" spans="11:12" x14ac:dyDescent="0.25">
      <c r="K251" s="67">
        <v>44093</v>
      </c>
      <c r="L251" s="43">
        <v>98.9345</v>
      </c>
    </row>
    <row r="252" spans="11:12" x14ac:dyDescent="0.25">
      <c r="K252" s="67">
        <v>44100</v>
      </c>
      <c r="L252" s="43">
        <v>98.072599999999994</v>
      </c>
    </row>
    <row r="253" spans="11:12" x14ac:dyDescent="0.25">
      <c r="K253" s="67">
        <v>44107</v>
      </c>
      <c r="L253" s="43">
        <v>96.714299999999994</v>
      </c>
    </row>
    <row r="254" spans="11:12" x14ac:dyDescent="0.25">
      <c r="K254" s="67" t="s">
        <v>57</v>
      </c>
      <c r="L254" s="43" t="s">
        <v>57</v>
      </c>
    </row>
    <row r="255" spans="11:12" x14ac:dyDescent="0.25">
      <c r="K255" s="67" t="s">
        <v>57</v>
      </c>
      <c r="L255" s="43" t="s">
        <v>57</v>
      </c>
    </row>
    <row r="256" spans="11:12" x14ac:dyDescent="0.25">
      <c r="K256" s="67" t="s">
        <v>57</v>
      </c>
      <c r="L256" s="43" t="s">
        <v>57</v>
      </c>
    </row>
    <row r="257" spans="11:12" x14ac:dyDescent="0.25">
      <c r="K257" s="67" t="s">
        <v>57</v>
      </c>
      <c r="L257" s="43" t="s">
        <v>57</v>
      </c>
    </row>
    <row r="258" spans="11:12" x14ac:dyDescent="0.25">
      <c r="K258" s="67" t="s">
        <v>57</v>
      </c>
      <c r="L258" s="43" t="s">
        <v>57</v>
      </c>
    </row>
    <row r="259" spans="11:12" x14ac:dyDescent="0.25">
      <c r="K259" s="67" t="s">
        <v>57</v>
      </c>
      <c r="L259" s="43" t="s">
        <v>57</v>
      </c>
    </row>
    <row r="260" spans="11:12" x14ac:dyDescent="0.25">
      <c r="K260" s="67" t="s">
        <v>57</v>
      </c>
      <c r="L260" s="43" t="s">
        <v>57</v>
      </c>
    </row>
    <row r="261" spans="11:12" x14ac:dyDescent="0.25">
      <c r="K261" s="67" t="s">
        <v>57</v>
      </c>
      <c r="L261" s="43" t="s">
        <v>57</v>
      </c>
    </row>
    <row r="262" spans="11:12" x14ac:dyDescent="0.25">
      <c r="K262" s="67" t="s">
        <v>57</v>
      </c>
      <c r="L262" s="43" t="s">
        <v>57</v>
      </c>
    </row>
    <row r="263" spans="11:12" x14ac:dyDescent="0.25">
      <c r="K263" s="67" t="s">
        <v>57</v>
      </c>
      <c r="L263" s="43" t="s">
        <v>57</v>
      </c>
    </row>
    <row r="264" spans="11:12" x14ac:dyDescent="0.25">
      <c r="K264" s="67"/>
      <c r="L264" s="43" t="s">
        <v>57</v>
      </c>
    </row>
    <row r="265" spans="11:12" x14ac:dyDescent="0.25">
      <c r="K265" s="69"/>
      <c r="L265" s="69"/>
    </row>
    <row r="266" spans="11:12" x14ac:dyDescent="0.25">
      <c r="K266" s="68" t="s">
        <v>59</v>
      </c>
      <c r="L266" s="68"/>
    </row>
    <row r="267" spans="11:12" x14ac:dyDescent="0.25">
      <c r="K267" s="67">
        <v>43904</v>
      </c>
      <c r="L267" s="43">
        <v>100</v>
      </c>
    </row>
    <row r="268" spans="11:12" x14ac:dyDescent="0.25">
      <c r="K268" s="67">
        <v>43911</v>
      </c>
      <c r="L268" s="43">
        <v>98.874799999999993</v>
      </c>
    </row>
    <row r="269" spans="11:12" x14ac:dyDescent="0.25">
      <c r="K269" s="67">
        <v>43918</v>
      </c>
      <c r="L269" s="43">
        <v>96.296800000000005</v>
      </c>
    </row>
    <row r="270" spans="11:12" x14ac:dyDescent="0.25">
      <c r="K270" s="67">
        <v>43925</v>
      </c>
      <c r="L270" s="43">
        <v>94.474400000000003</v>
      </c>
    </row>
    <row r="271" spans="11:12" x14ac:dyDescent="0.25">
      <c r="K271" s="67">
        <v>43932</v>
      </c>
      <c r="L271" s="43">
        <v>92.968100000000007</v>
      </c>
    </row>
    <row r="272" spans="11:12" x14ac:dyDescent="0.25">
      <c r="K272" s="67">
        <v>43939</v>
      </c>
      <c r="L272" s="43">
        <v>92.439899999999994</v>
      </c>
    </row>
    <row r="273" spans="11:12" x14ac:dyDescent="0.25">
      <c r="K273" s="67">
        <v>43946</v>
      </c>
      <c r="L273" s="43">
        <v>92.773200000000003</v>
      </c>
    </row>
    <row r="274" spans="11:12" x14ac:dyDescent="0.25">
      <c r="K274" s="67">
        <v>43953</v>
      </c>
      <c r="L274" s="43">
        <v>93.289000000000001</v>
      </c>
    </row>
    <row r="275" spans="11:12" x14ac:dyDescent="0.25">
      <c r="K275" s="67">
        <v>43960</v>
      </c>
      <c r="L275" s="43">
        <v>93.893600000000006</v>
      </c>
    </row>
    <row r="276" spans="11:12" x14ac:dyDescent="0.25">
      <c r="K276" s="67">
        <v>43967</v>
      </c>
      <c r="L276" s="43">
        <v>94.738</v>
      </c>
    </row>
    <row r="277" spans="11:12" x14ac:dyDescent="0.25">
      <c r="K277" s="67">
        <v>43974</v>
      </c>
      <c r="L277" s="43">
        <v>95.403700000000001</v>
      </c>
    </row>
    <row r="278" spans="11:12" x14ac:dyDescent="0.25">
      <c r="K278" s="67">
        <v>43981</v>
      </c>
      <c r="L278" s="43">
        <v>95.661600000000007</v>
      </c>
    </row>
    <row r="279" spans="11:12" x14ac:dyDescent="0.25">
      <c r="K279" s="67">
        <v>43988</v>
      </c>
      <c r="L279" s="43">
        <v>95.6053</v>
      </c>
    </row>
    <row r="280" spans="11:12" x14ac:dyDescent="0.25">
      <c r="K280" s="67">
        <v>43995</v>
      </c>
      <c r="L280" s="43">
        <v>96.5261</v>
      </c>
    </row>
    <row r="281" spans="11:12" x14ac:dyDescent="0.25">
      <c r="K281" s="67">
        <v>44002</v>
      </c>
      <c r="L281" s="43">
        <v>97.284499999999994</v>
      </c>
    </row>
    <row r="282" spans="11:12" x14ac:dyDescent="0.25">
      <c r="K282" s="67">
        <v>44009</v>
      </c>
      <c r="L282" s="43">
        <v>96.9559</v>
      </c>
    </row>
    <row r="283" spans="11:12" x14ac:dyDescent="0.25">
      <c r="K283" s="67">
        <v>44016</v>
      </c>
      <c r="L283" s="43">
        <v>97.972200000000001</v>
      </c>
    </row>
    <row r="284" spans="11:12" x14ac:dyDescent="0.25">
      <c r="K284" s="67">
        <v>44023</v>
      </c>
      <c r="L284" s="43">
        <v>97.965500000000006</v>
      </c>
    </row>
    <row r="285" spans="11:12" x14ac:dyDescent="0.25">
      <c r="K285" s="67">
        <v>44030</v>
      </c>
      <c r="L285" s="43">
        <v>97.407700000000006</v>
      </c>
    </row>
    <row r="286" spans="11:12" x14ac:dyDescent="0.25">
      <c r="K286" s="67">
        <v>44037</v>
      </c>
      <c r="L286" s="43">
        <v>97.392399999999995</v>
      </c>
    </row>
    <row r="287" spans="11:12" x14ac:dyDescent="0.25">
      <c r="K287" s="67">
        <v>44044</v>
      </c>
      <c r="L287" s="43">
        <v>97.788799999999995</v>
      </c>
    </row>
    <row r="288" spans="11:12" x14ac:dyDescent="0.25">
      <c r="K288" s="67">
        <v>44051</v>
      </c>
      <c r="L288" s="43">
        <v>98.836600000000004</v>
      </c>
    </row>
    <row r="289" spans="11:12" x14ac:dyDescent="0.25">
      <c r="K289" s="67">
        <v>44058</v>
      </c>
      <c r="L289" s="43">
        <v>98.909199999999998</v>
      </c>
    </row>
    <row r="290" spans="11:12" x14ac:dyDescent="0.25">
      <c r="K290" s="67">
        <v>44065</v>
      </c>
      <c r="L290" s="43">
        <v>98.698099999999997</v>
      </c>
    </row>
    <row r="291" spans="11:12" x14ac:dyDescent="0.25">
      <c r="K291" s="67">
        <v>44072</v>
      </c>
      <c r="L291" s="43">
        <v>98.673299999999998</v>
      </c>
    </row>
    <row r="292" spans="11:12" x14ac:dyDescent="0.25">
      <c r="K292" s="67">
        <v>44079</v>
      </c>
      <c r="L292" s="43">
        <v>98.697199999999995</v>
      </c>
    </row>
    <row r="293" spans="11:12" x14ac:dyDescent="0.25">
      <c r="K293" s="67">
        <v>44086</v>
      </c>
      <c r="L293" s="43">
        <v>98.8309</v>
      </c>
    </row>
    <row r="294" spans="11:12" x14ac:dyDescent="0.25">
      <c r="K294" s="67">
        <v>44093</v>
      </c>
      <c r="L294" s="43">
        <v>98.9923</v>
      </c>
    </row>
    <row r="295" spans="11:12" x14ac:dyDescent="0.25">
      <c r="K295" s="67">
        <v>44100</v>
      </c>
      <c r="L295" s="43">
        <v>98.857600000000005</v>
      </c>
    </row>
    <row r="296" spans="11:12" x14ac:dyDescent="0.25">
      <c r="K296" s="67">
        <v>44107</v>
      </c>
      <c r="L296" s="43">
        <v>97.853399999999993</v>
      </c>
    </row>
    <row r="297" spans="11:12" x14ac:dyDescent="0.25">
      <c r="K297" s="67" t="s">
        <v>57</v>
      </c>
      <c r="L297" s="43" t="s">
        <v>57</v>
      </c>
    </row>
    <row r="298" spans="11:12" x14ac:dyDescent="0.25">
      <c r="K298" s="67" t="s">
        <v>57</v>
      </c>
      <c r="L298" s="43" t="s">
        <v>57</v>
      </c>
    </row>
    <row r="299" spans="11:12" x14ac:dyDescent="0.25">
      <c r="K299" s="67" t="s">
        <v>57</v>
      </c>
      <c r="L299" s="43" t="s">
        <v>57</v>
      </c>
    </row>
    <row r="300" spans="11:12" x14ac:dyDescent="0.25">
      <c r="K300" s="67" t="s">
        <v>57</v>
      </c>
      <c r="L300" s="43" t="s">
        <v>57</v>
      </c>
    </row>
    <row r="301" spans="11:12" x14ac:dyDescent="0.25">
      <c r="K301" s="67" t="s">
        <v>57</v>
      </c>
      <c r="L301" s="43" t="s">
        <v>57</v>
      </c>
    </row>
    <row r="302" spans="11:12" x14ac:dyDescent="0.25">
      <c r="K302" s="67" t="s">
        <v>57</v>
      </c>
      <c r="L302" s="43" t="s">
        <v>57</v>
      </c>
    </row>
    <row r="303" spans="11:12" x14ac:dyDescent="0.25">
      <c r="K303" s="67" t="s">
        <v>57</v>
      </c>
      <c r="L303" s="43" t="s">
        <v>57</v>
      </c>
    </row>
    <row r="304" spans="11:12" x14ac:dyDescent="0.25">
      <c r="K304" s="67" t="s">
        <v>57</v>
      </c>
      <c r="L304" s="43" t="s">
        <v>57</v>
      </c>
    </row>
    <row r="305" spans="11:12" x14ac:dyDescent="0.25">
      <c r="K305" s="67" t="s">
        <v>57</v>
      </c>
      <c r="L305" s="43" t="s">
        <v>57</v>
      </c>
    </row>
    <row r="306" spans="11:12" x14ac:dyDescent="0.25">
      <c r="K306" s="67" t="s">
        <v>57</v>
      </c>
      <c r="L306" s="43" t="s">
        <v>57</v>
      </c>
    </row>
    <row r="307" spans="11:12" x14ac:dyDescent="0.25">
      <c r="K307" s="67"/>
      <c r="L307" s="43" t="s">
        <v>57</v>
      </c>
    </row>
    <row r="308" spans="11:12" x14ac:dyDescent="0.25">
      <c r="K308" s="68" t="s">
        <v>60</v>
      </c>
      <c r="L308" s="68"/>
    </row>
    <row r="309" spans="11:12" x14ac:dyDescent="0.25">
      <c r="K309" s="67">
        <v>43904</v>
      </c>
      <c r="L309" s="43">
        <v>100</v>
      </c>
    </row>
    <row r="310" spans="11:12" x14ac:dyDescent="0.25">
      <c r="K310" s="67">
        <v>43911</v>
      </c>
      <c r="L310" s="43">
        <v>98.902299999999997</v>
      </c>
    </row>
    <row r="311" spans="11:12" x14ac:dyDescent="0.25">
      <c r="K311" s="67">
        <v>43918</v>
      </c>
      <c r="L311" s="43">
        <v>97.177499999999995</v>
      </c>
    </row>
    <row r="312" spans="11:12" x14ac:dyDescent="0.25">
      <c r="K312" s="67">
        <v>43925</v>
      </c>
      <c r="L312" s="43">
        <v>96.145799999999994</v>
      </c>
    </row>
    <row r="313" spans="11:12" x14ac:dyDescent="0.25">
      <c r="K313" s="67">
        <v>43932</v>
      </c>
      <c r="L313" s="43">
        <v>95.110699999999994</v>
      </c>
    </row>
    <row r="314" spans="11:12" x14ac:dyDescent="0.25">
      <c r="K314" s="67">
        <v>43939</v>
      </c>
      <c r="L314" s="43">
        <v>95.302800000000005</v>
      </c>
    </row>
    <row r="315" spans="11:12" x14ac:dyDescent="0.25">
      <c r="K315" s="67">
        <v>43946</v>
      </c>
      <c r="L315" s="43">
        <v>96.191800000000001</v>
      </c>
    </row>
    <row r="316" spans="11:12" x14ac:dyDescent="0.25">
      <c r="K316" s="67">
        <v>43953</v>
      </c>
      <c r="L316" s="43">
        <v>96.528499999999994</v>
      </c>
    </row>
    <row r="317" spans="11:12" x14ac:dyDescent="0.25">
      <c r="K317" s="67">
        <v>43960</v>
      </c>
      <c r="L317" s="43">
        <v>95.268500000000003</v>
      </c>
    </row>
    <row r="318" spans="11:12" x14ac:dyDescent="0.25">
      <c r="K318" s="67">
        <v>43967</v>
      </c>
      <c r="L318" s="43">
        <v>94.825199999999995</v>
      </c>
    </row>
    <row r="319" spans="11:12" x14ac:dyDescent="0.25">
      <c r="K319" s="67">
        <v>43974</v>
      </c>
      <c r="L319" s="43">
        <v>94.777699999999996</v>
      </c>
    </row>
    <row r="320" spans="11:12" x14ac:dyDescent="0.25">
      <c r="K320" s="67">
        <v>43981</v>
      </c>
      <c r="L320" s="43">
        <v>94.6828</v>
      </c>
    </row>
    <row r="321" spans="11:12" x14ac:dyDescent="0.25">
      <c r="K321" s="67">
        <v>43988</v>
      </c>
      <c r="L321" s="43">
        <v>94.646299999999997</v>
      </c>
    </row>
    <row r="322" spans="11:12" x14ac:dyDescent="0.25">
      <c r="K322" s="67">
        <v>43995</v>
      </c>
      <c r="L322" s="43">
        <v>95.119399999999999</v>
      </c>
    </row>
    <row r="323" spans="11:12" x14ac:dyDescent="0.25">
      <c r="K323" s="67">
        <v>44002</v>
      </c>
      <c r="L323" s="43">
        <v>97.120999999999995</v>
      </c>
    </row>
    <row r="324" spans="11:12" x14ac:dyDescent="0.25">
      <c r="K324" s="67">
        <v>44009</v>
      </c>
      <c r="L324" s="43">
        <v>97.304400000000001</v>
      </c>
    </row>
    <row r="325" spans="11:12" x14ac:dyDescent="0.25">
      <c r="K325" s="67">
        <v>44016</v>
      </c>
      <c r="L325" s="43">
        <v>98.215500000000006</v>
      </c>
    </row>
    <row r="326" spans="11:12" x14ac:dyDescent="0.25">
      <c r="K326" s="67">
        <v>44023</v>
      </c>
      <c r="L326" s="43">
        <v>96.771299999999997</v>
      </c>
    </row>
    <row r="327" spans="11:12" x14ac:dyDescent="0.25">
      <c r="K327" s="67">
        <v>44030</v>
      </c>
      <c r="L327" s="43">
        <v>96.118300000000005</v>
      </c>
    </row>
    <row r="328" spans="11:12" x14ac:dyDescent="0.25">
      <c r="K328" s="67">
        <v>44037</v>
      </c>
      <c r="L328" s="43">
        <v>95.796999999999997</v>
      </c>
    </row>
    <row r="329" spans="11:12" x14ac:dyDescent="0.25">
      <c r="K329" s="67">
        <v>44044</v>
      </c>
      <c r="L329" s="43">
        <v>96.419399999999996</v>
      </c>
    </row>
    <row r="330" spans="11:12" x14ac:dyDescent="0.25">
      <c r="K330" s="67">
        <v>44051</v>
      </c>
      <c r="L330" s="43">
        <v>98.741500000000002</v>
      </c>
    </row>
    <row r="331" spans="11:12" x14ac:dyDescent="0.25">
      <c r="K331" s="67">
        <v>44058</v>
      </c>
      <c r="L331" s="43">
        <v>99.373000000000005</v>
      </c>
    </row>
    <row r="332" spans="11:12" x14ac:dyDescent="0.25">
      <c r="K332" s="67">
        <v>44065</v>
      </c>
      <c r="L332" s="43">
        <v>99.630200000000002</v>
      </c>
    </row>
    <row r="333" spans="11:12" x14ac:dyDescent="0.25">
      <c r="K333" s="67">
        <v>44072</v>
      </c>
      <c r="L333" s="43">
        <v>98.807299999999998</v>
      </c>
    </row>
    <row r="334" spans="11:12" x14ac:dyDescent="0.25">
      <c r="K334" s="67">
        <v>44079</v>
      </c>
      <c r="L334" s="43">
        <v>99.512900000000002</v>
      </c>
    </row>
    <row r="335" spans="11:12" x14ac:dyDescent="0.25">
      <c r="K335" s="67">
        <v>44086</v>
      </c>
      <c r="L335" s="43">
        <v>99.634200000000007</v>
      </c>
    </row>
    <row r="336" spans="11:12" x14ac:dyDescent="0.25">
      <c r="K336" s="67">
        <v>44093</v>
      </c>
      <c r="L336" s="43">
        <v>99.545900000000003</v>
      </c>
    </row>
    <row r="337" spans="11:12" x14ac:dyDescent="0.25">
      <c r="K337" s="67">
        <v>44100</v>
      </c>
      <c r="L337" s="43">
        <v>99.230900000000005</v>
      </c>
    </row>
    <row r="338" spans="11:12" x14ac:dyDescent="0.25">
      <c r="K338" s="67">
        <v>44107</v>
      </c>
      <c r="L338" s="43">
        <v>98.610299999999995</v>
      </c>
    </row>
    <row r="339" spans="11:12" x14ac:dyDescent="0.25">
      <c r="K339" s="67" t="s">
        <v>57</v>
      </c>
      <c r="L339" s="43" t="s">
        <v>57</v>
      </c>
    </row>
    <row r="340" spans="11:12" x14ac:dyDescent="0.25">
      <c r="K340" s="67" t="s">
        <v>57</v>
      </c>
      <c r="L340" s="43" t="s">
        <v>57</v>
      </c>
    </row>
    <row r="341" spans="11:12" x14ac:dyDescent="0.25">
      <c r="K341" s="67" t="s">
        <v>57</v>
      </c>
      <c r="L341" s="43" t="s">
        <v>57</v>
      </c>
    </row>
    <row r="342" spans="11:12" x14ac:dyDescent="0.25">
      <c r="K342" s="67" t="s">
        <v>57</v>
      </c>
      <c r="L342" s="43" t="s">
        <v>57</v>
      </c>
    </row>
    <row r="343" spans="11:12" x14ac:dyDescent="0.25">
      <c r="K343" s="67" t="s">
        <v>57</v>
      </c>
      <c r="L343" s="43" t="s">
        <v>57</v>
      </c>
    </row>
    <row r="344" spans="11:12" x14ac:dyDescent="0.25">
      <c r="K344" s="67" t="s">
        <v>57</v>
      </c>
      <c r="L344" s="43" t="s">
        <v>57</v>
      </c>
    </row>
    <row r="345" spans="11:12" x14ac:dyDescent="0.25">
      <c r="K345" s="67" t="s">
        <v>57</v>
      </c>
      <c r="L345" s="43" t="s">
        <v>57</v>
      </c>
    </row>
    <row r="346" spans="11:12" x14ac:dyDescent="0.25">
      <c r="K346" s="67" t="s">
        <v>57</v>
      </c>
      <c r="L346" s="43" t="s">
        <v>57</v>
      </c>
    </row>
    <row r="347" spans="11:12" x14ac:dyDescent="0.25">
      <c r="K347" s="67" t="s">
        <v>57</v>
      </c>
      <c r="L347" s="43" t="s">
        <v>57</v>
      </c>
    </row>
    <row r="348" spans="11:12" x14ac:dyDescent="0.25">
      <c r="K348" s="67" t="s">
        <v>57</v>
      </c>
      <c r="L348" s="43" t="s">
        <v>57</v>
      </c>
    </row>
    <row r="349" spans="11:12" x14ac:dyDescent="0.25">
      <c r="K349" s="67"/>
      <c r="L349" s="43" t="s">
        <v>57</v>
      </c>
    </row>
    <row r="350" spans="11:12" x14ac:dyDescent="0.25">
      <c r="K350" s="66"/>
    </row>
  </sheetData>
  <mergeCells count="14">
    <mergeCell ref="H7:H8"/>
    <mergeCell ref="I7:I8"/>
    <mergeCell ref="B9:I9"/>
    <mergeCell ref="B11:I11"/>
    <mergeCell ref="A1:I1"/>
    <mergeCell ref="B6:E6"/>
    <mergeCell ref="F6:I6"/>
    <mergeCell ref="A7:A8"/>
    <mergeCell ref="B7:B8"/>
    <mergeCell ref="C7:C8"/>
    <mergeCell ref="D7:D8"/>
    <mergeCell ref="E7:E8"/>
    <mergeCell ref="F7:F8"/>
    <mergeCell ref="G7:G8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89" max="8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F5BA33-1215-4142-BE71-035E0B301CB5}">
  <sheetPr codeName="Sheet10">
    <tabColor theme="4" tint="0.39997558519241921"/>
  </sheetPr>
  <dimension ref="A1:L350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19" customWidth="1"/>
    <col min="2" max="2" width="12.5703125" style="19" customWidth="1"/>
    <col min="3" max="5" width="9.7109375" style="19" customWidth="1"/>
    <col min="6" max="6" width="12.5703125" style="19" customWidth="1"/>
    <col min="7" max="9" width="9.7109375" style="19" customWidth="1"/>
    <col min="10" max="10" width="6.7109375" style="19" customWidth="1"/>
    <col min="11" max="11" width="12.42578125" style="19" customWidth="1"/>
    <col min="12" max="12" width="22" style="53" customWidth="1"/>
    <col min="13" max="16384" width="8.7109375" style="19"/>
  </cols>
  <sheetData>
    <row r="1" spans="1:12" ht="60" customHeight="1" x14ac:dyDescent="0.25">
      <c r="A1" s="70" t="s">
        <v>33</v>
      </c>
      <c r="B1" s="70"/>
      <c r="C1" s="70"/>
      <c r="D1" s="70"/>
      <c r="E1" s="70"/>
      <c r="F1" s="70"/>
      <c r="G1" s="70"/>
      <c r="H1" s="70"/>
      <c r="I1" s="70"/>
      <c r="J1" s="4"/>
      <c r="K1" s="34"/>
      <c r="L1" s="35" t="s">
        <v>40</v>
      </c>
    </row>
    <row r="2" spans="1:12" ht="19.5" customHeight="1" x14ac:dyDescent="0.3">
      <c r="A2" s="3" t="str">
        <f>"Weekly Payroll Jobs and Wages in Australia - " &amp;$L$1</f>
        <v>Weekly Payroll Jobs and Wages in Australia - Australian Capital Territory</v>
      </c>
      <c r="B2" s="20"/>
      <c r="C2" s="20"/>
      <c r="D2" s="20"/>
      <c r="E2" s="20"/>
      <c r="F2" s="20"/>
      <c r="G2" s="20"/>
      <c r="H2" s="20"/>
      <c r="I2" s="20"/>
      <c r="J2" s="20"/>
      <c r="K2" s="39" t="s">
        <v>63</v>
      </c>
      <c r="L2" s="36">
        <v>44107</v>
      </c>
    </row>
    <row r="3" spans="1:12" ht="15" customHeight="1" x14ac:dyDescent="0.25">
      <c r="A3" s="21" t="str">
        <f>"Week ending "&amp;TEXT($L$2,"dddd dd mmmm yyyy")</f>
        <v>Week ending Saturday 03 October 2020</v>
      </c>
      <c r="B3" s="20"/>
      <c r="C3" s="22"/>
      <c r="D3" s="23"/>
      <c r="E3" s="20"/>
      <c r="F3" s="20"/>
      <c r="G3" s="20"/>
      <c r="H3" s="20"/>
      <c r="I3" s="20"/>
      <c r="J3" s="20"/>
      <c r="K3" s="41" t="s">
        <v>64</v>
      </c>
      <c r="L3" s="40">
        <v>43904</v>
      </c>
    </row>
    <row r="4" spans="1:12" ht="15" customHeight="1" x14ac:dyDescent="0.25">
      <c r="A4" s="2" t="s">
        <v>32</v>
      </c>
      <c r="B4" s="24"/>
      <c r="C4" s="24"/>
      <c r="D4" s="24"/>
      <c r="E4" s="24"/>
      <c r="F4" s="24"/>
      <c r="G4" s="24"/>
      <c r="H4" s="24"/>
      <c r="I4" s="24"/>
      <c r="J4" s="24"/>
      <c r="K4" s="39" t="s">
        <v>70</v>
      </c>
      <c r="L4" s="40">
        <v>44079</v>
      </c>
    </row>
    <row r="5" spans="1:12" ht="16.5" customHeight="1" thickBot="1" x14ac:dyDescent="0.3">
      <c r="A5" s="25" t="str">
        <f>"Change in payroll jobs and total wages, "&amp;$L$1</f>
        <v>Change in payroll jobs and total wages, Australian Capital Territory</v>
      </c>
      <c r="B5" s="22"/>
      <c r="C5" s="26"/>
      <c r="D5" s="27"/>
      <c r="E5" s="24"/>
      <c r="F5" s="20"/>
      <c r="G5" s="20"/>
      <c r="H5" s="20"/>
      <c r="I5" s="20"/>
      <c r="J5" s="20"/>
      <c r="K5" s="39"/>
      <c r="L5" s="40">
        <v>44093</v>
      </c>
    </row>
    <row r="6" spans="1:12" ht="16.5" customHeight="1" x14ac:dyDescent="0.25">
      <c r="A6" s="57"/>
      <c r="B6" s="82" t="s">
        <v>61</v>
      </c>
      <c r="C6" s="83"/>
      <c r="D6" s="83"/>
      <c r="E6" s="84"/>
      <c r="F6" s="85" t="s">
        <v>62</v>
      </c>
      <c r="G6" s="86"/>
      <c r="H6" s="86"/>
      <c r="I6" s="87"/>
      <c r="J6" s="50"/>
      <c r="K6" s="39" t="s">
        <v>71</v>
      </c>
      <c r="L6" s="40">
        <v>44100</v>
      </c>
    </row>
    <row r="7" spans="1:12" ht="33.75" customHeight="1" x14ac:dyDescent="0.25">
      <c r="A7" s="88"/>
      <c r="B7" s="90" t="str">
        <f>"% Change between " &amp; TEXT($L$3,"dd mmmm")&amp;" and "&amp; TEXT($L$2,"dd mmmm") &amp; " (Change since 100th case of COVID-19)"</f>
        <v>% Change between 14 March and 03 October (Change since 100th case of COVID-19)</v>
      </c>
      <c r="C7" s="92" t="str">
        <f>"% Change between " &amp; TEXT($L$4,"dd mmmm")&amp;" and "&amp; TEXT($L$2,"dd mmmm") &amp; " (monthly change)"</f>
        <v>% Change between 05 September and 03 October (monthly change)</v>
      </c>
      <c r="D7" s="73" t="str">
        <f>"% Change between " &amp; TEXT($L$6,"dd mmmm")&amp;" and "&amp; TEXT($L$2,"dd mmmm") &amp; " (weekly change)"</f>
        <v>% Change between 26 September and 03 October (weekly change)</v>
      </c>
      <c r="E7" s="75" t="str">
        <f>"% Change between " &amp; TEXT($L$5,"dd mmmm")&amp;" and "&amp; TEXT($L$6,"dd mmmm") &amp; " (weekly change)"</f>
        <v>% Change between 19 September and 26 September (weekly change)</v>
      </c>
      <c r="F7" s="94" t="str">
        <f>"% Change between " &amp; TEXT($L$3,"dd mmmm")&amp;" and "&amp; TEXT($L$2,"dd mmmm") &amp; " (Change since 100th case of COVID-19)"</f>
        <v>% Change between 14 March and 03 October (Change since 100th case of COVID-19)</v>
      </c>
      <c r="G7" s="92" t="str">
        <f>"% Change between " &amp; TEXT($L$4,"dd mmmm")&amp;" and "&amp; TEXT($L$2,"dd mmmm") &amp; " (monthly change)"</f>
        <v>% Change between 05 September and 03 October (monthly change)</v>
      </c>
      <c r="H7" s="73" t="str">
        <f>"% Change between " &amp; TEXT($L$6,"dd mmmm")&amp;" and "&amp; TEXT($L$2,"dd mmmm") &amp; " (weekly change)"</f>
        <v>% Change between 26 September and 03 October (weekly change)</v>
      </c>
      <c r="I7" s="75" t="str">
        <f>"% Change between " &amp; TEXT($L$5,"dd mmmm")&amp;" and "&amp; TEXT($L$6,"dd mmmm") &amp; " (weekly change)"</f>
        <v>% Change between 19 September and 26 September (weekly change)</v>
      </c>
      <c r="J7" s="51"/>
      <c r="K7" s="39" t="s">
        <v>72</v>
      </c>
      <c r="L7" s="40">
        <v>44107</v>
      </c>
    </row>
    <row r="8" spans="1:12" ht="43.5" customHeight="1" thickBot="1" x14ac:dyDescent="0.3">
      <c r="A8" s="89"/>
      <c r="B8" s="91"/>
      <c r="C8" s="93"/>
      <c r="D8" s="74"/>
      <c r="E8" s="76"/>
      <c r="F8" s="95"/>
      <c r="G8" s="93"/>
      <c r="H8" s="74"/>
      <c r="I8" s="76"/>
      <c r="J8" s="52"/>
      <c r="K8" s="41" t="s">
        <v>31</v>
      </c>
      <c r="L8" s="43"/>
    </row>
    <row r="9" spans="1:12" x14ac:dyDescent="0.25">
      <c r="A9" s="58"/>
      <c r="B9" s="77" t="str">
        <f>L1</f>
        <v>Australian Capital Territory</v>
      </c>
      <c r="C9" s="78"/>
      <c r="D9" s="78"/>
      <c r="E9" s="78"/>
      <c r="F9" s="78"/>
      <c r="G9" s="78"/>
      <c r="H9" s="78"/>
      <c r="I9" s="79"/>
      <c r="J9" s="28"/>
      <c r="K9" s="54"/>
      <c r="L9" s="43"/>
    </row>
    <row r="10" spans="1:12" x14ac:dyDescent="0.25">
      <c r="A10" s="59" t="s">
        <v>30</v>
      </c>
      <c r="B10" s="28">
        <v>-4.3469763973611464E-2</v>
      </c>
      <c r="C10" s="28">
        <v>-7.3760290608946288E-3</v>
      </c>
      <c r="D10" s="28">
        <v>-5.0770755458844352E-3</v>
      </c>
      <c r="E10" s="28">
        <v>-3.7614762586993811E-3</v>
      </c>
      <c r="F10" s="28">
        <v>-2.5285878723327881E-2</v>
      </c>
      <c r="G10" s="28">
        <v>-1.3584631650988888E-2</v>
      </c>
      <c r="H10" s="28">
        <v>-6.1164248739711269E-3</v>
      </c>
      <c r="I10" s="60">
        <v>-8.4005413384226069E-3</v>
      </c>
      <c r="J10" s="28"/>
      <c r="K10" s="42"/>
      <c r="L10" s="43"/>
    </row>
    <row r="11" spans="1:12" x14ac:dyDescent="0.25">
      <c r="A11" s="58"/>
      <c r="B11" s="80" t="s">
        <v>29</v>
      </c>
      <c r="C11" s="80"/>
      <c r="D11" s="80"/>
      <c r="E11" s="80"/>
      <c r="F11" s="80"/>
      <c r="G11" s="80"/>
      <c r="H11" s="80"/>
      <c r="I11" s="81"/>
      <c r="J11" s="28"/>
      <c r="K11" s="42"/>
      <c r="L11" s="43"/>
    </row>
    <row r="12" spans="1:12" x14ac:dyDescent="0.25">
      <c r="A12" s="61" t="s">
        <v>28</v>
      </c>
      <c r="B12" s="28">
        <v>-5.3554478128829519E-2</v>
      </c>
      <c r="C12" s="28">
        <v>-1.0834150035638035E-2</v>
      </c>
      <c r="D12" s="28">
        <v>-6.9744977248080708E-3</v>
      </c>
      <c r="E12" s="28">
        <v>-3.8312896076269087E-3</v>
      </c>
      <c r="F12" s="28">
        <v>-3.0604516789477842E-2</v>
      </c>
      <c r="G12" s="28">
        <v>-2.1098651337611907E-2</v>
      </c>
      <c r="H12" s="28">
        <v>-1.0422134488802914E-2</v>
      </c>
      <c r="I12" s="60">
        <v>-8.3586668097768158E-3</v>
      </c>
      <c r="J12" s="28"/>
      <c r="K12" s="42"/>
      <c r="L12" s="43"/>
    </row>
    <row r="13" spans="1:12" x14ac:dyDescent="0.25">
      <c r="A13" s="61" t="s">
        <v>27</v>
      </c>
      <c r="B13" s="28">
        <v>-3.9935179539838939E-2</v>
      </c>
      <c r="C13" s="28">
        <v>-7.5685537372843781E-3</v>
      </c>
      <c r="D13" s="28">
        <v>-3.5470441298917077E-3</v>
      </c>
      <c r="E13" s="28">
        <v>-5.4324422803008199E-3</v>
      </c>
      <c r="F13" s="28">
        <v>-2.2976906830383781E-2</v>
      </c>
      <c r="G13" s="28">
        <v>-4.5063389817179278E-3</v>
      </c>
      <c r="H13" s="28">
        <v>-7.6114003895766391E-4</v>
      </c>
      <c r="I13" s="60">
        <v>-8.2801004223077568E-3</v>
      </c>
      <c r="J13" s="28"/>
      <c r="K13" s="38"/>
      <c r="L13" s="43"/>
    </row>
    <row r="14" spans="1:12" x14ac:dyDescent="0.25">
      <c r="A14" s="62" t="s">
        <v>49</v>
      </c>
      <c r="B14" s="28">
        <v>-1.2945865161076098E-2</v>
      </c>
      <c r="C14" s="28">
        <v>5.7532914245048028E-2</v>
      </c>
      <c r="D14" s="28">
        <v>8.3759330468218263E-3</v>
      </c>
      <c r="E14" s="28">
        <v>2.2196531791907503E-2</v>
      </c>
      <c r="F14" s="28">
        <v>0.24312255781867687</v>
      </c>
      <c r="G14" s="28">
        <v>1.7857126107076127E-2</v>
      </c>
      <c r="H14" s="28">
        <v>9.0953154300392747E-3</v>
      </c>
      <c r="I14" s="60">
        <v>1.3558686950745802E-2</v>
      </c>
      <c r="J14" s="28"/>
      <c r="K14" s="55"/>
      <c r="L14" s="43"/>
    </row>
    <row r="15" spans="1:12" x14ac:dyDescent="0.25">
      <c r="A15" s="61" t="s">
        <v>50</v>
      </c>
      <c r="B15" s="28">
        <v>-5.8175596578117994E-2</v>
      </c>
      <c r="C15" s="28">
        <v>-9.5902187410457085E-4</v>
      </c>
      <c r="D15" s="28">
        <v>-8.6763660490024597E-3</v>
      </c>
      <c r="E15" s="28">
        <v>2.3275698270948109E-3</v>
      </c>
      <c r="F15" s="28">
        <v>1.0311929308747469E-2</v>
      </c>
      <c r="G15" s="28">
        <v>-7.16548963550101E-3</v>
      </c>
      <c r="H15" s="28">
        <v>-4.5074555644574188E-3</v>
      </c>
      <c r="I15" s="60">
        <v>-9.2137585978688818E-3</v>
      </c>
      <c r="J15" s="28"/>
      <c r="K15" s="42"/>
      <c r="L15" s="43"/>
    </row>
    <row r="16" spans="1:12" x14ac:dyDescent="0.25">
      <c r="A16" s="61" t="s">
        <v>51</v>
      </c>
      <c r="B16" s="28">
        <v>-3.8785607495265606E-2</v>
      </c>
      <c r="C16" s="28">
        <v>-1.2445573146005251E-2</v>
      </c>
      <c r="D16" s="28">
        <v>-5.7257149926799311E-3</v>
      </c>
      <c r="E16" s="28">
        <v>-5.5977035062538816E-3</v>
      </c>
      <c r="F16" s="28">
        <v>-2.4653775642394238E-2</v>
      </c>
      <c r="G16" s="28">
        <v>-1.8176093038676955E-2</v>
      </c>
      <c r="H16" s="28">
        <v>-1.1322671448297905E-2</v>
      </c>
      <c r="I16" s="60">
        <v>-8.4242972592840637E-3</v>
      </c>
      <c r="J16" s="28"/>
      <c r="K16" s="42"/>
      <c r="L16" s="43"/>
    </row>
    <row r="17" spans="1:12" x14ac:dyDescent="0.25">
      <c r="A17" s="61" t="s">
        <v>52</v>
      </c>
      <c r="B17" s="28">
        <v>-2.5893944370057875E-2</v>
      </c>
      <c r="C17" s="28">
        <v>-1.2699339376248231E-2</v>
      </c>
      <c r="D17" s="28">
        <v>-3.5394753844165683E-3</v>
      </c>
      <c r="E17" s="28">
        <v>-8.6339413814305876E-3</v>
      </c>
      <c r="F17" s="28">
        <v>-2.7077259292439759E-2</v>
      </c>
      <c r="G17" s="28">
        <v>-1.7753162013760648E-2</v>
      </c>
      <c r="H17" s="28">
        <v>-5.1171753573004963E-3</v>
      </c>
      <c r="I17" s="60">
        <v>-1.030445725573792E-2</v>
      </c>
      <c r="J17" s="28"/>
      <c r="K17" s="42"/>
      <c r="L17" s="43"/>
    </row>
    <row r="18" spans="1:12" ht="17.25" customHeight="1" x14ac:dyDescent="0.25">
      <c r="A18" s="61" t="s">
        <v>53</v>
      </c>
      <c r="B18" s="28">
        <v>-3.1930715772392149E-2</v>
      </c>
      <c r="C18" s="28">
        <v>-1.1567193747073379E-2</v>
      </c>
      <c r="D18" s="28">
        <v>-2.7306755823672813E-3</v>
      </c>
      <c r="E18" s="28">
        <v>-7.0008299953087105E-3</v>
      </c>
      <c r="F18" s="28">
        <v>-3.3450277186750199E-2</v>
      </c>
      <c r="G18" s="28">
        <v>-9.649084440144895E-3</v>
      </c>
      <c r="H18" s="28">
        <v>-2.051231180830615E-3</v>
      </c>
      <c r="I18" s="60">
        <v>-1.0904570067496122E-2</v>
      </c>
      <c r="J18" s="29"/>
      <c r="K18" s="44"/>
      <c r="L18" s="43"/>
    </row>
    <row r="19" spans="1:12" x14ac:dyDescent="0.25">
      <c r="A19" s="61" t="s">
        <v>54</v>
      </c>
      <c r="B19" s="28">
        <v>-7.3748023194517676E-2</v>
      </c>
      <c r="C19" s="28">
        <v>-2.5907788967938661E-2</v>
      </c>
      <c r="D19" s="28">
        <v>-6.9140919366993403E-3</v>
      </c>
      <c r="E19" s="28">
        <v>-1.5852414943913984E-2</v>
      </c>
      <c r="F19" s="28">
        <v>-9.7983876264847392E-2</v>
      </c>
      <c r="G19" s="28">
        <v>-1.831669479925524E-2</v>
      </c>
      <c r="H19" s="28">
        <v>-5.2092237569949518E-3</v>
      </c>
      <c r="I19" s="60">
        <v>-1.3759111906585408E-2</v>
      </c>
      <c r="J19" s="20"/>
      <c r="K19" s="37"/>
      <c r="L19" s="43"/>
    </row>
    <row r="20" spans="1:12" ht="15.75" thickBot="1" x14ac:dyDescent="0.3">
      <c r="A20" s="63" t="s">
        <v>55</v>
      </c>
      <c r="B20" s="64">
        <v>-0.14487040385774563</v>
      </c>
      <c r="C20" s="64">
        <v>-2.6982167352537667E-2</v>
      </c>
      <c r="D20" s="64">
        <v>-2.0262430939226417E-2</v>
      </c>
      <c r="E20" s="64">
        <v>-1.0252904989747069E-2</v>
      </c>
      <c r="F20" s="64">
        <v>-0.1370469104439791</v>
      </c>
      <c r="G20" s="64">
        <v>-5.6284403620012857E-2</v>
      </c>
      <c r="H20" s="64">
        <v>-4.9157075863406785E-2</v>
      </c>
      <c r="I20" s="65">
        <v>1.9042047039026899E-2</v>
      </c>
      <c r="J20" s="20"/>
      <c r="K20" s="56"/>
      <c r="L20" s="43"/>
    </row>
    <row r="21" spans="1:12" x14ac:dyDescent="0.25">
      <c r="A21" s="30" t="s">
        <v>48</v>
      </c>
      <c r="B21" s="20"/>
      <c r="C21" s="20"/>
      <c r="D21" s="20"/>
      <c r="E21" s="20"/>
      <c r="F21" s="20"/>
      <c r="G21" s="20"/>
      <c r="H21" s="20"/>
      <c r="I21" s="20"/>
      <c r="J21" s="20"/>
      <c r="K21" s="37"/>
      <c r="L21" s="43"/>
    </row>
    <row r="22" spans="1:12" ht="10.5" customHeight="1" x14ac:dyDescent="0.25">
      <c r="B22" s="20"/>
      <c r="C22" s="20"/>
      <c r="D22" s="20"/>
      <c r="E22" s="20"/>
      <c r="F22" s="20"/>
      <c r="G22" s="20"/>
      <c r="H22" s="20"/>
      <c r="I22" s="20"/>
      <c r="J22" s="20"/>
      <c r="K22" s="45"/>
      <c r="L22" s="43"/>
    </row>
    <row r="23" spans="1:12" x14ac:dyDescent="0.25">
      <c r="A23" s="31" t="str">
        <f>"Indexed number of payroll jobs and total wages, "&amp;$L$1&amp;" and Australia"</f>
        <v>Indexed number of payroll jobs and total wages, Australian Capital Territory and Australia</v>
      </c>
      <c r="B23" s="20"/>
      <c r="C23" s="20"/>
      <c r="D23" s="20"/>
      <c r="E23" s="20"/>
      <c r="F23" s="20"/>
      <c r="G23" s="20"/>
      <c r="H23" s="20"/>
      <c r="I23" s="20"/>
      <c r="J23" s="20"/>
      <c r="K23" s="45"/>
      <c r="L23" s="43"/>
    </row>
    <row r="24" spans="1:12" x14ac:dyDescent="0.25">
      <c r="A24" s="20"/>
      <c r="B24" s="20"/>
      <c r="C24" s="20"/>
      <c r="D24" s="20"/>
      <c r="E24" s="20"/>
      <c r="F24" s="20"/>
      <c r="G24" s="20"/>
      <c r="H24" s="20"/>
      <c r="I24" s="20"/>
      <c r="J24" s="20"/>
      <c r="K24" s="45"/>
      <c r="L24" s="43"/>
    </row>
    <row r="25" spans="1:12" x14ac:dyDescent="0.25">
      <c r="B25" s="20"/>
      <c r="C25" s="20"/>
      <c r="D25" s="20"/>
      <c r="E25" s="20"/>
      <c r="F25" s="20"/>
      <c r="G25" s="20"/>
      <c r="H25" s="20"/>
      <c r="I25" s="20"/>
      <c r="J25" s="20"/>
      <c r="K25" s="45"/>
      <c r="L25" s="43"/>
    </row>
    <row r="26" spans="1:12" x14ac:dyDescent="0.25">
      <c r="A26" s="20"/>
      <c r="B26" s="20"/>
      <c r="C26" s="20"/>
      <c r="D26" s="20"/>
      <c r="E26" s="24"/>
      <c r="F26" s="24"/>
      <c r="G26" s="24"/>
      <c r="H26" s="24"/>
      <c r="I26" s="24"/>
      <c r="J26" s="24"/>
      <c r="K26" s="56"/>
      <c r="L26" s="43"/>
    </row>
    <row r="27" spans="1:12" x14ac:dyDescent="0.25">
      <c r="A27" s="20"/>
      <c r="B27" s="31"/>
      <c r="C27" s="31"/>
      <c r="D27" s="31"/>
      <c r="E27" s="31"/>
      <c r="F27" s="31"/>
      <c r="G27" s="31"/>
      <c r="H27" s="31"/>
      <c r="I27" s="31"/>
      <c r="J27" s="31"/>
      <c r="K27" s="46"/>
      <c r="L27" s="43"/>
    </row>
    <row r="28" spans="1:12" x14ac:dyDescent="0.25">
      <c r="A28" s="20"/>
      <c r="B28" s="20"/>
      <c r="C28" s="20"/>
      <c r="D28" s="20"/>
      <c r="E28" s="20"/>
      <c r="F28" s="20"/>
      <c r="G28" s="20"/>
      <c r="H28" s="20"/>
      <c r="I28" s="20"/>
      <c r="J28" s="20"/>
      <c r="K28" s="45"/>
      <c r="L28" s="43"/>
    </row>
    <row r="29" spans="1:12" x14ac:dyDescent="0.25">
      <c r="B29" s="20"/>
      <c r="C29" s="20"/>
      <c r="D29" s="20"/>
      <c r="E29" s="20"/>
      <c r="F29" s="20"/>
      <c r="G29" s="20"/>
      <c r="H29" s="20"/>
      <c r="I29" s="20"/>
      <c r="J29" s="20"/>
      <c r="K29" s="45"/>
      <c r="L29" s="43"/>
    </row>
    <row r="30" spans="1:12" x14ac:dyDescent="0.25">
      <c r="A30" s="20"/>
      <c r="B30" s="20"/>
      <c r="C30" s="20"/>
      <c r="D30" s="20"/>
      <c r="E30" s="20"/>
      <c r="F30" s="20"/>
      <c r="G30" s="20"/>
      <c r="H30" s="20"/>
      <c r="I30" s="20"/>
      <c r="J30" s="20"/>
      <c r="K30" s="45"/>
      <c r="L30" s="43"/>
    </row>
    <row r="31" spans="1:12" x14ac:dyDescent="0.25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45"/>
      <c r="L31" s="43"/>
    </row>
    <row r="32" spans="1:12" ht="15.75" customHeight="1" x14ac:dyDescent="0.25">
      <c r="B32" s="20"/>
      <c r="C32" s="20"/>
      <c r="D32" s="20"/>
      <c r="E32" s="20"/>
      <c r="F32" s="20"/>
      <c r="G32" s="20"/>
      <c r="H32" s="20"/>
      <c r="I32" s="20"/>
      <c r="J32" s="20"/>
      <c r="K32" s="45"/>
      <c r="L32" s="43"/>
    </row>
    <row r="33" spans="1:12" x14ac:dyDescent="0.25">
      <c r="A33" s="20"/>
      <c r="B33" s="20"/>
      <c r="C33" s="20"/>
      <c r="D33" s="20"/>
      <c r="E33" s="20"/>
      <c r="F33" s="20"/>
      <c r="G33" s="20"/>
      <c r="H33" s="20"/>
      <c r="I33" s="20"/>
      <c r="J33" s="20"/>
      <c r="K33" s="43" t="s">
        <v>26</v>
      </c>
      <c r="L33" s="43" t="s">
        <v>65</v>
      </c>
    </row>
    <row r="34" spans="1:12" ht="11.25" customHeight="1" x14ac:dyDescent="0.25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43"/>
      <c r="L34" s="42" t="s">
        <v>24</v>
      </c>
    </row>
    <row r="35" spans="1:12" x14ac:dyDescent="0.25">
      <c r="A35" s="32" t="str">
        <f>"Indexed number of payroll jobs held by men by age group, "&amp;$L$1</f>
        <v>Indexed number of payroll jobs held by men by age group, Australian Capital Territory</v>
      </c>
      <c r="B35" s="20"/>
      <c r="C35" s="20"/>
      <c r="D35" s="20"/>
      <c r="E35" s="20"/>
      <c r="F35" s="20"/>
      <c r="G35" s="20"/>
      <c r="H35" s="20"/>
      <c r="I35" s="20"/>
      <c r="J35" s="20"/>
      <c r="K35" s="42" t="s">
        <v>49</v>
      </c>
      <c r="L35" s="43">
        <v>86.93</v>
      </c>
    </row>
    <row r="36" spans="1:12" x14ac:dyDescent="0.25">
      <c r="B36" s="20"/>
      <c r="C36" s="20"/>
      <c r="D36" s="20"/>
      <c r="E36" s="20"/>
      <c r="F36" s="20"/>
      <c r="G36" s="20"/>
      <c r="H36" s="20"/>
      <c r="I36" s="20"/>
      <c r="J36" s="20"/>
      <c r="K36" s="42" t="s">
        <v>50</v>
      </c>
      <c r="L36" s="43">
        <v>93.8</v>
      </c>
    </row>
    <row r="37" spans="1:12" x14ac:dyDescent="0.25">
      <c r="B37" s="20"/>
      <c r="C37" s="20"/>
      <c r="D37" s="20"/>
      <c r="E37" s="20"/>
      <c r="F37" s="20"/>
      <c r="G37" s="20"/>
      <c r="H37" s="20"/>
      <c r="I37" s="20"/>
      <c r="J37" s="20"/>
      <c r="K37" s="42" t="s">
        <v>51</v>
      </c>
      <c r="L37" s="43">
        <v>96.6</v>
      </c>
    </row>
    <row r="38" spans="1:12" x14ac:dyDescent="0.25">
      <c r="K38" s="44" t="s">
        <v>52</v>
      </c>
      <c r="L38" s="43">
        <v>98.18</v>
      </c>
    </row>
    <row r="39" spans="1:12" x14ac:dyDescent="0.25">
      <c r="K39" s="37" t="s">
        <v>53</v>
      </c>
      <c r="L39" s="43">
        <v>97.34</v>
      </c>
    </row>
    <row r="40" spans="1:12" x14ac:dyDescent="0.25">
      <c r="K40" s="37" t="s">
        <v>54</v>
      </c>
      <c r="L40" s="43">
        <v>94.88</v>
      </c>
    </row>
    <row r="41" spans="1:12" x14ac:dyDescent="0.25">
      <c r="K41" s="37" t="s">
        <v>55</v>
      </c>
      <c r="L41" s="43">
        <v>87.81</v>
      </c>
    </row>
    <row r="42" spans="1:12" x14ac:dyDescent="0.25">
      <c r="K42" s="37"/>
      <c r="L42" s="43"/>
    </row>
    <row r="43" spans="1:12" x14ac:dyDescent="0.25">
      <c r="K43" s="43"/>
      <c r="L43" s="43" t="s">
        <v>23</v>
      </c>
    </row>
    <row r="44" spans="1:12" x14ac:dyDescent="0.25">
      <c r="K44" s="42" t="s">
        <v>49</v>
      </c>
      <c r="L44" s="43">
        <v>90.81</v>
      </c>
    </row>
    <row r="45" spans="1:12" ht="15.4" customHeight="1" x14ac:dyDescent="0.25">
      <c r="A45" s="32" t="str">
        <f>"Indexed number of payroll jobs held by women by age group, "&amp;$L$1</f>
        <v>Indexed number of payroll jobs held by women by age group, Australian Capital Territory</v>
      </c>
      <c r="B45" s="20"/>
      <c r="C45" s="20"/>
      <c r="D45" s="20"/>
      <c r="E45" s="20"/>
      <c r="F45" s="20"/>
      <c r="G45" s="20"/>
      <c r="H45" s="20"/>
      <c r="I45" s="20"/>
      <c r="J45" s="20"/>
      <c r="K45" s="42" t="s">
        <v>50</v>
      </c>
      <c r="L45" s="43">
        <v>94.22</v>
      </c>
    </row>
    <row r="46" spans="1:12" ht="15.4" customHeight="1" x14ac:dyDescent="0.25">
      <c r="B46" s="20"/>
      <c r="C46" s="20"/>
      <c r="D46" s="20"/>
      <c r="E46" s="20"/>
      <c r="F46" s="20"/>
      <c r="G46" s="20"/>
      <c r="H46" s="20"/>
      <c r="I46" s="20"/>
      <c r="J46" s="20"/>
      <c r="K46" s="42" t="s">
        <v>51</v>
      </c>
      <c r="L46" s="43">
        <v>95.8</v>
      </c>
    </row>
    <row r="47" spans="1:12" ht="15.4" customHeight="1" x14ac:dyDescent="0.25">
      <c r="B47" s="20"/>
      <c r="C47" s="20"/>
      <c r="D47" s="20"/>
      <c r="E47" s="20"/>
      <c r="F47" s="20"/>
      <c r="G47" s="20"/>
      <c r="H47" s="20"/>
      <c r="I47" s="20"/>
      <c r="J47" s="20"/>
      <c r="K47" s="44" t="s">
        <v>52</v>
      </c>
      <c r="L47" s="43">
        <v>97.24</v>
      </c>
    </row>
    <row r="48" spans="1:12" ht="15.4" customHeight="1" x14ac:dyDescent="0.25">
      <c r="B48" s="20"/>
      <c r="C48" s="20"/>
      <c r="D48" s="20"/>
      <c r="E48" s="20"/>
      <c r="F48" s="20"/>
      <c r="G48" s="20"/>
      <c r="H48" s="20"/>
      <c r="I48" s="20"/>
      <c r="J48" s="20"/>
      <c r="K48" s="37" t="s">
        <v>53</v>
      </c>
      <c r="L48" s="43">
        <v>96.89</v>
      </c>
    </row>
    <row r="49" spans="1:12" ht="15.4" customHeight="1" x14ac:dyDescent="0.25">
      <c r="B49" s="20"/>
      <c r="C49" s="20"/>
      <c r="D49" s="20"/>
      <c r="E49" s="20"/>
      <c r="F49" s="20"/>
      <c r="G49" s="20"/>
      <c r="H49" s="20"/>
      <c r="I49" s="20"/>
      <c r="J49" s="20"/>
      <c r="K49" s="37" t="s">
        <v>54</v>
      </c>
      <c r="L49" s="43">
        <v>93.6</v>
      </c>
    </row>
    <row r="50" spans="1:12" ht="15.4" customHeight="1" x14ac:dyDescent="0.25">
      <c r="B50" s="20"/>
      <c r="C50" s="20"/>
      <c r="D50" s="20"/>
      <c r="E50" s="20"/>
      <c r="F50" s="20"/>
      <c r="G50" s="20"/>
      <c r="H50" s="20"/>
      <c r="I50" s="20"/>
      <c r="J50" s="20"/>
      <c r="K50" s="37" t="s">
        <v>55</v>
      </c>
      <c r="L50" s="43">
        <v>87.6</v>
      </c>
    </row>
    <row r="51" spans="1:12" ht="15.4" customHeight="1" x14ac:dyDescent="0.25">
      <c r="B51" s="32"/>
      <c r="C51" s="32"/>
      <c r="D51" s="32"/>
      <c r="E51" s="32"/>
      <c r="F51" s="32"/>
      <c r="G51" s="32"/>
      <c r="H51" s="32"/>
      <c r="I51" s="32"/>
      <c r="J51" s="32"/>
      <c r="K51" s="37"/>
      <c r="L51" s="43"/>
    </row>
    <row r="52" spans="1:12" ht="15.4" customHeight="1" x14ac:dyDescent="0.25">
      <c r="B52" s="20"/>
      <c r="C52" s="20"/>
      <c r="D52" s="20"/>
      <c r="E52" s="20"/>
      <c r="F52" s="20"/>
      <c r="G52" s="20"/>
      <c r="H52" s="20"/>
      <c r="I52" s="20"/>
      <c r="J52" s="20"/>
      <c r="K52" s="43"/>
      <c r="L52" s="43" t="s">
        <v>22</v>
      </c>
    </row>
    <row r="53" spans="1:12" ht="15.4" customHeight="1" x14ac:dyDescent="0.25">
      <c r="B53" s="31"/>
      <c r="C53" s="31"/>
      <c r="D53" s="31"/>
      <c r="E53" s="31"/>
      <c r="F53" s="31"/>
      <c r="G53" s="31"/>
      <c r="H53" s="31"/>
      <c r="I53" s="31"/>
      <c r="J53" s="31"/>
      <c r="K53" s="42" t="s">
        <v>49</v>
      </c>
      <c r="L53" s="43">
        <v>91.32</v>
      </c>
    </row>
    <row r="54" spans="1:12" ht="15.4" customHeight="1" x14ac:dyDescent="0.25">
      <c r="A54" s="32" t="str">
        <f>"Change in payroll jobs since week ending "&amp;TEXT($L$3,"dd mmmm")&amp;" by Industry, "&amp;$L$1</f>
        <v>Change in payroll jobs since week ending 14 March by Industry, Australian Capital Territory</v>
      </c>
      <c r="B54" s="20"/>
      <c r="C54" s="20"/>
      <c r="D54" s="20"/>
      <c r="E54" s="20"/>
      <c r="F54" s="20"/>
      <c r="G54" s="20"/>
      <c r="H54" s="20"/>
      <c r="I54" s="20"/>
      <c r="J54" s="20"/>
      <c r="K54" s="42" t="s">
        <v>50</v>
      </c>
      <c r="L54" s="43">
        <v>93.45</v>
      </c>
    </row>
    <row r="55" spans="1:12" ht="15.4" customHeight="1" x14ac:dyDescent="0.25">
      <c r="B55" s="20"/>
      <c r="C55" s="20"/>
      <c r="D55" s="20"/>
      <c r="E55" s="20"/>
      <c r="F55" s="20"/>
      <c r="G55" s="20"/>
      <c r="H55" s="20"/>
      <c r="I55" s="20"/>
      <c r="J55" s="20"/>
      <c r="K55" s="42" t="s">
        <v>51</v>
      </c>
      <c r="L55" s="43">
        <v>95.16</v>
      </c>
    </row>
    <row r="56" spans="1:12" ht="15.4" customHeight="1" x14ac:dyDescent="0.25">
      <c r="B56" s="20"/>
      <c r="C56" s="20"/>
      <c r="D56" s="20"/>
      <c r="E56" s="20"/>
      <c r="F56" s="20"/>
      <c r="G56" s="20"/>
      <c r="H56" s="20"/>
      <c r="I56" s="20"/>
      <c r="J56" s="20"/>
      <c r="K56" s="44" t="s">
        <v>52</v>
      </c>
      <c r="L56" s="43">
        <v>96.71</v>
      </c>
    </row>
    <row r="57" spans="1:12" ht="15.4" customHeight="1" x14ac:dyDescent="0.25">
      <c r="A57" s="20"/>
      <c r="B57" s="20"/>
      <c r="C57" s="20"/>
      <c r="D57" s="20"/>
      <c r="E57" s="20"/>
      <c r="F57" s="20"/>
      <c r="G57" s="20"/>
      <c r="H57" s="20"/>
      <c r="I57" s="20"/>
      <c r="J57" s="20"/>
      <c r="K57" s="37" t="s">
        <v>53</v>
      </c>
      <c r="L57" s="43">
        <v>96.24</v>
      </c>
    </row>
    <row r="58" spans="1:12" ht="15.4" customHeight="1" x14ac:dyDescent="0.25">
      <c r="B58" s="20"/>
      <c r="C58" s="20"/>
      <c r="D58" s="20"/>
      <c r="E58" s="20"/>
      <c r="F58" s="20"/>
      <c r="G58" s="20"/>
      <c r="H58" s="20"/>
      <c r="I58" s="20"/>
      <c r="J58" s="20"/>
      <c r="K58" s="37" t="s">
        <v>54</v>
      </c>
      <c r="L58" s="43">
        <v>92.76</v>
      </c>
    </row>
    <row r="59" spans="1:12" ht="15.4" customHeight="1" x14ac:dyDescent="0.25">
      <c r="K59" s="37" t="s">
        <v>55</v>
      </c>
      <c r="L59" s="43">
        <v>84.65</v>
      </c>
    </row>
    <row r="60" spans="1:12" ht="15.4" customHeight="1" x14ac:dyDescent="0.25">
      <c r="K60" s="37"/>
      <c r="L60" s="43"/>
    </row>
    <row r="61" spans="1:12" ht="15.4" customHeight="1" x14ac:dyDescent="0.25">
      <c r="B61" s="20"/>
      <c r="C61" s="20"/>
      <c r="D61" s="20"/>
      <c r="E61" s="20"/>
      <c r="F61" s="20"/>
      <c r="G61" s="20"/>
      <c r="H61" s="20"/>
      <c r="I61" s="20"/>
      <c r="J61" s="20"/>
      <c r="K61" s="39"/>
      <c r="L61" s="39"/>
    </row>
    <row r="62" spans="1:12" ht="15.4" customHeight="1" x14ac:dyDescent="0.25">
      <c r="K62" s="43" t="s">
        <v>25</v>
      </c>
      <c r="L62" s="42" t="s">
        <v>66</v>
      </c>
    </row>
    <row r="63" spans="1:12" ht="15.4" customHeight="1" x14ac:dyDescent="0.25">
      <c r="K63" s="46"/>
      <c r="L63" s="42" t="s">
        <v>24</v>
      </c>
    </row>
    <row r="64" spans="1:12" ht="15.4" customHeight="1" x14ac:dyDescent="0.25">
      <c r="K64" s="42" t="s">
        <v>49</v>
      </c>
      <c r="L64" s="43">
        <v>92.95</v>
      </c>
    </row>
    <row r="65" spans="1:12" ht="15.4" customHeight="1" x14ac:dyDescent="0.25">
      <c r="K65" s="42" t="s">
        <v>50</v>
      </c>
      <c r="L65" s="43">
        <v>94.5</v>
      </c>
    </row>
    <row r="66" spans="1:12" ht="15.4" customHeight="1" x14ac:dyDescent="0.25">
      <c r="K66" s="42" t="s">
        <v>51</v>
      </c>
      <c r="L66" s="43">
        <v>97.88</v>
      </c>
    </row>
    <row r="67" spans="1:12" ht="15.4" customHeight="1" x14ac:dyDescent="0.25">
      <c r="K67" s="44" t="s">
        <v>52</v>
      </c>
      <c r="L67" s="43">
        <v>99</v>
      </c>
    </row>
    <row r="68" spans="1:12" ht="15.4" customHeight="1" x14ac:dyDescent="0.25">
      <c r="K68" s="37" t="s">
        <v>53</v>
      </c>
      <c r="L68" s="43">
        <v>98.47</v>
      </c>
    </row>
    <row r="69" spans="1:12" ht="15.4" customHeight="1" x14ac:dyDescent="0.25">
      <c r="K69" s="37" t="s">
        <v>54</v>
      </c>
      <c r="L69" s="43">
        <v>95.19</v>
      </c>
    </row>
    <row r="70" spans="1:12" ht="15.4" customHeight="1" x14ac:dyDescent="0.25">
      <c r="K70" s="37" t="s">
        <v>55</v>
      </c>
      <c r="L70" s="43">
        <v>87.98</v>
      </c>
    </row>
    <row r="71" spans="1:12" ht="15.4" customHeight="1" x14ac:dyDescent="0.25">
      <c r="K71" s="37"/>
      <c r="L71" s="43"/>
    </row>
    <row r="72" spans="1:12" ht="15.4" customHeight="1" x14ac:dyDescent="0.25">
      <c r="K72" s="38"/>
      <c r="L72" s="43" t="s">
        <v>23</v>
      </c>
    </row>
    <row r="73" spans="1:12" ht="15.4" customHeight="1" x14ac:dyDescent="0.25">
      <c r="K73" s="42" t="s">
        <v>49</v>
      </c>
      <c r="L73" s="43">
        <v>95.57</v>
      </c>
    </row>
    <row r="74" spans="1:12" ht="15.4" customHeight="1" x14ac:dyDescent="0.25">
      <c r="K74" s="42" t="s">
        <v>50</v>
      </c>
      <c r="L74" s="43">
        <v>95.31</v>
      </c>
    </row>
    <row r="75" spans="1:12" ht="15.4" customHeight="1" x14ac:dyDescent="0.25">
      <c r="K75" s="42" t="s">
        <v>51</v>
      </c>
      <c r="L75" s="43">
        <v>97.19</v>
      </c>
    </row>
    <row r="76" spans="1:12" ht="15.4" customHeight="1" x14ac:dyDescent="0.25">
      <c r="A76" s="31" t="str">
        <f>"Distribution of payroll jobs by industry, "&amp;$L$1</f>
        <v>Distribution of payroll jobs by industry, Australian Capital Territory</v>
      </c>
      <c r="K76" s="44" t="s">
        <v>52</v>
      </c>
      <c r="L76" s="43">
        <v>98.12</v>
      </c>
    </row>
    <row r="77" spans="1:12" ht="15.4" customHeight="1" x14ac:dyDescent="0.25">
      <c r="K77" s="37" t="s">
        <v>53</v>
      </c>
      <c r="L77" s="43">
        <v>97.23</v>
      </c>
    </row>
    <row r="78" spans="1:12" ht="15.4" customHeight="1" x14ac:dyDescent="0.25">
      <c r="K78" s="37" t="s">
        <v>54</v>
      </c>
      <c r="L78" s="43">
        <v>92.82</v>
      </c>
    </row>
    <row r="79" spans="1:12" ht="15.4" customHeight="1" x14ac:dyDescent="0.25">
      <c r="K79" s="37" t="s">
        <v>55</v>
      </c>
      <c r="L79" s="43">
        <v>86.84</v>
      </c>
    </row>
    <row r="80" spans="1:12" ht="15.4" customHeight="1" x14ac:dyDescent="0.25">
      <c r="K80" s="37"/>
      <c r="L80" s="43"/>
    </row>
    <row r="81" spans="1:12" ht="15.4" customHeight="1" x14ac:dyDescent="0.25">
      <c r="K81" s="39"/>
      <c r="L81" s="43" t="s">
        <v>22</v>
      </c>
    </row>
    <row r="82" spans="1:12" ht="15.4" customHeight="1" x14ac:dyDescent="0.25">
      <c r="K82" s="42" t="s">
        <v>49</v>
      </c>
      <c r="L82" s="43">
        <v>96.38</v>
      </c>
    </row>
    <row r="83" spans="1:12" ht="15.4" customHeight="1" x14ac:dyDescent="0.25">
      <c r="K83" s="42" t="s">
        <v>50</v>
      </c>
      <c r="L83" s="43">
        <v>94.45</v>
      </c>
    </row>
    <row r="84" spans="1:12" ht="15.4" customHeight="1" x14ac:dyDescent="0.25">
      <c r="K84" s="42" t="s">
        <v>51</v>
      </c>
      <c r="L84" s="43">
        <v>96.7</v>
      </c>
    </row>
    <row r="85" spans="1:12" ht="15.4" customHeight="1" x14ac:dyDescent="0.25">
      <c r="K85" s="44" t="s">
        <v>52</v>
      </c>
      <c r="L85" s="43">
        <v>98</v>
      </c>
    </row>
    <row r="86" spans="1:12" ht="15.4" customHeight="1" x14ac:dyDescent="0.25">
      <c r="K86" s="37" t="s">
        <v>53</v>
      </c>
      <c r="L86" s="43">
        <v>97.33</v>
      </c>
    </row>
    <row r="87" spans="1:12" ht="15.4" customHeight="1" x14ac:dyDescent="0.25">
      <c r="K87" s="37" t="s">
        <v>54</v>
      </c>
      <c r="L87" s="43">
        <v>92.37</v>
      </c>
    </row>
    <row r="88" spans="1:12" ht="15.4" customHeight="1" x14ac:dyDescent="0.25">
      <c r="A88" s="33"/>
      <c r="B88" s="33"/>
      <c r="C88" s="33"/>
      <c r="D88" s="33"/>
      <c r="E88" s="33"/>
      <c r="F88" s="33"/>
      <c r="G88" s="33"/>
      <c r="H88" s="33"/>
      <c r="I88" s="33"/>
      <c r="J88" s="33"/>
      <c r="K88" s="37" t="s">
        <v>55</v>
      </c>
      <c r="L88" s="43">
        <v>86.7</v>
      </c>
    </row>
    <row r="89" spans="1:12" ht="15.4" customHeight="1" x14ac:dyDescent="0.25">
      <c r="A89" s="33"/>
      <c r="B89" s="33"/>
      <c r="C89" s="33"/>
      <c r="D89" s="33"/>
      <c r="E89" s="33"/>
      <c r="F89" s="33"/>
      <c r="G89" s="33"/>
      <c r="H89" s="33"/>
      <c r="I89" s="33"/>
      <c r="J89" s="33"/>
      <c r="K89" s="37"/>
      <c r="L89" s="43"/>
    </row>
    <row r="90" spans="1:12" ht="15" customHeight="1" x14ac:dyDescent="0.25">
      <c r="B90" s="24"/>
      <c r="C90" s="24"/>
      <c r="D90" s="24"/>
      <c r="E90" s="24"/>
      <c r="F90" s="24"/>
      <c r="G90" s="24"/>
      <c r="H90" s="24"/>
      <c r="I90" s="24"/>
      <c r="J90" s="24"/>
      <c r="K90" s="38"/>
      <c r="L90" s="38"/>
    </row>
    <row r="91" spans="1:12" ht="15" customHeight="1" x14ac:dyDescent="0.25">
      <c r="B91" s="24"/>
      <c r="C91" s="24"/>
      <c r="D91" s="24"/>
      <c r="E91" s="24"/>
      <c r="F91" s="24"/>
      <c r="G91" s="24"/>
      <c r="H91" s="24"/>
      <c r="I91" s="24"/>
      <c r="J91" s="24"/>
      <c r="K91" s="43" t="s">
        <v>21</v>
      </c>
      <c r="L91" s="69" t="s">
        <v>67</v>
      </c>
    </row>
    <row r="92" spans="1:12" ht="15" customHeight="1" x14ac:dyDescent="0.25">
      <c r="A92" s="24"/>
      <c r="B92" s="24"/>
      <c r="C92" s="24"/>
      <c r="D92" s="24"/>
      <c r="E92" s="24"/>
      <c r="F92" s="24"/>
      <c r="G92" s="24"/>
      <c r="H92" s="24"/>
      <c r="I92" s="24"/>
      <c r="J92" s="24"/>
      <c r="K92" s="34"/>
      <c r="L92" s="40"/>
    </row>
    <row r="93" spans="1:12" ht="15" customHeight="1" x14ac:dyDescent="0.25">
      <c r="A93" s="24"/>
      <c r="B93" s="24"/>
      <c r="C93" s="24"/>
      <c r="D93" s="24"/>
      <c r="E93" s="24"/>
      <c r="F93" s="24"/>
      <c r="G93" s="24"/>
      <c r="H93" s="24"/>
      <c r="I93" s="24"/>
      <c r="J93" s="24"/>
      <c r="K93" s="38" t="s">
        <v>19</v>
      </c>
      <c r="L93" s="42">
        <v>-0.16089999999999999</v>
      </c>
    </row>
    <row r="94" spans="1:12" ht="15" customHeight="1" x14ac:dyDescent="0.25">
      <c r="A94" s="24"/>
      <c r="B94" s="24"/>
      <c r="C94" s="24"/>
      <c r="D94" s="24"/>
      <c r="E94" s="24"/>
      <c r="F94" s="24"/>
      <c r="G94" s="24"/>
      <c r="H94" s="24"/>
      <c r="I94" s="24"/>
      <c r="J94" s="24"/>
      <c r="K94" s="38" t="s">
        <v>0</v>
      </c>
      <c r="L94" s="42">
        <v>2.6200000000000001E-2</v>
      </c>
    </row>
    <row r="95" spans="1:12" ht="15" customHeight="1" x14ac:dyDescent="0.25">
      <c r="B95" s="24"/>
      <c r="C95" s="24"/>
      <c r="D95" s="24"/>
      <c r="E95" s="24"/>
      <c r="F95" s="24"/>
      <c r="G95" s="24"/>
      <c r="H95" s="24"/>
      <c r="I95" s="24"/>
      <c r="J95" s="24"/>
      <c r="K95" s="38" t="s">
        <v>1</v>
      </c>
      <c r="L95" s="42">
        <v>-4.6199999999999998E-2</v>
      </c>
    </row>
    <row r="96" spans="1:12" ht="15" customHeight="1" x14ac:dyDescent="0.25">
      <c r="B96" s="24"/>
      <c r="C96" s="24"/>
      <c r="D96" s="24"/>
      <c r="E96" s="24"/>
      <c r="F96" s="24"/>
      <c r="G96" s="24"/>
      <c r="H96" s="24"/>
      <c r="I96" s="24"/>
      <c r="J96" s="24"/>
      <c r="K96" s="38" t="s">
        <v>18</v>
      </c>
      <c r="L96" s="42">
        <v>-6.1199999999999997E-2</v>
      </c>
    </row>
    <row r="97" spans="1:12" ht="15" customHeight="1" x14ac:dyDescent="0.25">
      <c r="A97" s="24"/>
      <c r="B97" s="24"/>
      <c r="C97" s="24"/>
      <c r="D97" s="24"/>
      <c r="E97" s="24"/>
      <c r="F97" s="24"/>
      <c r="G97" s="24"/>
      <c r="H97" s="24"/>
      <c r="I97" s="24"/>
      <c r="J97" s="24"/>
      <c r="K97" s="38" t="s">
        <v>2</v>
      </c>
      <c r="L97" s="42">
        <v>-5.8099999999999999E-2</v>
      </c>
    </row>
    <row r="98" spans="1:12" ht="15" customHeight="1" x14ac:dyDescent="0.25">
      <c r="B98" s="24"/>
      <c r="C98" s="24"/>
      <c r="D98" s="24"/>
      <c r="E98" s="24"/>
      <c r="F98" s="24"/>
      <c r="G98" s="24"/>
      <c r="H98" s="24"/>
      <c r="I98" s="24"/>
      <c r="J98" s="24"/>
      <c r="K98" s="38" t="s">
        <v>17</v>
      </c>
      <c r="L98" s="42">
        <v>1.6999999999999999E-3</v>
      </c>
    </row>
    <row r="99" spans="1:12" ht="15" customHeight="1" x14ac:dyDescent="0.25">
      <c r="A99" s="24"/>
      <c r="B99" s="24"/>
      <c r="C99" s="24"/>
      <c r="D99" s="24"/>
      <c r="E99" s="24"/>
      <c r="F99" s="24"/>
      <c r="G99" s="24"/>
      <c r="H99" s="24"/>
      <c r="I99" s="24"/>
      <c r="J99" s="24"/>
      <c r="K99" s="38" t="s">
        <v>16</v>
      </c>
      <c r="L99" s="42">
        <v>-3.04E-2</v>
      </c>
    </row>
    <row r="100" spans="1:12" ht="15" customHeight="1" x14ac:dyDescent="0.25">
      <c r="A100" s="24"/>
      <c r="B100" s="24"/>
      <c r="C100" s="24"/>
      <c r="D100" s="24"/>
      <c r="E100" s="24"/>
      <c r="F100" s="24"/>
      <c r="G100" s="24"/>
      <c r="H100" s="24"/>
      <c r="I100" s="24"/>
      <c r="J100" s="24"/>
      <c r="K100" s="38" t="s">
        <v>15</v>
      </c>
      <c r="L100" s="42">
        <v>-0.2412</v>
      </c>
    </row>
    <row r="101" spans="1:12" x14ac:dyDescent="0.25">
      <c r="A101" s="24"/>
      <c r="B101" s="24"/>
      <c r="C101" s="24"/>
      <c r="D101" s="24"/>
      <c r="E101" s="24"/>
      <c r="F101" s="24"/>
      <c r="G101" s="24"/>
      <c r="H101" s="24"/>
      <c r="I101" s="24"/>
      <c r="J101" s="24"/>
      <c r="K101" s="38" t="s">
        <v>14</v>
      </c>
      <c r="L101" s="42">
        <v>-6.9400000000000003E-2</v>
      </c>
    </row>
    <row r="102" spans="1:12" x14ac:dyDescent="0.25">
      <c r="A102" s="24"/>
      <c r="B102" s="24"/>
      <c r="C102" s="24"/>
      <c r="D102" s="24"/>
      <c r="E102" s="24"/>
      <c r="F102" s="24"/>
      <c r="G102" s="24"/>
      <c r="H102" s="24"/>
      <c r="I102" s="24"/>
      <c r="J102" s="24"/>
      <c r="K102" s="38" t="s">
        <v>13</v>
      </c>
      <c r="L102" s="42">
        <v>-7.1499999999999994E-2</v>
      </c>
    </row>
    <row r="103" spans="1:12" x14ac:dyDescent="0.25">
      <c r="K103" s="38" t="s">
        <v>12</v>
      </c>
      <c r="L103" s="42">
        <v>3.7400000000000003E-2</v>
      </c>
    </row>
    <row r="104" spans="1:12" x14ac:dyDescent="0.25">
      <c r="K104" s="38" t="s">
        <v>11</v>
      </c>
      <c r="L104" s="42">
        <v>-4.8000000000000001E-2</v>
      </c>
    </row>
    <row r="105" spans="1:12" x14ac:dyDescent="0.25">
      <c r="K105" s="38" t="s">
        <v>10</v>
      </c>
      <c r="L105" s="42">
        <v>-4.8099999999999997E-2</v>
      </c>
    </row>
    <row r="106" spans="1:12" x14ac:dyDescent="0.25">
      <c r="K106" s="38" t="s">
        <v>9</v>
      </c>
      <c r="L106" s="42">
        <v>-1.01E-2</v>
      </c>
    </row>
    <row r="107" spans="1:12" x14ac:dyDescent="0.25">
      <c r="K107" s="38" t="s">
        <v>8</v>
      </c>
      <c r="L107" s="42">
        <v>1E-4</v>
      </c>
    </row>
    <row r="108" spans="1:12" x14ac:dyDescent="0.25">
      <c r="K108" s="38" t="s">
        <v>7</v>
      </c>
      <c r="L108" s="42">
        <v>-0.1008</v>
      </c>
    </row>
    <row r="109" spans="1:12" x14ac:dyDescent="0.25">
      <c r="K109" s="38" t="s">
        <v>6</v>
      </c>
      <c r="L109" s="42">
        <v>9.1999999999999998E-3</v>
      </c>
    </row>
    <row r="110" spans="1:12" x14ac:dyDescent="0.25">
      <c r="K110" s="38" t="s">
        <v>5</v>
      </c>
      <c r="L110" s="42">
        <v>-4.2900000000000001E-2</v>
      </c>
    </row>
    <row r="111" spans="1:12" x14ac:dyDescent="0.25">
      <c r="K111" s="38" t="s">
        <v>3</v>
      </c>
      <c r="L111" s="42">
        <v>7.7999999999999996E-3</v>
      </c>
    </row>
    <row r="112" spans="1:12" x14ac:dyDescent="0.25">
      <c r="K112" s="38"/>
      <c r="L112" s="48"/>
    </row>
    <row r="113" spans="1:12" x14ac:dyDescent="0.25">
      <c r="A113" s="24"/>
      <c r="B113" s="24"/>
      <c r="C113" s="24"/>
      <c r="D113" s="24"/>
      <c r="E113" s="24"/>
      <c r="F113" s="24"/>
      <c r="G113" s="24"/>
      <c r="H113" s="24"/>
      <c r="I113" s="24"/>
      <c r="J113" s="24"/>
      <c r="K113" s="38"/>
      <c r="L113" s="67"/>
    </row>
    <row r="114" spans="1:12" x14ac:dyDescent="0.25">
      <c r="K114" s="38"/>
      <c r="L114" s="48"/>
    </row>
    <row r="115" spans="1:12" x14ac:dyDescent="0.25">
      <c r="K115" s="38"/>
      <c r="L115" s="48"/>
    </row>
    <row r="116" spans="1:12" x14ac:dyDescent="0.25">
      <c r="K116" s="38"/>
      <c r="L116" s="48"/>
    </row>
    <row r="117" spans="1:12" x14ac:dyDescent="0.25">
      <c r="K117" s="38"/>
      <c r="L117" s="48"/>
    </row>
    <row r="118" spans="1:12" x14ac:dyDescent="0.25">
      <c r="K118" s="38"/>
      <c r="L118" s="48"/>
    </row>
    <row r="119" spans="1:12" x14ac:dyDescent="0.25">
      <c r="K119" s="38"/>
      <c r="L119" s="48"/>
    </row>
    <row r="120" spans="1:12" x14ac:dyDescent="0.25">
      <c r="K120" s="38"/>
      <c r="L120" s="47"/>
    </row>
    <row r="121" spans="1:12" x14ac:dyDescent="0.25">
      <c r="K121" s="38"/>
      <c r="L121" s="48"/>
    </row>
    <row r="122" spans="1:12" x14ac:dyDescent="0.25">
      <c r="K122" s="38"/>
      <c r="L122" s="48"/>
    </row>
    <row r="123" spans="1:12" x14ac:dyDescent="0.25">
      <c r="K123" s="38"/>
      <c r="L123" s="48"/>
    </row>
    <row r="124" spans="1:12" x14ac:dyDescent="0.25">
      <c r="K124" s="38"/>
      <c r="L124" s="48"/>
    </row>
    <row r="125" spans="1:12" x14ac:dyDescent="0.25">
      <c r="K125" s="38"/>
      <c r="L125" s="48"/>
    </row>
    <row r="126" spans="1:12" x14ac:dyDescent="0.25">
      <c r="K126" s="38"/>
      <c r="L126" s="48"/>
    </row>
    <row r="127" spans="1:12" x14ac:dyDescent="0.25">
      <c r="K127" s="38"/>
      <c r="L127" s="48"/>
    </row>
    <row r="128" spans="1:12" x14ac:dyDescent="0.25">
      <c r="K128" s="38"/>
      <c r="L128" s="48"/>
    </row>
    <row r="129" spans="11:12" x14ac:dyDescent="0.25">
      <c r="K129" s="38"/>
      <c r="L129" s="48"/>
    </row>
    <row r="130" spans="11:12" x14ac:dyDescent="0.25">
      <c r="K130" s="38"/>
      <c r="L130" s="48"/>
    </row>
    <row r="131" spans="11:12" x14ac:dyDescent="0.25">
      <c r="K131" s="38"/>
      <c r="L131" s="48"/>
    </row>
    <row r="132" spans="11:12" x14ac:dyDescent="0.25">
      <c r="K132" s="38"/>
      <c r="L132" s="48"/>
    </row>
    <row r="133" spans="11:12" x14ac:dyDescent="0.25">
      <c r="K133" s="34"/>
      <c r="L133" s="48"/>
    </row>
    <row r="134" spans="11:12" x14ac:dyDescent="0.25">
      <c r="K134" s="34"/>
      <c r="L134" s="48"/>
    </row>
    <row r="135" spans="11:12" x14ac:dyDescent="0.25">
      <c r="K135" s="34"/>
      <c r="L135" s="48"/>
    </row>
    <row r="136" spans="11:12" x14ac:dyDescent="0.25">
      <c r="K136" s="34"/>
      <c r="L136" s="48"/>
    </row>
    <row r="137" spans="11:12" x14ac:dyDescent="0.25">
      <c r="K137" s="34"/>
      <c r="L137" s="48"/>
    </row>
    <row r="138" spans="11:12" x14ac:dyDescent="0.25">
      <c r="K138" s="34"/>
      <c r="L138" s="48"/>
    </row>
    <row r="139" spans="11:12" x14ac:dyDescent="0.25">
      <c r="K139" s="34"/>
      <c r="L139" s="48"/>
    </row>
    <row r="140" spans="11:12" x14ac:dyDescent="0.25">
      <c r="K140" s="69" t="s">
        <v>68</v>
      </c>
      <c r="L140" s="69" t="s">
        <v>69</v>
      </c>
    </row>
    <row r="141" spans="11:12" x14ac:dyDescent="0.25">
      <c r="K141" s="34"/>
      <c r="L141" s="49">
        <v>43904</v>
      </c>
    </row>
    <row r="142" spans="11:12" x14ac:dyDescent="0.25">
      <c r="K142" s="38" t="s">
        <v>19</v>
      </c>
      <c r="L142" s="42">
        <v>1.8E-3</v>
      </c>
    </row>
    <row r="143" spans="11:12" x14ac:dyDescent="0.25">
      <c r="K143" s="38" t="s">
        <v>0</v>
      </c>
      <c r="L143" s="42">
        <v>1E-3</v>
      </c>
    </row>
    <row r="144" spans="11:12" x14ac:dyDescent="0.25">
      <c r="K144" s="38" t="s">
        <v>1</v>
      </c>
      <c r="L144" s="42">
        <v>2.1399999999999999E-2</v>
      </c>
    </row>
    <row r="145" spans="11:12" x14ac:dyDescent="0.25">
      <c r="K145" s="38" t="s">
        <v>18</v>
      </c>
      <c r="L145" s="42">
        <v>6.4000000000000003E-3</v>
      </c>
    </row>
    <row r="146" spans="11:12" x14ac:dyDescent="0.25">
      <c r="K146" s="38" t="s">
        <v>2</v>
      </c>
      <c r="L146" s="42">
        <v>5.3199999999999997E-2</v>
      </c>
    </row>
    <row r="147" spans="11:12" x14ac:dyDescent="0.25">
      <c r="K147" s="38" t="s">
        <v>17</v>
      </c>
      <c r="L147" s="42">
        <v>1.5299999999999999E-2</v>
      </c>
    </row>
    <row r="148" spans="11:12" x14ac:dyDescent="0.25">
      <c r="K148" s="38" t="s">
        <v>16</v>
      </c>
      <c r="L148" s="42">
        <v>7.9500000000000001E-2</v>
      </c>
    </row>
    <row r="149" spans="11:12" x14ac:dyDescent="0.25">
      <c r="K149" s="38" t="s">
        <v>15</v>
      </c>
      <c r="L149" s="42">
        <v>8.2199999999999995E-2</v>
      </c>
    </row>
    <row r="150" spans="11:12" x14ac:dyDescent="0.25">
      <c r="K150" s="38" t="s">
        <v>14</v>
      </c>
      <c r="L150" s="42">
        <v>1.6400000000000001E-2</v>
      </c>
    </row>
    <row r="151" spans="11:12" x14ac:dyDescent="0.25">
      <c r="K151" s="38" t="s">
        <v>13</v>
      </c>
      <c r="L151" s="42">
        <v>1.78E-2</v>
      </c>
    </row>
    <row r="152" spans="11:12" x14ac:dyDescent="0.25">
      <c r="K152" s="38" t="s">
        <v>12</v>
      </c>
      <c r="L152" s="42">
        <v>1.89E-2</v>
      </c>
    </row>
    <row r="153" spans="11:12" x14ac:dyDescent="0.25">
      <c r="K153" s="38" t="s">
        <v>11</v>
      </c>
      <c r="L153" s="42">
        <v>1.7500000000000002E-2</v>
      </c>
    </row>
    <row r="154" spans="11:12" x14ac:dyDescent="0.25">
      <c r="K154" s="38" t="s">
        <v>10</v>
      </c>
      <c r="L154" s="42">
        <v>0.12620000000000001</v>
      </c>
    </row>
    <row r="155" spans="11:12" x14ac:dyDescent="0.25">
      <c r="K155" s="38" t="s">
        <v>9</v>
      </c>
      <c r="L155" s="42">
        <v>7.4999999999999997E-2</v>
      </c>
    </row>
    <row r="156" spans="11:12" x14ac:dyDescent="0.25">
      <c r="K156" s="38" t="s">
        <v>8</v>
      </c>
      <c r="L156" s="42">
        <v>0.23860000000000001</v>
      </c>
    </row>
    <row r="157" spans="11:12" x14ac:dyDescent="0.25">
      <c r="K157" s="38" t="s">
        <v>7</v>
      </c>
      <c r="L157" s="42">
        <v>7.5300000000000006E-2</v>
      </c>
    </row>
    <row r="158" spans="11:12" x14ac:dyDescent="0.25">
      <c r="K158" s="38" t="s">
        <v>6</v>
      </c>
      <c r="L158" s="42">
        <v>9.9099999999999994E-2</v>
      </c>
    </row>
    <row r="159" spans="11:12" x14ac:dyDescent="0.25">
      <c r="K159" s="38" t="s">
        <v>5</v>
      </c>
      <c r="L159" s="42">
        <v>1.8499999999999999E-2</v>
      </c>
    </row>
    <row r="160" spans="11:12" x14ac:dyDescent="0.25">
      <c r="K160" s="38" t="s">
        <v>3</v>
      </c>
      <c r="L160" s="42">
        <v>3.5999999999999997E-2</v>
      </c>
    </row>
    <row r="161" spans="11:12" x14ac:dyDescent="0.25">
      <c r="K161" s="34"/>
      <c r="L161" s="47" t="s">
        <v>20</v>
      </c>
    </row>
    <row r="162" spans="11:12" x14ac:dyDescent="0.25">
      <c r="K162" s="38" t="s">
        <v>19</v>
      </c>
      <c r="L162" s="42">
        <v>1.6000000000000001E-3</v>
      </c>
    </row>
    <row r="163" spans="11:12" x14ac:dyDescent="0.25">
      <c r="K163" s="38" t="s">
        <v>0</v>
      </c>
      <c r="L163" s="42">
        <v>1.1000000000000001E-3</v>
      </c>
    </row>
    <row r="164" spans="11:12" x14ac:dyDescent="0.25">
      <c r="K164" s="38" t="s">
        <v>1</v>
      </c>
      <c r="L164" s="42">
        <v>2.1299999999999999E-2</v>
      </c>
    </row>
    <row r="165" spans="11:12" x14ac:dyDescent="0.25">
      <c r="K165" s="38" t="s">
        <v>18</v>
      </c>
      <c r="L165" s="42">
        <v>6.3E-3</v>
      </c>
    </row>
    <row r="166" spans="11:12" x14ac:dyDescent="0.25">
      <c r="K166" s="38" t="s">
        <v>2</v>
      </c>
      <c r="L166" s="42">
        <v>5.2400000000000002E-2</v>
      </c>
    </row>
    <row r="167" spans="11:12" x14ac:dyDescent="0.25">
      <c r="K167" s="38" t="s">
        <v>17</v>
      </c>
      <c r="L167" s="42">
        <v>1.6E-2</v>
      </c>
    </row>
    <row r="168" spans="11:12" x14ac:dyDescent="0.25">
      <c r="K168" s="38" t="s">
        <v>16</v>
      </c>
      <c r="L168" s="42">
        <v>8.0600000000000005E-2</v>
      </c>
    </row>
    <row r="169" spans="11:12" x14ac:dyDescent="0.25">
      <c r="K169" s="38" t="s">
        <v>15</v>
      </c>
      <c r="L169" s="42">
        <v>6.5199999999999994E-2</v>
      </c>
    </row>
    <row r="170" spans="11:12" x14ac:dyDescent="0.25">
      <c r="K170" s="38" t="s">
        <v>14</v>
      </c>
      <c r="L170" s="42">
        <v>1.6E-2</v>
      </c>
    </row>
    <row r="171" spans="11:12" x14ac:dyDescent="0.25">
      <c r="K171" s="38" t="s">
        <v>13</v>
      </c>
      <c r="L171" s="42">
        <v>1.7299999999999999E-2</v>
      </c>
    </row>
    <row r="172" spans="11:12" x14ac:dyDescent="0.25">
      <c r="K172" s="38" t="s">
        <v>12</v>
      </c>
      <c r="L172" s="42">
        <v>2.0400000000000001E-2</v>
      </c>
    </row>
    <row r="173" spans="11:12" x14ac:dyDescent="0.25">
      <c r="K173" s="38" t="s">
        <v>11</v>
      </c>
      <c r="L173" s="42">
        <v>1.7399999999999999E-2</v>
      </c>
    </row>
    <row r="174" spans="11:12" x14ac:dyDescent="0.25">
      <c r="K174" s="38" t="s">
        <v>10</v>
      </c>
      <c r="L174" s="42">
        <v>0.12559999999999999</v>
      </c>
    </row>
    <row r="175" spans="11:12" x14ac:dyDescent="0.25">
      <c r="K175" s="38" t="s">
        <v>9</v>
      </c>
      <c r="L175" s="42">
        <v>7.7600000000000002E-2</v>
      </c>
    </row>
    <row r="176" spans="11:12" x14ac:dyDescent="0.25">
      <c r="K176" s="38" t="s">
        <v>8</v>
      </c>
      <c r="L176" s="42">
        <v>0.24940000000000001</v>
      </c>
    </row>
    <row r="177" spans="11:12" x14ac:dyDescent="0.25">
      <c r="K177" s="38" t="s">
        <v>7</v>
      </c>
      <c r="L177" s="42">
        <v>7.0800000000000002E-2</v>
      </c>
    </row>
    <row r="178" spans="11:12" x14ac:dyDescent="0.25">
      <c r="K178" s="38" t="s">
        <v>6</v>
      </c>
      <c r="L178" s="42">
        <v>0.1046</v>
      </c>
    </row>
    <row r="179" spans="11:12" x14ac:dyDescent="0.25">
      <c r="K179" s="38" t="s">
        <v>5</v>
      </c>
      <c r="L179" s="42">
        <v>1.8499999999999999E-2</v>
      </c>
    </row>
    <row r="180" spans="11:12" x14ac:dyDescent="0.25">
      <c r="K180" s="38" t="s">
        <v>3</v>
      </c>
      <c r="L180" s="42">
        <v>3.7999999999999999E-2</v>
      </c>
    </row>
    <row r="181" spans="11:12" x14ac:dyDescent="0.25">
      <c r="K181" s="68" t="s">
        <v>56</v>
      </c>
      <c r="L181" s="69"/>
    </row>
    <row r="182" spans="11:12" x14ac:dyDescent="0.25">
      <c r="K182" s="67">
        <v>43904</v>
      </c>
      <c r="L182" s="43">
        <v>100</v>
      </c>
    </row>
    <row r="183" spans="11:12" x14ac:dyDescent="0.25">
      <c r="K183" s="67">
        <v>43911</v>
      </c>
      <c r="L183" s="43">
        <v>99.271199999999993</v>
      </c>
    </row>
    <row r="184" spans="11:12" x14ac:dyDescent="0.25">
      <c r="K184" s="67">
        <v>43918</v>
      </c>
      <c r="L184" s="43">
        <v>96.295599999999993</v>
      </c>
    </row>
    <row r="185" spans="11:12" x14ac:dyDescent="0.25">
      <c r="K185" s="67">
        <v>43925</v>
      </c>
      <c r="L185" s="43">
        <v>93.638400000000004</v>
      </c>
    </row>
    <row r="186" spans="11:12" x14ac:dyDescent="0.25">
      <c r="K186" s="67">
        <v>43932</v>
      </c>
      <c r="L186" s="43">
        <v>91.923000000000002</v>
      </c>
    </row>
    <row r="187" spans="11:12" x14ac:dyDescent="0.25">
      <c r="K187" s="67">
        <v>43939</v>
      </c>
      <c r="L187" s="43">
        <v>91.470600000000005</v>
      </c>
    </row>
    <row r="188" spans="11:12" x14ac:dyDescent="0.25">
      <c r="K188" s="67">
        <v>43946</v>
      </c>
      <c r="L188" s="43">
        <v>91.807000000000002</v>
      </c>
    </row>
    <row r="189" spans="11:12" x14ac:dyDescent="0.25">
      <c r="K189" s="67">
        <v>43953</v>
      </c>
      <c r="L189" s="43">
        <v>92.205500000000001</v>
      </c>
    </row>
    <row r="190" spans="11:12" x14ac:dyDescent="0.25">
      <c r="K190" s="67">
        <v>43960</v>
      </c>
      <c r="L190" s="43">
        <v>92.755899999999997</v>
      </c>
    </row>
    <row r="191" spans="11:12" x14ac:dyDescent="0.25">
      <c r="K191" s="67">
        <v>43967</v>
      </c>
      <c r="L191" s="43">
        <v>93.289000000000001</v>
      </c>
    </row>
    <row r="192" spans="11:12" x14ac:dyDescent="0.25">
      <c r="K192" s="67">
        <v>43974</v>
      </c>
      <c r="L192" s="43">
        <v>93.593100000000007</v>
      </c>
    </row>
    <row r="193" spans="11:12" x14ac:dyDescent="0.25">
      <c r="K193" s="67">
        <v>43981</v>
      </c>
      <c r="L193" s="43">
        <v>94.094300000000004</v>
      </c>
    </row>
    <row r="194" spans="11:12" x14ac:dyDescent="0.25">
      <c r="K194" s="67">
        <v>43988</v>
      </c>
      <c r="L194" s="43">
        <v>95.016300000000001</v>
      </c>
    </row>
    <row r="195" spans="11:12" x14ac:dyDescent="0.25">
      <c r="K195" s="67">
        <v>43995</v>
      </c>
      <c r="L195" s="43">
        <v>95.471400000000003</v>
      </c>
    </row>
    <row r="196" spans="11:12" x14ac:dyDescent="0.25">
      <c r="K196" s="67">
        <v>44002</v>
      </c>
      <c r="L196" s="43">
        <v>95.657899999999998</v>
      </c>
    </row>
    <row r="197" spans="11:12" x14ac:dyDescent="0.25">
      <c r="K197" s="67">
        <v>44009</v>
      </c>
      <c r="L197" s="43">
        <v>95.603200000000001</v>
      </c>
    </row>
    <row r="198" spans="11:12" x14ac:dyDescent="0.25">
      <c r="K198" s="67">
        <v>44016</v>
      </c>
      <c r="L198" s="43">
        <v>96.356800000000007</v>
      </c>
    </row>
    <row r="199" spans="11:12" x14ac:dyDescent="0.25">
      <c r="K199" s="67">
        <v>44023</v>
      </c>
      <c r="L199" s="43">
        <v>96.685500000000005</v>
      </c>
    </row>
    <row r="200" spans="11:12" x14ac:dyDescent="0.25">
      <c r="K200" s="67">
        <v>44030</v>
      </c>
      <c r="L200" s="43">
        <v>96.562399999999997</v>
      </c>
    </row>
    <row r="201" spans="11:12" x14ac:dyDescent="0.25">
      <c r="K201" s="67">
        <v>44037</v>
      </c>
      <c r="L201" s="43">
        <v>96.622500000000002</v>
      </c>
    </row>
    <row r="202" spans="11:12" x14ac:dyDescent="0.25">
      <c r="K202" s="67">
        <v>44044</v>
      </c>
      <c r="L202" s="43">
        <v>96.718599999999995</v>
      </c>
    </row>
    <row r="203" spans="11:12" x14ac:dyDescent="0.25">
      <c r="K203" s="67">
        <v>44051</v>
      </c>
      <c r="L203" s="43">
        <v>96.574399999999997</v>
      </c>
    </row>
    <row r="204" spans="11:12" x14ac:dyDescent="0.25">
      <c r="K204" s="67">
        <v>44058</v>
      </c>
      <c r="L204" s="43">
        <v>96.402299999999997</v>
      </c>
    </row>
    <row r="205" spans="11:12" x14ac:dyDescent="0.25">
      <c r="K205" s="67">
        <v>44065</v>
      </c>
      <c r="L205" s="43">
        <v>96.278899999999993</v>
      </c>
    </row>
    <row r="206" spans="11:12" x14ac:dyDescent="0.25">
      <c r="K206" s="67">
        <v>44072</v>
      </c>
      <c r="L206" s="43">
        <v>96.199700000000007</v>
      </c>
    </row>
    <row r="207" spans="11:12" x14ac:dyDescent="0.25">
      <c r="K207" s="67">
        <v>44079</v>
      </c>
      <c r="L207" s="43">
        <v>96.272900000000007</v>
      </c>
    </row>
    <row r="208" spans="11:12" x14ac:dyDescent="0.25">
      <c r="K208" s="67">
        <v>44086</v>
      </c>
      <c r="L208" s="43">
        <v>96.568100000000001</v>
      </c>
    </row>
    <row r="209" spans="11:12" x14ac:dyDescent="0.25">
      <c r="K209" s="67">
        <v>44093</v>
      </c>
      <c r="L209" s="43">
        <v>96.733400000000003</v>
      </c>
    </row>
    <row r="210" spans="11:12" x14ac:dyDescent="0.25">
      <c r="K210" s="67">
        <v>44100</v>
      </c>
      <c r="L210" s="43">
        <v>96.519000000000005</v>
      </c>
    </row>
    <row r="211" spans="11:12" x14ac:dyDescent="0.25">
      <c r="K211" s="67">
        <v>44107</v>
      </c>
      <c r="L211" s="43">
        <v>95.865399999999994</v>
      </c>
    </row>
    <row r="212" spans="11:12" x14ac:dyDescent="0.25">
      <c r="K212" s="67" t="s">
        <v>57</v>
      </c>
      <c r="L212" s="43" t="s">
        <v>57</v>
      </c>
    </row>
    <row r="213" spans="11:12" x14ac:dyDescent="0.25">
      <c r="K213" s="67" t="s">
        <v>57</v>
      </c>
      <c r="L213" s="43" t="s">
        <v>57</v>
      </c>
    </row>
    <row r="214" spans="11:12" x14ac:dyDescent="0.25">
      <c r="K214" s="67" t="s">
        <v>57</v>
      </c>
      <c r="L214" s="43" t="s">
        <v>57</v>
      </c>
    </row>
    <row r="215" spans="11:12" x14ac:dyDescent="0.25">
      <c r="K215" s="67" t="s">
        <v>57</v>
      </c>
      <c r="L215" s="43" t="s">
        <v>57</v>
      </c>
    </row>
    <row r="216" spans="11:12" x14ac:dyDescent="0.25">
      <c r="K216" s="67" t="s">
        <v>57</v>
      </c>
      <c r="L216" s="43" t="s">
        <v>57</v>
      </c>
    </row>
    <row r="217" spans="11:12" x14ac:dyDescent="0.25">
      <c r="K217" s="67" t="s">
        <v>57</v>
      </c>
      <c r="L217" s="43" t="s">
        <v>57</v>
      </c>
    </row>
    <row r="218" spans="11:12" x14ac:dyDescent="0.25">
      <c r="K218" s="67" t="s">
        <v>57</v>
      </c>
      <c r="L218" s="43" t="s">
        <v>57</v>
      </c>
    </row>
    <row r="219" spans="11:12" x14ac:dyDescent="0.25">
      <c r="K219" s="67" t="s">
        <v>57</v>
      </c>
      <c r="L219" s="43" t="s">
        <v>57</v>
      </c>
    </row>
    <row r="220" spans="11:12" x14ac:dyDescent="0.25">
      <c r="K220" s="67" t="s">
        <v>57</v>
      </c>
      <c r="L220" s="43" t="s">
        <v>57</v>
      </c>
    </row>
    <row r="221" spans="11:12" x14ac:dyDescent="0.25">
      <c r="K221" s="67" t="s">
        <v>57</v>
      </c>
      <c r="L221" s="43" t="s">
        <v>57</v>
      </c>
    </row>
    <row r="222" spans="11:12" x14ac:dyDescent="0.25">
      <c r="K222" s="67"/>
      <c r="L222" s="43" t="s">
        <v>57</v>
      </c>
    </row>
    <row r="223" spans="11:12" x14ac:dyDescent="0.25">
      <c r="K223" s="68" t="s">
        <v>58</v>
      </c>
      <c r="L223" s="69"/>
    </row>
    <row r="224" spans="11:12" x14ac:dyDescent="0.25">
      <c r="K224" s="67">
        <v>43904</v>
      </c>
      <c r="L224" s="43">
        <v>100</v>
      </c>
    </row>
    <row r="225" spans="11:12" x14ac:dyDescent="0.25">
      <c r="K225" s="67">
        <v>43911</v>
      </c>
      <c r="L225" s="43">
        <v>99.672899999999998</v>
      </c>
    </row>
    <row r="226" spans="11:12" x14ac:dyDescent="0.25">
      <c r="K226" s="67">
        <v>43918</v>
      </c>
      <c r="L226" s="43">
        <v>98.401799999999994</v>
      </c>
    </row>
    <row r="227" spans="11:12" x14ac:dyDescent="0.25">
      <c r="K227" s="67">
        <v>43925</v>
      </c>
      <c r="L227" s="43">
        <v>96.698300000000003</v>
      </c>
    </row>
    <row r="228" spans="11:12" x14ac:dyDescent="0.25">
      <c r="K228" s="67">
        <v>43932</v>
      </c>
      <c r="L228" s="43">
        <v>94.161900000000003</v>
      </c>
    </row>
    <row r="229" spans="11:12" x14ac:dyDescent="0.25">
      <c r="K229" s="67">
        <v>43939</v>
      </c>
      <c r="L229" s="43">
        <v>94.060299999999998</v>
      </c>
    </row>
    <row r="230" spans="11:12" x14ac:dyDescent="0.25">
      <c r="K230" s="67">
        <v>43946</v>
      </c>
      <c r="L230" s="43">
        <v>94.247100000000003</v>
      </c>
    </row>
    <row r="231" spans="11:12" x14ac:dyDescent="0.25">
      <c r="K231" s="67">
        <v>43953</v>
      </c>
      <c r="L231" s="43">
        <v>94.699200000000005</v>
      </c>
    </row>
    <row r="232" spans="11:12" x14ac:dyDescent="0.25">
      <c r="K232" s="67">
        <v>43960</v>
      </c>
      <c r="L232" s="43">
        <v>93.318799999999996</v>
      </c>
    </row>
    <row r="233" spans="11:12" x14ac:dyDescent="0.25">
      <c r="K233" s="67">
        <v>43967</v>
      </c>
      <c r="L233" s="43">
        <v>92.6631</v>
      </c>
    </row>
    <row r="234" spans="11:12" x14ac:dyDescent="0.25">
      <c r="K234" s="67">
        <v>43974</v>
      </c>
      <c r="L234" s="43">
        <v>92.2851</v>
      </c>
    </row>
    <row r="235" spans="11:12" x14ac:dyDescent="0.25">
      <c r="K235" s="67">
        <v>43981</v>
      </c>
      <c r="L235" s="43">
        <v>93.580100000000002</v>
      </c>
    </row>
    <row r="236" spans="11:12" x14ac:dyDescent="0.25">
      <c r="K236" s="67">
        <v>43988</v>
      </c>
      <c r="L236" s="43">
        <v>95.452699999999993</v>
      </c>
    </row>
    <row r="237" spans="11:12" x14ac:dyDescent="0.25">
      <c r="K237" s="67">
        <v>43995</v>
      </c>
      <c r="L237" s="43">
        <v>96.085499999999996</v>
      </c>
    </row>
    <row r="238" spans="11:12" x14ac:dyDescent="0.25">
      <c r="K238" s="67">
        <v>44002</v>
      </c>
      <c r="L238" s="43">
        <v>97.002799999999993</v>
      </c>
    </row>
    <row r="239" spans="11:12" x14ac:dyDescent="0.25">
      <c r="K239" s="67">
        <v>44009</v>
      </c>
      <c r="L239" s="43">
        <v>97.207499999999996</v>
      </c>
    </row>
    <row r="240" spans="11:12" x14ac:dyDescent="0.25">
      <c r="K240" s="67">
        <v>44016</v>
      </c>
      <c r="L240" s="43">
        <v>98.944500000000005</v>
      </c>
    </row>
    <row r="241" spans="11:12" x14ac:dyDescent="0.25">
      <c r="K241" s="67">
        <v>44023</v>
      </c>
      <c r="L241" s="43">
        <v>95.884299999999996</v>
      </c>
    </row>
    <row r="242" spans="11:12" x14ac:dyDescent="0.25">
      <c r="K242" s="67">
        <v>44030</v>
      </c>
      <c r="L242" s="43">
        <v>95.402900000000002</v>
      </c>
    </row>
    <row r="243" spans="11:12" x14ac:dyDescent="0.25">
      <c r="K243" s="67">
        <v>44037</v>
      </c>
      <c r="L243" s="43">
        <v>95.053100000000001</v>
      </c>
    </row>
    <row r="244" spans="11:12" x14ac:dyDescent="0.25">
      <c r="K244" s="67">
        <v>44044</v>
      </c>
      <c r="L244" s="43">
        <v>95.779899999999998</v>
      </c>
    </row>
    <row r="245" spans="11:12" x14ac:dyDescent="0.25">
      <c r="K245" s="67">
        <v>44051</v>
      </c>
      <c r="L245" s="43">
        <v>96.120999999999995</v>
      </c>
    </row>
    <row r="246" spans="11:12" x14ac:dyDescent="0.25">
      <c r="K246" s="67">
        <v>44058</v>
      </c>
      <c r="L246" s="43">
        <v>95.627399999999994</v>
      </c>
    </row>
    <row r="247" spans="11:12" x14ac:dyDescent="0.25">
      <c r="K247" s="67">
        <v>44065</v>
      </c>
      <c r="L247" s="43">
        <v>95.418499999999995</v>
      </c>
    </row>
    <row r="248" spans="11:12" x14ac:dyDescent="0.25">
      <c r="K248" s="67">
        <v>44072</v>
      </c>
      <c r="L248" s="43">
        <v>95.474400000000003</v>
      </c>
    </row>
    <row r="249" spans="11:12" x14ac:dyDescent="0.25">
      <c r="K249" s="67">
        <v>44079</v>
      </c>
      <c r="L249" s="43">
        <v>97.681799999999996</v>
      </c>
    </row>
    <row r="250" spans="11:12" x14ac:dyDescent="0.25">
      <c r="K250" s="67">
        <v>44086</v>
      </c>
      <c r="L250" s="43">
        <v>98.357799999999997</v>
      </c>
    </row>
    <row r="251" spans="11:12" x14ac:dyDescent="0.25">
      <c r="K251" s="67">
        <v>44093</v>
      </c>
      <c r="L251" s="43">
        <v>98.9345</v>
      </c>
    </row>
    <row r="252" spans="11:12" x14ac:dyDescent="0.25">
      <c r="K252" s="67">
        <v>44100</v>
      </c>
      <c r="L252" s="43">
        <v>98.072599999999994</v>
      </c>
    </row>
    <row r="253" spans="11:12" x14ac:dyDescent="0.25">
      <c r="K253" s="67">
        <v>44107</v>
      </c>
      <c r="L253" s="43">
        <v>96.714299999999994</v>
      </c>
    </row>
    <row r="254" spans="11:12" x14ac:dyDescent="0.25">
      <c r="K254" s="67" t="s">
        <v>57</v>
      </c>
      <c r="L254" s="43" t="s">
        <v>57</v>
      </c>
    </row>
    <row r="255" spans="11:12" x14ac:dyDescent="0.25">
      <c r="K255" s="67" t="s">
        <v>57</v>
      </c>
      <c r="L255" s="43" t="s">
        <v>57</v>
      </c>
    </row>
    <row r="256" spans="11:12" x14ac:dyDescent="0.25">
      <c r="K256" s="67" t="s">
        <v>57</v>
      </c>
      <c r="L256" s="43" t="s">
        <v>57</v>
      </c>
    </row>
    <row r="257" spans="11:12" x14ac:dyDescent="0.25">
      <c r="K257" s="67" t="s">
        <v>57</v>
      </c>
      <c r="L257" s="43" t="s">
        <v>57</v>
      </c>
    </row>
    <row r="258" spans="11:12" x14ac:dyDescent="0.25">
      <c r="K258" s="67" t="s">
        <v>57</v>
      </c>
      <c r="L258" s="43" t="s">
        <v>57</v>
      </c>
    </row>
    <row r="259" spans="11:12" x14ac:dyDescent="0.25">
      <c r="K259" s="67" t="s">
        <v>57</v>
      </c>
      <c r="L259" s="43" t="s">
        <v>57</v>
      </c>
    </row>
    <row r="260" spans="11:12" x14ac:dyDescent="0.25">
      <c r="K260" s="67" t="s">
        <v>57</v>
      </c>
      <c r="L260" s="43" t="s">
        <v>57</v>
      </c>
    </row>
    <row r="261" spans="11:12" x14ac:dyDescent="0.25">
      <c r="K261" s="67" t="s">
        <v>57</v>
      </c>
      <c r="L261" s="43" t="s">
        <v>57</v>
      </c>
    </row>
    <row r="262" spans="11:12" x14ac:dyDescent="0.25">
      <c r="K262" s="67" t="s">
        <v>57</v>
      </c>
      <c r="L262" s="43" t="s">
        <v>57</v>
      </c>
    </row>
    <row r="263" spans="11:12" x14ac:dyDescent="0.25">
      <c r="K263" s="67" t="s">
        <v>57</v>
      </c>
      <c r="L263" s="43" t="s">
        <v>57</v>
      </c>
    </row>
    <row r="264" spans="11:12" x14ac:dyDescent="0.25">
      <c r="K264" s="67"/>
      <c r="L264" s="43" t="s">
        <v>57</v>
      </c>
    </row>
    <row r="265" spans="11:12" x14ac:dyDescent="0.25">
      <c r="K265" s="69"/>
      <c r="L265" s="69"/>
    </row>
    <row r="266" spans="11:12" x14ac:dyDescent="0.25">
      <c r="K266" s="68" t="s">
        <v>59</v>
      </c>
      <c r="L266" s="68"/>
    </row>
    <row r="267" spans="11:12" x14ac:dyDescent="0.25">
      <c r="K267" s="67">
        <v>43904</v>
      </c>
      <c r="L267" s="43">
        <v>100</v>
      </c>
    </row>
    <row r="268" spans="11:12" x14ac:dyDescent="0.25">
      <c r="K268" s="67">
        <v>43911</v>
      </c>
      <c r="L268" s="43">
        <v>99.296300000000002</v>
      </c>
    </row>
    <row r="269" spans="11:12" x14ac:dyDescent="0.25">
      <c r="K269" s="67">
        <v>43918</v>
      </c>
      <c r="L269" s="43">
        <v>96.683300000000003</v>
      </c>
    </row>
    <row r="270" spans="11:12" x14ac:dyDescent="0.25">
      <c r="K270" s="67">
        <v>43925</v>
      </c>
      <c r="L270" s="43">
        <v>94.398600000000002</v>
      </c>
    </row>
    <row r="271" spans="11:12" x14ac:dyDescent="0.25">
      <c r="K271" s="67">
        <v>43932</v>
      </c>
      <c r="L271" s="43">
        <v>93.0595</v>
      </c>
    </row>
    <row r="272" spans="11:12" x14ac:dyDescent="0.25">
      <c r="K272" s="67">
        <v>43939</v>
      </c>
      <c r="L272" s="43">
        <v>92.688299999999998</v>
      </c>
    </row>
    <row r="273" spans="11:12" x14ac:dyDescent="0.25">
      <c r="K273" s="67">
        <v>43946</v>
      </c>
      <c r="L273" s="43">
        <v>92.868499999999997</v>
      </c>
    </row>
    <row r="274" spans="11:12" x14ac:dyDescent="0.25">
      <c r="K274" s="67">
        <v>43953</v>
      </c>
      <c r="L274" s="43">
        <v>93.208699999999993</v>
      </c>
    </row>
    <row r="275" spans="11:12" x14ac:dyDescent="0.25">
      <c r="K275" s="67">
        <v>43960</v>
      </c>
      <c r="L275" s="43">
        <v>93.460300000000004</v>
      </c>
    </row>
    <row r="276" spans="11:12" x14ac:dyDescent="0.25">
      <c r="K276" s="67">
        <v>43967</v>
      </c>
      <c r="L276" s="43">
        <v>93.926400000000001</v>
      </c>
    </row>
    <row r="277" spans="11:12" x14ac:dyDescent="0.25">
      <c r="K277" s="67">
        <v>43974</v>
      </c>
      <c r="L277" s="43">
        <v>94.4131</v>
      </c>
    </row>
    <row r="278" spans="11:12" x14ac:dyDescent="0.25">
      <c r="K278" s="67">
        <v>43981</v>
      </c>
      <c r="L278" s="43">
        <v>94.614599999999996</v>
      </c>
    </row>
    <row r="279" spans="11:12" x14ac:dyDescent="0.25">
      <c r="K279" s="67">
        <v>43988</v>
      </c>
      <c r="L279" s="43">
        <v>94.828400000000002</v>
      </c>
    </row>
    <row r="280" spans="11:12" x14ac:dyDescent="0.25">
      <c r="K280" s="67">
        <v>43995</v>
      </c>
      <c r="L280" s="43">
        <v>95.057299999999998</v>
      </c>
    </row>
    <row r="281" spans="11:12" x14ac:dyDescent="0.25">
      <c r="K281" s="67">
        <v>44002</v>
      </c>
      <c r="L281" s="43">
        <v>95.180599999999998</v>
      </c>
    </row>
    <row r="282" spans="11:12" x14ac:dyDescent="0.25">
      <c r="K282" s="67">
        <v>44009</v>
      </c>
      <c r="L282" s="43">
        <v>95.768799999999999</v>
      </c>
    </row>
    <row r="283" spans="11:12" x14ac:dyDescent="0.25">
      <c r="K283" s="67">
        <v>44016</v>
      </c>
      <c r="L283" s="43">
        <v>96.570400000000006</v>
      </c>
    </row>
    <row r="284" spans="11:12" x14ac:dyDescent="0.25">
      <c r="K284" s="67">
        <v>44023</v>
      </c>
      <c r="L284" s="43">
        <v>97.107399999999998</v>
      </c>
    </row>
    <row r="285" spans="11:12" x14ac:dyDescent="0.25">
      <c r="K285" s="67">
        <v>44030</v>
      </c>
      <c r="L285" s="43">
        <v>96.8733</v>
      </c>
    </row>
    <row r="286" spans="11:12" x14ac:dyDescent="0.25">
      <c r="K286" s="67">
        <v>44037</v>
      </c>
      <c r="L286" s="43">
        <v>96.866100000000003</v>
      </c>
    </row>
    <row r="287" spans="11:12" x14ac:dyDescent="0.25">
      <c r="K287" s="67">
        <v>44044</v>
      </c>
      <c r="L287" s="43">
        <v>97.230699999999999</v>
      </c>
    </row>
    <row r="288" spans="11:12" x14ac:dyDescent="0.25">
      <c r="K288" s="67">
        <v>44051</v>
      </c>
      <c r="L288" s="43">
        <v>97.310900000000004</v>
      </c>
    </row>
    <row r="289" spans="11:12" x14ac:dyDescent="0.25">
      <c r="K289" s="67">
        <v>44058</v>
      </c>
      <c r="L289" s="43">
        <v>97.183000000000007</v>
      </c>
    </row>
    <row r="290" spans="11:12" x14ac:dyDescent="0.25">
      <c r="K290" s="67">
        <v>44065</v>
      </c>
      <c r="L290" s="43">
        <v>96.5839</v>
      </c>
    </row>
    <row r="291" spans="11:12" x14ac:dyDescent="0.25">
      <c r="K291" s="67">
        <v>44072</v>
      </c>
      <c r="L291" s="43">
        <v>96.458100000000002</v>
      </c>
    </row>
    <row r="292" spans="11:12" x14ac:dyDescent="0.25">
      <c r="K292" s="67">
        <v>44079</v>
      </c>
      <c r="L292" s="43">
        <v>96.363799999999998</v>
      </c>
    </row>
    <row r="293" spans="11:12" x14ac:dyDescent="0.25">
      <c r="K293" s="67">
        <v>44086</v>
      </c>
      <c r="L293" s="43">
        <v>96.474599999999995</v>
      </c>
    </row>
    <row r="294" spans="11:12" x14ac:dyDescent="0.25">
      <c r="K294" s="67">
        <v>44093</v>
      </c>
      <c r="L294" s="43">
        <v>96.504099999999994</v>
      </c>
    </row>
    <row r="295" spans="11:12" x14ac:dyDescent="0.25">
      <c r="K295" s="67">
        <v>44100</v>
      </c>
      <c r="L295" s="43">
        <v>96.141099999999994</v>
      </c>
    </row>
    <row r="296" spans="11:12" x14ac:dyDescent="0.25">
      <c r="K296" s="67">
        <v>44107</v>
      </c>
      <c r="L296" s="43">
        <v>95.653000000000006</v>
      </c>
    </row>
    <row r="297" spans="11:12" x14ac:dyDescent="0.25">
      <c r="K297" s="67" t="s">
        <v>57</v>
      </c>
      <c r="L297" s="43" t="s">
        <v>57</v>
      </c>
    </row>
    <row r="298" spans="11:12" x14ac:dyDescent="0.25">
      <c r="K298" s="67" t="s">
        <v>57</v>
      </c>
      <c r="L298" s="43" t="s">
        <v>57</v>
      </c>
    </row>
    <row r="299" spans="11:12" x14ac:dyDescent="0.25">
      <c r="K299" s="67" t="s">
        <v>57</v>
      </c>
      <c r="L299" s="43" t="s">
        <v>57</v>
      </c>
    </row>
    <row r="300" spans="11:12" x14ac:dyDescent="0.25">
      <c r="K300" s="67" t="s">
        <v>57</v>
      </c>
      <c r="L300" s="43" t="s">
        <v>57</v>
      </c>
    </row>
    <row r="301" spans="11:12" x14ac:dyDescent="0.25">
      <c r="K301" s="67" t="s">
        <v>57</v>
      </c>
      <c r="L301" s="43" t="s">
        <v>57</v>
      </c>
    </row>
    <row r="302" spans="11:12" x14ac:dyDescent="0.25">
      <c r="K302" s="67" t="s">
        <v>57</v>
      </c>
      <c r="L302" s="43" t="s">
        <v>57</v>
      </c>
    </row>
    <row r="303" spans="11:12" x14ac:dyDescent="0.25">
      <c r="K303" s="67" t="s">
        <v>57</v>
      </c>
      <c r="L303" s="43" t="s">
        <v>57</v>
      </c>
    </row>
    <row r="304" spans="11:12" x14ac:dyDescent="0.25">
      <c r="K304" s="67" t="s">
        <v>57</v>
      </c>
      <c r="L304" s="43" t="s">
        <v>57</v>
      </c>
    </row>
    <row r="305" spans="11:12" x14ac:dyDescent="0.25">
      <c r="K305" s="67" t="s">
        <v>57</v>
      </c>
      <c r="L305" s="43" t="s">
        <v>57</v>
      </c>
    </row>
    <row r="306" spans="11:12" x14ac:dyDescent="0.25">
      <c r="K306" s="67" t="s">
        <v>57</v>
      </c>
      <c r="L306" s="43" t="s">
        <v>57</v>
      </c>
    </row>
    <row r="307" spans="11:12" x14ac:dyDescent="0.25">
      <c r="K307" s="67"/>
      <c r="L307" s="43" t="s">
        <v>57</v>
      </c>
    </row>
    <row r="308" spans="11:12" x14ac:dyDescent="0.25">
      <c r="K308" s="68" t="s">
        <v>60</v>
      </c>
      <c r="L308" s="68"/>
    </row>
    <row r="309" spans="11:12" x14ac:dyDescent="0.25">
      <c r="K309" s="67">
        <v>43904</v>
      </c>
      <c r="L309" s="43">
        <v>100</v>
      </c>
    </row>
    <row r="310" spans="11:12" x14ac:dyDescent="0.25">
      <c r="K310" s="67">
        <v>43911</v>
      </c>
      <c r="L310" s="43">
        <v>98.793999999999997</v>
      </c>
    </row>
    <row r="311" spans="11:12" x14ac:dyDescent="0.25">
      <c r="K311" s="67">
        <v>43918</v>
      </c>
      <c r="L311" s="43">
        <v>97.680300000000003</v>
      </c>
    </row>
    <row r="312" spans="11:12" x14ac:dyDescent="0.25">
      <c r="K312" s="67">
        <v>43925</v>
      </c>
      <c r="L312" s="43">
        <v>98.356499999999997</v>
      </c>
    </row>
    <row r="313" spans="11:12" x14ac:dyDescent="0.25">
      <c r="K313" s="67">
        <v>43932</v>
      </c>
      <c r="L313" s="43">
        <v>98.296300000000002</v>
      </c>
    </row>
    <row r="314" spans="11:12" x14ac:dyDescent="0.25">
      <c r="K314" s="67">
        <v>43939</v>
      </c>
      <c r="L314" s="43">
        <v>98.573599999999999</v>
      </c>
    </row>
    <row r="315" spans="11:12" x14ac:dyDescent="0.25">
      <c r="K315" s="67">
        <v>43946</v>
      </c>
      <c r="L315" s="43">
        <v>98.540099999999995</v>
      </c>
    </row>
    <row r="316" spans="11:12" x14ac:dyDescent="0.25">
      <c r="K316" s="67">
        <v>43953</v>
      </c>
      <c r="L316" s="43">
        <v>99.066000000000003</v>
      </c>
    </row>
    <row r="317" spans="11:12" x14ac:dyDescent="0.25">
      <c r="K317" s="67">
        <v>43960</v>
      </c>
      <c r="L317" s="43">
        <v>99.157700000000006</v>
      </c>
    </row>
    <row r="318" spans="11:12" x14ac:dyDescent="0.25">
      <c r="K318" s="67">
        <v>43967</v>
      </c>
      <c r="L318" s="43">
        <v>97.188999999999993</v>
      </c>
    </row>
    <row r="319" spans="11:12" x14ac:dyDescent="0.25">
      <c r="K319" s="67">
        <v>43974</v>
      </c>
      <c r="L319" s="43">
        <v>96.304400000000001</v>
      </c>
    </row>
    <row r="320" spans="11:12" x14ac:dyDescent="0.25">
      <c r="K320" s="67">
        <v>43981</v>
      </c>
      <c r="L320" s="43">
        <v>96.885099999999994</v>
      </c>
    </row>
    <row r="321" spans="11:12" x14ac:dyDescent="0.25">
      <c r="K321" s="67">
        <v>43988</v>
      </c>
      <c r="L321" s="43">
        <v>97.751300000000001</v>
      </c>
    </row>
    <row r="322" spans="11:12" x14ac:dyDescent="0.25">
      <c r="K322" s="67">
        <v>43995</v>
      </c>
      <c r="L322" s="43">
        <v>97.704300000000003</v>
      </c>
    </row>
    <row r="323" spans="11:12" x14ac:dyDescent="0.25">
      <c r="K323" s="67">
        <v>44002</v>
      </c>
      <c r="L323" s="43">
        <v>98.329099999999997</v>
      </c>
    </row>
    <row r="324" spans="11:12" x14ac:dyDescent="0.25">
      <c r="K324" s="67">
        <v>44009</v>
      </c>
      <c r="L324" s="43">
        <v>99.582099999999997</v>
      </c>
    </row>
    <row r="325" spans="11:12" x14ac:dyDescent="0.25">
      <c r="K325" s="67">
        <v>44016</v>
      </c>
      <c r="L325" s="43">
        <v>101.06529999999999</v>
      </c>
    </row>
    <row r="326" spans="11:12" x14ac:dyDescent="0.25">
      <c r="K326" s="67">
        <v>44023</v>
      </c>
      <c r="L326" s="43">
        <v>99.270200000000003</v>
      </c>
    </row>
    <row r="327" spans="11:12" x14ac:dyDescent="0.25">
      <c r="K327" s="67">
        <v>44030</v>
      </c>
      <c r="L327" s="43">
        <v>97.911900000000003</v>
      </c>
    </row>
    <row r="328" spans="11:12" x14ac:dyDescent="0.25">
      <c r="K328" s="67">
        <v>44037</v>
      </c>
      <c r="L328" s="43">
        <v>97.5505</v>
      </c>
    </row>
    <row r="329" spans="11:12" x14ac:dyDescent="0.25">
      <c r="K329" s="67">
        <v>44044</v>
      </c>
      <c r="L329" s="43">
        <v>98.762100000000004</v>
      </c>
    </row>
    <row r="330" spans="11:12" x14ac:dyDescent="0.25">
      <c r="K330" s="67">
        <v>44051</v>
      </c>
      <c r="L330" s="43">
        <v>99.674099999999996</v>
      </c>
    </row>
    <row r="331" spans="11:12" x14ac:dyDescent="0.25">
      <c r="K331" s="67">
        <v>44058</v>
      </c>
      <c r="L331" s="43">
        <v>98.639499999999998</v>
      </c>
    </row>
    <row r="332" spans="11:12" x14ac:dyDescent="0.25">
      <c r="K332" s="67">
        <v>44065</v>
      </c>
      <c r="L332" s="43">
        <v>98.303899999999999</v>
      </c>
    </row>
    <row r="333" spans="11:12" x14ac:dyDescent="0.25">
      <c r="K333" s="67">
        <v>44072</v>
      </c>
      <c r="L333" s="43">
        <v>98.526300000000006</v>
      </c>
    </row>
    <row r="334" spans="11:12" x14ac:dyDescent="0.25">
      <c r="K334" s="67">
        <v>44079</v>
      </c>
      <c r="L334" s="43">
        <v>98.813800000000001</v>
      </c>
    </row>
    <row r="335" spans="11:12" x14ac:dyDescent="0.25">
      <c r="K335" s="67">
        <v>44086</v>
      </c>
      <c r="L335" s="43">
        <v>99.304199999999994</v>
      </c>
    </row>
    <row r="336" spans="11:12" x14ac:dyDescent="0.25">
      <c r="K336" s="67">
        <v>44093</v>
      </c>
      <c r="L336" s="43">
        <v>98.902100000000004</v>
      </c>
    </row>
    <row r="337" spans="11:12" x14ac:dyDescent="0.25">
      <c r="K337" s="67">
        <v>44100</v>
      </c>
      <c r="L337" s="43">
        <v>98.071299999999994</v>
      </c>
    </row>
    <row r="338" spans="11:12" x14ac:dyDescent="0.25">
      <c r="K338" s="67">
        <v>44107</v>
      </c>
      <c r="L338" s="43">
        <v>97.471400000000003</v>
      </c>
    </row>
    <row r="339" spans="11:12" x14ac:dyDescent="0.25">
      <c r="K339" s="67" t="s">
        <v>57</v>
      </c>
      <c r="L339" s="43" t="s">
        <v>57</v>
      </c>
    </row>
    <row r="340" spans="11:12" x14ac:dyDescent="0.25">
      <c r="K340" s="67" t="s">
        <v>57</v>
      </c>
      <c r="L340" s="43" t="s">
        <v>57</v>
      </c>
    </row>
    <row r="341" spans="11:12" x14ac:dyDescent="0.25">
      <c r="K341" s="67" t="s">
        <v>57</v>
      </c>
      <c r="L341" s="43" t="s">
        <v>57</v>
      </c>
    </row>
    <row r="342" spans="11:12" x14ac:dyDescent="0.25">
      <c r="K342" s="67" t="s">
        <v>57</v>
      </c>
      <c r="L342" s="43" t="s">
        <v>57</v>
      </c>
    </row>
    <row r="343" spans="11:12" x14ac:dyDescent="0.25">
      <c r="K343" s="67" t="s">
        <v>57</v>
      </c>
      <c r="L343" s="43" t="s">
        <v>57</v>
      </c>
    </row>
    <row r="344" spans="11:12" x14ac:dyDescent="0.25">
      <c r="K344" s="67" t="s">
        <v>57</v>
      </c>
      <c r="L344" s="43" t="s">
        <v>57</v>
      </c>
    </row>
    <row r="345" spans="11:12" x14ac:dyDescent="0.25">
      <c r="K345" s="67" t="s">
        <v>57</v>
      </c>
      <c r="L345" s="43" t="s">
        <v>57</v>
      </c>
    </row>
    <row r="346" spans="11:12" x14ac:dyDescent="0.25">
      <c r="K346" s="67" t="s">
        <v>57</v>
      </c>
      <c r="L346" s="43" t="s">
        <v>57</v>
      </c>
    </row>
    <row r="347" spans="11:12" x14ac:dyDescent="0.25">
      <c r="K347" s="67" t="s">
        <v>57</v>
      </c>
      <c r="L347" s="43" t="s">
        <v>57</v>
      </c>
    </row>
    <row r="348" spans="11:12" x14ac:dyDescent="0.25">
      <c r="K348" s="67" t="s">
        <v>57</v>
      </c>
      <c r="L348" s="43" t="s">
        <v>57</v>
      </c>
    </row>
    <row r="349" spans="11:12" x14ac:dyDescent="0.25">
      <c r="K349" s="67"/>
      <c r="L349" s="43" t="s">
        <v>57</v>
      </c>
    </row>
    <row r="350" spans="11:12" x14ac:dyDescent="0.25">
      <c r="K350" s="66"/>
    </row>
  </sheetData>
  <mergeCells count="14">
    <mergeCell ref="H7:H8"/>
    <mergeCell ref="I7:I8"/>
    <mergeCell ref="B9:I9"/>
    <mergeCell ref="B11:I11"/>
    <mergeCell ref="A1:I1"/>
    <mergeCell ref="B6:E6"/>
    <mergeCell ref="F6:I6"/>
    <mergeCell ref="A7:A8"/>
    <mergeCell ref="B7:B8"/>
    <mergeCell ref="C7:C8"/>
    <mergeCell ref="D7:D8"/>
    <mergeCell ref="E7:E8"/>
    <mergeCell ref="F7:F8"/>
    <mergeCell ref="G7:G8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89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8</vt:i4>
      </vt:variant>
    </vt:vector>
  </HeadingPairs>
  <TitlesOfParts>
    <vt:vector size="17" baseType="lpstr">
      <vt:lpstr>Contents</vt:lpstr>
      <vt:lpstr>New South Wales</vt:lpstr>
      <vt:lpstr>Victoria</vt:lpstr>
      <vt:lpstr>Queensland</vt:lpstr>
      <vt:lpstr>South Australia</vt:lpstr>
      <vt:lpstr>Western Australia</vt:lpstr>
      <vt:lpstr>Tasmania</vt:lpstr>
      <vt:lpstr>Northern Territory</vt:lpstr>
      <vt:lpstr>Australian Capital Territory</vt:lpstr>
      <vt:lpstr>'Australian Capital Territory'!Print_Area</vt:lpstr>
      <vt:lpstr>'New South Wales'!Print_Area</vt:lpstr>
      <vt:lpstr>'Northern Territory'!Print_Area</vt:lpstr>
      <vt:lpstr>Queensland!Print_Area</vt:lpstr>
      <vt:lpstr>'South Australia'!Print_Area</vt:lpstr>
      <vt:lpstr>Tasmania!Print_Area</vt:lpstr>
      <vt:lpstr>Victoria!Print_Area</vt:lpstr>
      <vt:lpstr>'Western Australia'!Print_Area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2020-06-12T04:10:55Z</dcterms:created>
  <dcterms:modified xsi:type="dcterms:W3CDTF">2020-10-16T08:18:31Z</dcterms:modified>
</cp:coreProperties>
</file>