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ml.chartshape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9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2.xml" ContentType="application/vnd.openxmlformats-officedocument.drawingml.chartshapes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5.xml" ContentType="application/vnd.openxmlformats-officedocument.drawingml.chartshapes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18.xml" ContentType="application/vnd.openxmlformats-officedocument.drawingml.chartshapes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21.xml" ContentType="application/vnd.openxmlformats-officedocument.drawingml.chartshapes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24.xml" ContentType="application/vnd.openxmlformats-officedocument.drawingml.chartshapes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2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7931DDBD-ACE2-45CB-B34C-A504E56BDF5B}" xr6:coauthVersionLast="36" xr6:coauthVersionMax="36" xr10:uidLastSave="{00000000-0000-0000-0000-000000000000}"/>
  <bookViews>
    <workbookView xWindow="0" yWindow="0" windowWidth="28800" windowHeight="12300" tabRatio="841" xr2:uid="{00000000-000D-0000-FFFF-FFFF00000000}"/>
  </bookViews>
  <sheets>
    <sheet name="Contents" sheetId="176" r:id="rId1"/>
    <sheet name="New South Wales" sheetId="282" r:id="rId2"/>
    <sheet name="Victoria" sheetId="283" r:id="rId3"/>
    <sheet name="Queensland" sheetId="284" r:id="rId4"/>
    <sheet name="South Australia" sheetId="285" r:id="rId5"/>
    <sheet name="Western Australia" sheetId="286" r:id="rId6"/>
    <sheet name="Tasmania" sheetId="287" r:id="rId7"/>
    <sheet name="Northern Territory" sheetId="288" r:id="rId8"/>
    <sheet name="Australian Capital Territory" sheetId="289" r:id="rId9"/>
  </sheets>
  <definedNames>
    <definedName name="_AMO_UniqueIdentifier" hidden="1">"'2995e12c-7f92-4103-a2d1-a1d598d57c6f'"</definedName>
    <definedName name="_xlnm.Print_Area" localSheetId="8">'Australian Capital Territory'!$A$1:$I$90</definedName>
    <definedName name="_xlnm.Print_Area" localSheetId="1">'New South Wales'!$A$1:$I$90</definedName>
    <definedName name="_xlnm.Print_Area" localSheetId="7">'Northern Territory'!$A$1:$I$90</definedName>
    <definedName name="_xlnm.Print_Area" localSheetId="3">Queensland!$A$1:$I$90</definedName>
    <definedName name="_xlnm.Print_Area" localSheetId="4">'South Australia'!$A$1:$I$90</definedName>
    <definedName name="_xlnm.Print_Area" localSheetId="6">Tasmania!$A$1:$I$90</definedName>
    <definedName name="_xlnm.Print_Area" localSheetId="2">Victoria!$A$1:$I$90</definedName>
    <definedName name="_xlnm.Print_Area" localSheetId="5">'Western Australia'!$A$1:$I$90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7" i="289" l="1"/>
  <c r="A55" i="289"/>
  <c r="A46" i="289"/>
  <c r="A36" i="289"/>
  <c r="A24" i="289"/>
  <c r="B10" i="289"/>
  <c r="I8" i="289"/>
  <c r="H8" i="289"/>
  <c r="G8" i="289"/>
  <c r="F8" i="289"/>
  <c r="E8" i="289"/>
  <c r="D8" i="289"/>
  <c r="C8" i="289"/>
  <c r="B8" i="289"/>
  <c r="A6" i="289"/>
  <c r="A3" i="289"/>
  <c r="A2" i="289"/>
  <c r="A77" i="288"/>
  <c r="A55" i="288"/>
  <c r="A46" i="288"/>
  <c r="A36" i="288"/>
  <c r="A24" i="288"/>
  <c r="B10" i="288"/>
  <c r="I8" i="288"/>
  <c r="H8" i="288"/>
  <c r="G8" i="288"/>
  <c r="F8" i="288"/>
  <c r="E8" i="288"/>
  <c r="D8" i="288"/>
  <c r="C8" i="288"/>
  <c r="B8" i="288"/>
  <c r="A6" i="288"/>
  <c r="A3" i="288"/>
  <c r="A2" i="288"/>
  <c r="A77" i="287"/>
  <c r="A55" i="287"/>
  <c r="A46" i="287"/>
  <c r="A36" i="287"/>
  <c r="A24" i="287"/>
  <c r="B10" i="287"/>
  <c r="I8" i="287"/>
  <c r="H8" i="287"/>
  <c r="G8" i="287"/>
  <c r="F8" i="287"/>
  <c r="E8" i="287"/>
  <c r="D8" i="287"/>
  <c r="C8" i="287"/>
  <c r="B8" i="287"/>
  <c r="A6" i="287"/>
  <c r="A3" i="287"/>
  <c r="A2" i="287"/>
  <c r="A77" i="286"/>
  <c r="A55" i="286"/>
  <c r="A46" i="286"/>
  <c r="A36" i="286"/>
  <c r="A24" i="286"/>
  <c r="B10" i="286"/>
  <c r="I8" i="286"/>
  <c r="H8" i="286"/>
  <c r="G8" i="286"/>
  <c r="F8" i="286"/>
  <c r="E8" i="286"/>
  <c r="D8" i="286"/>
  <c r="C8" i="286"/>
  <c r="B8" i="286"/>
  <c r="A6" i="286"/>
  <c r="A3" i="286"/>
  <c r="A2" i="286"/>
  <c r="A77" i="285"/>
  <c r="A55" i="285"/>
  <c r="A46" i="285"/>
  <c r="A36" i="285"/>
  <c r="A24" i="285"/>
  <c r="B10" i="285"/>
  <c r="I8" i="285"/>
  <c r="H8" i="285"/>
  <c r="G8" i="285"/>
  <c r="F8" i="285"/>
  <c r="E8" i="285"/>
  <c r="D8" i="285"/>
  <c r="C8" i="285"/>
  <c r="B8" i="285"/>
  <c r="A6" i="285"/>
  <c r="A3" i="285"/>
  <c r="A2" i="285"/>
  <c r="A77" i="284"/>
  <c r="A55" i="284"/>
  <c r="A46" i="284"/>
  <c r="A36" i="284"/>
  <c r="A24" i="284"/>
  <c r="B10" i="284"/>
  <c r="I8" i="284"/>
  <c r="H8" i="284"/>
  <c r="G8" i="284"/>
  <c r="F8" i="284"/>
  <c r="E8" i="284"/>
  <c r="D8" i="284"/>
  <c r="C8" i="284"/>
  <c r="B8" i="284"/>
  <c r="A6" i="284"/>
  <c r="A3" i="284"/>
  <c r="A2" i="284"/>
  <c r="A77" i="283"/>
  <c r="A55" i="283"/>
  <c r="A46" i="283"/>
  <c r="A36" i="283"/>
  <c r="A24" i="283"/>
  <c r="B10" i="283"/>
  <c r="I8" i="283"/>
  <c r="H8" i="283"/>
  <c r="G8" i="283"/>
  <c r="F8" i="283"/>
  <c r="E8" i="283"/>
  <c r="D8" i="283"/>
  <c r="C8" i="283"/>
  <c r="B8" i="283"/>
  <c r="A6" i="283"/>
  <c r="A3" i="283"/>
  <c r="A2" i="283"/>
  <c r="A3" i="282"/>
  <c r="A77" i="282" l="1"/>
  <c r="A46" i="282"/>
  <c r="A36" i="282"/>
  <c r="A24" i="282"/>
  <c r="A6" i="282"/>
  <c r="A2" i="282"/>
  <c r="A55" i="282"/>
  <c r="B10" i="282"/>
  <c r="B8" i="282"/>
  <c r="F8" i="282"/>
  <c r="G8" i="282" l="1"/>
  <c r="C8" i="282"/>
  <c r="I8" i="282"/>
  <c r="E8" i="282"/>
  <c r="H8" i="282" l="1"/>
  <c r="D8" i="282"/>
</calcChain>
</file>

<file path=xl/sharedStrings.xml><?xml version="1.0" encoding="utf-8"?>
<sst xmlns="http://schemas.openxmlformats.org/spreadsheetml/2006/main" count="3305" uniqueCount="74">
  <si>
    <t>Mining</t>
  </si>
  <si>
    <t>Manufacturing</t>
  </si>
  <si>
    <t>Construction</t>
  </si>
  <si>
    <t>Other services</t>
  </si>
  <si>
    <t>Western Australia</t>
  </si>
  <si>
    <t>Arts and recreation services</t>
  </si>
  <si>
    <t>Health care and social assistance</t>
  </si>
  <si>
    <t>Education and training</t>
  </si>
  <si>
    <t>Public administration and safety</t>
  </si>
  <si>
    <t>Administrative and support services</t>
  </si>
  <si>
    <t>Professional, scientific and technical services</t>
  </si>
  <si>
    <t>Rental, hiring and real estate services</t>
  </si>
  <si>
    <t>Financial and insurance services</t>
  </si>
  <si>
    <t>Information media and telecommunications</t>
  </si>
  <si>
    <t>Transport, postal and warehousing</t>
  </si>
  <si>
    <t>Accommodation and food services</t>
  </si>
  <si>
    <t>Retail trade</t>
  </si>
  <si>
    <t>Wholesale trade</t>
  </si>
  <si>
    <t>Electricity, gas, water and waste services</t>
  </si>
  <si>
    <t>Agriculture, forestry and fishing</t>
  </si>
  <si>
    <t>This week</t>
  </si>
  <si>
    <t>Graph 2</t>
  </si>
  <si>
    <t>Graph 5</t>
  </si>
  <si>
    <t>This wk</t>
  </si>
  <si>
    <t>Prev wk</t>
  </si>
  <si>
    <t>Prev mth</t>
  </si>
  <si>
    <t>Graph 4</t>
  </si>
  <si>
    <t>Graph 3</t>
  </si>
  <si>
    <t>Aust wages</t>
  </si>
  <si>
    <t>Aust jobs</t>
  </si>
  <si>
    <t>State wages</t>
  </si>
  <si>
    <t>Females</t>
  </si>
  <si>
    <t>Males</t>
  </si>
  <si>
    <t>Jobholder Demographics</t>
  </si>
  <si>
    <t>Total</t>
  </si>
  <si>
    <t>Week ending 14 March</t>
  </si>
  <si>
    <t>For businesses that are Single Touch Payroll enabled</t>
  </si>
  <si>
    <t>Graph 1</t>
  </si>
  <si>
    <t xml:space="preserve">            Australian Bureau of Statistics</t>
  </si>
  <si>
    <t>New South Wales</t>
  </si>
  <si>
    <t>Victoria</t>
  </si>
  <si>
    <t>Queensland</t>
  </si>
  <si>
    <t>South Australia</t>
  </si>
  <si>
    <t>Tasmania</t>
  </si>
  <si>
    <t>Northern Territory</t>
  </si>
  <si>
    <t>Australian Capital Territory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</si>
  <si>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</si>
  <si>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</si>
  <si>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</si>
  <si>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</si>
  <si>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</si>
  <si>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© Commonwealth of Australia 2020</t>
  </si>
  <si>
    <t>Weekly Payroll Jobs and Wages in Australia - State and Territory</t>
  </si>
  <si>
    <t>*The week ending 14 March represents the week Australia had 100 cases of Covid-19. It is indexed to 100.</t>
  </si>
  <si>
    <t>Aged under 20</t>
  </si>
  <si>
    <t>Aged 20-29</t>
  </si>
  <si>
    <t>Aged 30-39</t>
  </si>
  <si>
    <t>Aged 40-49</t>
  </si>
  <si>
    <t>Aged 50-59</t>
  </si>
  <si>
    <t>Aged 60-69</t>
  </si>
  <si>
    <t>Aged 70+</t>
  </si>
  <si>
    <t>Aged 80+</t>
  </si>
  <si>
    <t>State jobs</t>
  </si>
  <si>
    <t>Previous month (week ending 04 April)</t>
  </si>
  <si>
    <t>Previous week (ending 25 April)</t>
  </si>
  <si>
    <t>This week (ending 02 May)</t>
  </si>
  <si>
    <t>Graph 1 national jobs</t>
  </si>
  <si>
    <t/>
  </si>
  <si>
    <t>Graph 1 national wages</t>
  </si>
  <si>
    <t>Graph 1 state jobs</t>
  </si>
  <si>
    <t>Graph 1 state wages</t>
  </si>
  <si>
    <t>Payroll jobs</t>
  </si>
  <si>
    <t>Total wages</t>
  </si>
  <si>
    <t>Released at 11.30am (Canberra time) 19 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</si>
</sst>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[$-C09]d\ mmmm\ yyyy;@"/>
  </numFmts>
  <fonts count="3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0" fillId="0" borderId="0" xfId="0"/>
    <xf numFmtId="0" fontId="9" fillId="0" borderId="0" xfId="0" applyFont="1" applyProtection="1">
      <protection hidden="1"/>
    </xf>
    <xf numFmtId="0" fontId="10" fillId="0" borderId="0" xfId="1" applyFont="1" applyFill="1" applyProtection="1">
      <protection hidden="1"/>
    </xf>
    <xf numFmtId="0" fontId="11" fillId="0" borderId="0" xfId="1" applyFont="1" applyFill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12" fillId="0" borderId="0" xfId="1" applyFont="1" applyBorder="1" applyAlignment="1">
      <alignment horizontal="left"/>
    </xf>
    <xf numFmtId="0" fontId="13" fillId="0" borderId="0" xfId="1" applyFont="1"/>
    <xf numFmtId="0" fontId="8" fillId="0" borderId="0" xfId="0" applyFont="1"/>
    <xf numFmtId="0" fontId="14" fillId="0" borderId="0" xfId="6" applyAlignment="1" applyProtection="1">
      <alignment horizontal="center"/>
    </xf>
    <xf numFmtId="0" fontId="6" fillId="0" borderId="0" xfId="6" applyFont="1" applyFill="1" applyAlignment="1" applyProtection="1">
      <alignment horizontal="left" wrapText="1"/>
    </xf>
    <xf numFmtId="0" fontId="1" fillId="0" borderId="3" xfId="1" applyBorder="1" applyAlignment="1" applyProtection="1">
      <alignment wrapText="1"/>
      <protection locked="0"/>
    </xf>
    <xf numFmtId="0" fontId="1" fillId="0" borderId="3" xfId="1" applyBorder="1" applyAlignment="1">
      <alignment wrapText="1"/>
    </xf>
    <xf numFmtId="0" fontId="15" fillId="0" borderId="0" xfId="6" applyFont="1" applyAlignment="1" applyProtection="1"/>
    <xf numFmtId="0" fontId="12" fillId="0" borderId="0" xfId="6" applyFont="1" applyAlignment="1" applyProtection="1"/>
    <xf numFmtId="0" fontId="14" fillId="0" borderId="0" xfId="6" applyAlignment="1" applyProtection="1"/>
    <xf numFmtId="0" fontId="1" fillId="0" borderId="0" xfId="1" applyFont="1" applyBorder="1" applyAlignment="1">
      <alignment horizontal="left"/>
    </xf>
    <xf numFmtId="0" fontId="12" fillId="0" borderId="0" xfId="1" applyFont="1"/>
    <xf numFmtId="0" fontId="1" fillId="0" borderId="0" xfId="1"/>
    <xf numFmtId="0" fontId="3" fillId="0" borderId="0" xfId="0" applyFont="1"/>
    <xf numFmtId="0" fontId="3" fillId="0" borderId="0" xfId="0" applyFont="1" applyFill="1" applyProtection="1">
      <protection hidden="1"/>
    </xf>
    <xf numFmtId="0" fontId="17" fillId="0" borderId="0" xfId="1" applyFont="1" applyBorder="1" applyAlignment="1" applyProtection="1">
      <alignment vertical="center"/>
      <protection hidden="1"/>
    </xf>
    <xf numFmtId="14" fontId="3" fillId="0" borderId="0" xfId="0" applyNumberFormat="1" applyFont="1" applyFill="1" applyProtection="1">
      <protection hidden="1"/>
    </xf>
    <xf numFmtId="2" fontId="3" fillId="0" borderId="0" xfId="0" applyNumberFormat="1" applyFont="1" applyFill="1" applyProtection="1">
      <protection hidden="1"/>
    </xf>
    <xf numFmtId="0" fontId="3" fillId="0" borderId="0" xfId="0" applyFont="1" applyProtection="1">
      <protection hidden="1"/>
    </xf>
    <xf numFmtId="0" fontId="18" fillId="0" borderId="0" xfId="0" applyFont="1" applyFill="1" applyProtection="1">
      <protection hidden="1"/>
    </xf>
    <xf numFmtId="164" fontId="3" fillId="0" borderId="0" xfId="3" applyNumberFormat="1" applyFont="1" applyFill="1" applyProtection="1"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164" fontId="7" fillId="0" borderId="0" xfId="3" applyNumberFormat="1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Alignment="1" applyProtection="1">
      <alignment vertical="center" wrapText="1"/>
      <protection hidden="1"/>
    </xf>
    <xf numFmtId="0" fontId="20" fillId="0" borderId="0" xfId="0" applyFont="1" applyFill="1" applyProtection="1">
      <protection hidden="1"/>
    </xf>
    <xf numFmtId="0" fontId="18" fillId="0" borderId="0" xfId="0" applyFont="1" applyFill="1" applyAlignment="1" applyProtection="1">
      <protection hidden="1"/>
    </xf>
    <xf numFmtId="0" fontId="18" fillId="0" borderId="0" xfId="0" applyFont="1" applyAlignment="1" applyProtection="1">
      <protection hidden="1"/>
    </xf>
    <xf numFmtId="0" fontId="3" fillId="0" borderId="0" xfId="0" applyFont="1" applyBorder="1"/>
    <xf numFmtId="0" fontId="23" fillId="0" borderId="0" xfId="0" applyFont="1" applyFill="1" applyBorder="1"/>
    <xf numFmtId="0" fontId="24" fillId="0" borderId="0" xfId="4" applyFont="1" applyFill="1" applyBorder="1" applyProtection="1">
      <protection hidden="1"/>
    </xf>
    <xf numFmtId="14" fontId="25" fillId="0" borderId="0" xfId="5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/>
      <protection hidden="1"/>
    </xf>
    <xf numFmtId="0" fontId="25" fillId="0" borderId="0" xfId="0" applyFont="1" applyFill="1" applyBorder="1"/>
    <xf numFmtId="0" fontId="25" fillId="0" borderId="0" xfId="0" applyFont="1" applyFill="1" applyBorder="1" applyProtection="1">
      <protection hidden="1"/>
    </xf>
    <xf numFmtId="166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protection hidden="1"/>
    </xf>
    <xf numFmtId="164" fontId="25" fillId="0" borderId="0" xfId="3" applyNumberFormat="1" applyFont="1" applyFill="1" applyBorder="1" applyAlignment="1" applyProtection="1">
      <alignment horizontal="center"/>
      <protection hidden="1"/>
    </xf>
    <xf numFmtId="165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0" fontId="23" fillId="0" borderId="0" xfId="0" applyFont="1" applyFill="1" applyBorder="1" applyProtection="1">
      <protection hidden="1"/>
    </xf>
    <xf numFmtId="0" fontId="26" fillId="0" borderId="0" xfId="0" applyFont="1" applyFill="1" applyBorder="1" applyAlignment="1" applyProtection="1">
      <protection hidden="1"/>
    </xf>
    <xf numFmtId="9" fontId="25" fillId="0" borderId="0" xfId="3" applyFont="1" applyFill="1" applyBorder="1" applyAlignment="1" applyProtection="1">
      <alignment horizontal="center"/>
      <protection hidden="1"/>
    </xf>
    <xf numFmtId="1" fontId="25" fillId="0" borderId="0" xfId="3" applyNumberFormat="1" applyFont="1" applyFill="1" applyBorder="1" applyAlignment="1" applyProtection="1">
      <alignment horizontal="center"/>
      <protection hidden="1"/>
    </xf>
    <xf numFmtId="16" fontId="25" fillId="0" borderId="0" xfId="5" applyNumberFormat="1" applyFont="1" applyFill="1" applyBorder="1" applyAlignment="1">
      <alignment horizontal="center"/>
    </xf>
    <xf numFmtId="0" fontId="3" fillId="0" borderId="0" xfId="0" applyFont="1" applyFill="1" applyAlignment="1" applyProtection="1">
      <alignment horizontal="left"/>
      <protection hidden="1"/>
    </xf>
    <xf numFmtId="0" fontId="27" fillId="0" borderId="0" xfId="0" applyFont="1" applyFill="1" applyBorder="1" applyAlignment="1">
      <alignment horizontal="center"/>
    </xf>
    <xf numFmtId="0" fontId="28" fillId="0" borderId="0" xfId="0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Fill="1" applyBorder="1" applyAlignment="1" applyProtection="1">
      <alignment horizontal="center"/>
      <protection hidden="1"/>
    </xf>
    <xf numFmtId="0" fontId="7" fillId="0" borderId="0" xfId="0" applyFont="1"/>
    <xf numFmtId="164" fontId="25" fillId="0" borderId="0" xfId="3" applyNumberFormat="1" applyFont="1" applyFill="1" applyBorder="1" applyAlignment="1" applyProtection="1">
      <alignment horizontal="right"/>
      <protection hidden="1"/>
    </xf>
    <xf numFmtId="0" fontId="25" fillId="0" borderId="0" xfId="0" applyFont="1" applyFill="1" applyBorder="1" applyAlignment="1">
      <alignment horizontal="right"/>
    </xf>
    <xf numFmtId="0" fontId="25" fillId="0" borderId="0" xfId="0" applyFont="1" applyFill="1" applyBorder="1" applyAlignment="1" applyProtection="1">
      <alignment horizontal="right"/>
      <protection hidden="1"/>
    </xf>
    <xf numFmtId="0" fontId="3" fillId="0" borderId="16" xfId="0" applyFont="1" applyBorder="1"/>
    <xf numFmtId="0" fontId="3" fillId="0" borderId="21" xfId="0" applyFont="1" applyBorder="1"/>
    <xf numFmtId="0" fontId="18" fillId="0" borderId="21" xfId="0" applyFont="1" applyBorder="1" applyProtection="1">
      <protection hidden="1"/>
    </xf>
    <xf numFmtId="164" fontId="7" fillId="0" borderId="24" xfId="3" applyNumberFormat="1" applyFont="1" applyFill="1" applyBorder="1" applyAlignment="1" applyProtection="1">
      <alignment horizontal="center"/>
      <protection hidden="1"/>
    </xf>
    <xf numFmtId="0" fontId="7" fillId="0" borderId="21" xfId="0" applyFont="1" applyBorder="1" applyAlignment="1" applyProtection="1">
      <alignment horizontal="left" indent="1"/>
      <protection hidden="1"/>
    </xf>
    <xf numFmtId="0" fontId="7" fillId="0" borderId="21" xfId="0" applyFont="1" applyFill="1" applyBorder="1" applyAlignment="1" applyProtection="1">
      <alignment horizontal="left" indent="1"/>
      <protection hidden="1"/>
    </xf>
    <xf numFmtId="0" fontId="7" fillId="0" borderId="22" xfId="0" applyFont="1" applyBorder="1" applyAlignment="1" applyProtection="1">
      <alignment horizontal="left" indent="1"/>
      <protection hidden="1"/>
    </xf>
    <xf numFmtId="164" fontId="7" fillId="0" borderId="10" xfId="3" applyNumberFormat="1" applyFont="1" applyFill="1" applyBorder="1" applyAlignment="1" applyProtection="1">
      <alignment horizontal="center"/>
      <protection hidden="1"/>
    </xf>
    <xf numFmtId="164" fontId="7" fillId="0" borderId="25" xfId="3" applyNumberFormat="1" applyFont="1" applyFill="1" applyBorder="1" applyAlignment="1" applyProtection="1">
      <alignment horizontal="center"/>
      <protection hidden="1"/>
    </xf>
    <xf numFmtId="14" fontId="7" fillId="0" borderId="0" xfId="3" applyNumberFormat="1" applyFont="1" applyFill="1" applyBorder="1" applyAlignment="1" applyProtection="1">
      <alignment horizontal="center"/>
      <protection hidden="1"/>
    </xf>
    <xf numFmtId="14" fontId="25" fillId="0" borderId="0" xfId="3" applyNumberFormat="1" applyFont="1" applyFill="1" applyBorder="1" applyAlignment="1" applyProtection="1">
      <alignment horizontal="center"/>
      <protection hidden="1"/>
    </xf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center"/>
    </xf>
    <xf numFmtId="0" fontId="11" fillId="4" borderId="0" xfId="1" applyFont="1" applyFill="1" applyAlignment="1">
      <alignment horizontal="left" vertical="center"/>
    </xf>
    <xf numFmtId="0" fontId="6" fillId="0" borderId="0" xfId="1" applyFont="1" applyAlignment="1">
      <alignment vertical="center" wrapText="1"/>
    </xf>
    <xf numFmtId="0" fontId="15" fillId="0" borderId="0" xfId="6" applyFont="1" applyAlignment="1" applyProtection="1"/>
    <xf numFmtId="0" fontId="8" fillId="3" borderId="6" xfId="0" applyFont="1" applyFill="1" applyBorder="1" applyAlignment="1" applyProtection="1">
      <alignment horizontal="center" vertical="center" wrapText="1"/>
      <protection hidden="1"/>
    </xf>
    <xf numFmtId="0" fontId="8" fillId="3" borderId="11" xfId="0" applyFont="1" applyFill="1" applyBorder="1" applyAlignment="1" applyProtection="1">
      <alignment horizontal="center" vertical="center" wrapText="1"/>
      <protection hidden="1"/>
    </xf>
    <xf numFmtId="0" fontId="8" fillId="3" borderId="7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21" fillId="0" borderId="14" xfId="0" applyFont="1" applyFill="1" applyBorder="1" applyAlignment="1" applyProtection="1">
      <alignment horizontal="center"/>
      <protection hidden="1"/>
    </xf>
    <xf numFmtId="0" fontId="21" fillId="0" borderId="15" xfId="0" applyFont="1" applyFill="1" applyBorder="1" applyAlignment="1" applyProtection="1">
      <alignment horizontal="center"/>
      <protection hidden="1"/>
    </xf>
    <xf numFmtId="0" fontId="21" fillId="0" borderId="23" xfId="0" applyFont="1" applyFill="1" applyBorder="1" applyAlignment="1" applyProtection="1">
      <alignment horizontal="center"/>
      <protection hidden="1"/>
    </xf>
    <xf numFmtId="0" fontId="21" fillId="0" borderId="0" xfId="0" applyFont="1" applyFill="1" applyBorder="1" applyAlignment="1" applyProtection="1">
      <alignment horizontal="center"/>
      <protection hidden="1"/>
    </xf>
    <xf numFmtId="0" fontId="21" fillId="0" borderId="24" xfId="0" applyFont="1" applyFill="1" applyBorder="1" applyAlignment="1" applyProtection="1">
      <alignment horizontal="center"/>
      <protection hidden="1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  <xf numFmtId="0" fontId="8" fillId="3" borderId="5" xfId="0" applyFont="1" applyFill="1" applyBorder="1" applyAlignment="1" applyProtection="1">
      <alignment horizontal="center" vertical="center" wrapText="1"/>
      <protection hidden="1"/>
    </xf>
    <xf numFmtId="0" fontId="8" fillId="3" borderId="10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</cellXfs>
  <cellStyles count="7">
    <cellStyle name="Heading 2" xfId="4" builtinId="17"/>
    <cellStyle name="Hyperlink" xfId="6" builtinId="8"/>
    <cellStyle name="Input" xfId="5" builtinId="20"/>
    <cellStyle name="Normal" xfId="0" builtinId="0"/>
    <cellStyle name="Normal 2" xfId="1" xr:uid="{00000000-0005-0000-0000-000004000000}"/>
    <cellStyle name="Normal 4" xfId="2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4.xml"/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Wales'!$L$36:$L$42</c:f>
              <c:numCache>
                <c:formatCode>0.0</c:formatCode>
                <c:ptCount val="7"/>
                <c:pt idx="0">
                  <c:v>88.566135986733002</c:v>
                </c:pt>
                <c:pt idx="1">
                  <c:v>91.25490793363447</c:v>
                </c:pt>
                <c:pt idx="2">
                  <c:v>96.040622729036812</c:v>
                </c:pt>
                <c:pt idx="3">
                  <c:v>97.038264185507458</c:v>
                </c:pt>
                <c:pt idx="4">
                  <c:v>97.038900898894525</c:v>
                </c:pt>
                <c:pt idx="5">
                  <c:v>95.611361724289893</c:v>
                </c:pt>
                <c:pt idx="6">
                  <c:v>92.13848937994095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8E-4297-92D1-87A48AF9A036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Wales'!$L$45:$L$51</c:f>
              <c:numCache>
                <c:formatCode>0.0</c:formatCode>
                <c:ptCount val="7"/>
                <c:pt idx="0">
                  <c:v>87.361525704809281</c:v>
                </c:pt>
                <c:pt idx="1">
                  <c:v>90.594057969753152</c:v>
                </c:pt>
                <c:pt idx="2">
                  <c:v>96.187516767685182</c:v>
                </c:pt>
                <c:pt idx="3">
                  <c:v>97.204801560226684</c:v>
                </c:pt>
                <c:pt idx="4">
                  <c:v>97.182363082735918</c:v>
                </c:pt>
                <c:pt idx="5">
                  <c:v>95.635591522775528</c:v>
                </c:pt>
                <c:pt idx="6">
                  <c:v>90.366429455866552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8E-4297-92D1-87A48AF9A036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Wales'!$L$54:$L$60</c:f>
              <c:numCache>
                <c:formatCode>0.0</c:formatCode>
                <c:ptCount val="7"/>
                <c:pt idx="0">
                  <c:v>89.973565505804316</c:v>
                </c:pt>
                <c:pt idx="1">
                  <c:v>89.594072475246378</c:v>
                </c:pt>
                <c:pt idx="2">
                  <c:v>92.868450184021285</c:v>
                </c:pt>
                <c:pt idx="3">
                  <c:v>93.89472831555959</c:v>
                </c:pt>
                <c:pt idx="4">
                  <c:v>94.699325349132778</c:v>
                </c:pt>
                <c:pt idx="5">
                  <c:v>94.492031569248027</c:v>
                </c:pt>
                <c:pt idx="6">
                  <c:v>87.914930673669602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8E-4297-92D1-87A48AF9A0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Victoria!$K$94:$K$112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Victoria!$L$94:$L$112</c:f>
              <c:numCache>
                <c:formatCode>0.0%</c:formatCode>
                <c:ptCount val="19"/>
                <c:pt idx="0">
                  <c:v>-0.10703769003027175</c:v>
                </c:pt>
                <c:pt idx="1">
                  <c:v>-2.2188873405509679E-2</c:v>
                </c:pt>
                <c:pt idx="2">
                  <c:v>-6.4546831207664801E-2</c:v>
                </c:pt>
                <c:pt idx="3">
                  <c:v>-1.9236573457612094E-2</c:v>
                </c:pt>
                <c:pt idx="4">
                  <c:v>-7.3465683028729689E-2</c:v>
                </c:pt>
                <c:pt idx="5">
                  <c:v>-9.6244313358437972E-2</c:v>
                </c:pt>
                <c:pt idx="6">
                  <c:v>-7.0406287787182498E-2</c:v>
                </c:pt>
                <c:pt idx="7">
                  <c:v>-0.28436749408712025</c:v>
                </c:pt>
                <c:pt idx="8">
                  <c:v>-8.3148845709170915E-2</c:v>
                </c:pt>
                <c:pt idx="9">
                  <c:v>-8.4087849479657306E-2</c:v>
                </c:pt>
                <c:pt idx="10">
                  <c:v>4.9864949096201094E-4</c:v>
                </c:pt>
                <c:pt idx="11">
                  <c:v>-0.1446901405650437</c:v>
                </c:pt>
                <c:pt idx="12">
                  <c:v>-0.12021158677129462</c:v>
                </c:pt>
                <c:pt idx="13">
                  <c:v>-0.11440068045014395</c:v>
                </c:pt>
                <c:pt idx="14">
                  <c:v>-7.8409781899002162E-2</c:v>
                </c:pt>
                <c:pt idx="15">
                  <c:v>-1.6650828574103493E-2</c:v>
                </c:pt>
                <c:pt idx="16">
                  <c:v>-1.8829880800833143E-2</c:v>
                </c:pt>
                <c:pt idx="17">
                  <c:v>-0.20032555316448708</c:v>
                </c:pt>
                <c:pt idx="18">
                  <c:v>-0.11483395869130697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39-4E33-9BF0-F7DFDC0CC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Queensland!$L$36:$L$42</c:f>
              <c:numCache>
                <c:formatCode>0.0</c:formatCode>
                <c:ptCount val="7"/>
                <c:pt idx="0">
                  <c:v>89.37018440963466</c:v>
                </c:pt>
                <c:pt idx="1">
                  <c:v>92.403699695069221</c:v>
                </c:pt>
                <c:pt idx="2">
                  <c:v>95.734669103668779</c:v>
                </c:pt>
                <c:pt idx="3">
                  <c:v>96.751099446730024</c:v>
                </c:pt>
                <c:pt idx="4">
                  <c:v>97.073542908187619</c:v>
                </c:pt>
                <c:pt idx="5">
                  <c:v>96.358086951702731</c:v>
                </c:pt>
                <c:pt idx="6">
                  <c:v>94.419136803366797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8E-446D-8052-69396F948A68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Queensland!$L$45:$L$51</c:f>
              <c:numCache>
                <c:formatCode>0.0</c:formatCode>
                <c:ptCount val="7"/>
                <c:pt idx="0">
                  <c:v>87.126032531988244</c:v>
                </c:pt>
                <c:pt idx="1">
                  <c:v>91.11351629180443</c:v>
                </c:pt>
                <c:pt idx="2">
                  <c:v>95.330300823175335</c:v>
                </c:pt>
                <c:pt idx="3">
                  <c:v>96.475690574144252</c:v>
                </c:pt>
                <c:pt idx="4">
                  <c:v>96.667931131532896</c:v>
                </c:pt>
                <c:pt idx="5">
                  <c:v>95.732771758707642</c:v>
                </c:pt>
                <c:pt idx="6">
                  <c:v>94.088068647634316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8E-446D-8052-69396F948A68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Queensland!$L$54:$L$60</c:f>
              <c:numCache>
                <c:formatCode>0.0</c:formatCode>
                <c:ptCount val="7"/>
                <c:pt idx="0">
                  <c:v>92.573127559638124</c:v>
                </c:pt>
                <c:pt idx="1">
                  <c:v>92.0805076578647</c:v>
                </c:pt>
                <c:pt idx="2">
                  <c:v>94.747032766684541</c:v>
                </c:pt>
                <c:pt idx="3">
                  <c:v>95.50852197880144</c:v>
                </c:pt>
                <c:pt idx="4">
                  <c:v>95.841228080909431</c:v>
                </c:pt>
                <c:pt idx="5">
                  <c:v>95.507661614342325</c:v>
                </c:pt>
                <c:pt idx="6">
                  <c:v>93.206835613693102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8E-446D-8052-69396F948A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Queensland!$K$4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Queensland!$L$65:$L$71</c:f>
              <c:numCache>
                <c:formatCode>0.0</c:formatCode>
                <c:ptCount val="7"/>
                <c:pt idx="0">
                  <c:v>83.156257975851574</c:v>
                </c:pt>
                <c:pt idx="1">
                  <c:v>90.492281529270741</c:v>
                </c:pt>
                <c:pt idx="2">
                  <c:v>95.129245994719184</c:v>
                </c:pt>
                <c:pt idx="3">
                  <c:v>95.80307512527898</c:v>
                </c:pt>
                <c:pt idx="4">
                  <c:v>96.056134912269826</c:v>
                </c:pt>
                <c:pt idx="5">
                  <c:v>95.252676278006263</c:v>
                </c:pt>
                <c:pt idx="6">
                  <c:v>91.392648826750971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59-4B4E-9DD7-B9D7283412A8}"/>
            </c:ext>
          </c:extLst>
        </c:ser>
        <c:ser>
          <c:idx val="2"/>
          <c:order val="1"/>
          <c:tx>
            <c:strRef>
              <c:f>Queensland!$K$7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Queensland!$L$74:$L$80</c:f>
              <c:numCache>
                <c:formatCode>0.0</c:formatCode>
                <c:ptCount val="7"/>
                <c:pt idx="0">
                  <c:v>78.670855011288893</c:v>
                </c:pt>
                <c:pt idx="1">
                  <c:v>88.906160158267639</c:v>
                </c:pt>
                <c:pt idx="2">
                  <c:v>94.908776875583172</c:v>
                </c:pt>
                <c:pt idx="3">
                  <c:v>95.898955657556741</c:v>
                </c:pt>
                <c:pt idx="4">
                  <c:v>96.372372744745491</c:v>
                </c:pt>
                <c:pt idx="5">
                  <c:v>95.308161719944763</c:v>
                </c:pt>
                <c:pt idx="6">
                  <c:v>88.703860367781289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59-4B4E-9DD7-B9D7283412A8}"/>
            </c:ext>
          </c:extLst>
        </c:ser>
        <c:ser>
          <c:idx val="3"/>
          <c:order val="2"/>
          <c:tx>
            <c:strRef>
              <c:f>Queensland!$K$8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Queensland!$L$83:$L$89</c:f>
              <c:numCache>
                <c:formatCode>0.0</c:formatCode>
                <c:ptCount val="7"/>
                <c:pt idx="0">
                  <c:v>84.493216844998528</c:v>
                </c:pt>
                <c:pt idx="1">
                  <c:v>90.351911588426191</c:v>
                </c:pt>
                <c:pt idx="2">
                  <c:v>95.311736912112124</c:v>
                </c:pt>
                <c:pt idx="3">
                  <c:v>96.427748768265459</c:v>
                </c:pt>
                <c:pt idx="4">
                  <c:v>97.297637795275577</c:v>
                </c:pt>
                <c:pt idx="5">
                  <c:v>96.528455405264964</c:v>
                </c:pt>
                <c:pt idx="6">
                  <c:v>88.277750567701148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59-4B4E-9DD7-B9D728341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State jobs</c:v>
          </c:tx>
          <c:spPr>
            <a:ln w="19050" cap="rnd" cmpd="sng" algn="ctr">
              <a:solidFill>
                <a:srgbClr val="336699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336699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Queensland!$K$183:$K$190</c15:sqref>
                  </c15:fullRef>
                </c:ext>
              </c:extLst>
              <c:f>Queensland!$K$183:$K$190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Queensland!$L$268:$L$308</c15:sqref>
                  </c15:fullRef>
                </c:ext>
              </c:extLst>
              <c:f>Queensland!$L$268:$L$275</c:f>
              <c:numCache>
                <c:formatCode>0.0</c:formatCode>
                <c:ptCount val="8"/>
                <c:pt idx="0">
                  <c:v>100</c:v>
                </c:pt>
                <c:pt idx="1">
                  <c:v>99.398423116529187</c:v>
                </c:pt>
                <c:pt idx="2">
                  <c:v>97.833605508690553</c:v>
                </c:pt>
                <c:pt idx="3">
                  <c:v>94.169602866682624</c:v>
                </c:pt>
                <c:pt idx="4">
                  <c:v>93.042163950113903</c:v>
                </c:pt>
                <c:pt idx="5">
                  <c:v>92.565849967234939</c:v>
                </c:pt>
                <c:pt idx="6">
                  <c:v>93.352229584247809</c:v>
                </c:pt>
                <c:pt idx="7">
                  <c:v>93.885710273666248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A4-4EA2-A47D-7D47DDC10A58}"/>
            </c:ext>
          </c:extLst>
        </c:ser>
        <c:ser>
          <c:idx val="1"/>
          <c:order val="1"/>
          <c:tx>
            <c:v>State 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Queensland!$K$183:$K$190</c15:sqref>
                  </c15:fullRef>
                </c:ext>
              </c:extLst>
              <c:f>Queensland!$K$183:$K$190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Queensland!$L$310:$L$350</c15:sqref>
                  </c15:fullRef>
                </c:ext>
              </c:extLst>
              <c:f>Queensland!$L$310:$L$317</c:f>
              <c:numCache>
                <c:formatCode>0.0</c:formatCode>
                <c:ptCount val="8"/>
                <c:pt idx="0">
                  <c:v>100</c:v>
                </c:pt>
                <c:pt idx="1">
                  <c:v>98.904644004952857</c:v>
                </c:pt>
                <c:pt idx="2">
                  <c:v>97.888572262149282</c:v>
                </c:pt>
                <c:pt idx="3">
                  <c:v>94.479887211763796</c:v>
                </c:pt>
                <c:pt idx="4">
                  <c:v>92.397511078874132</c:v>
                </c:pt>
                <c:pt idx="5">
                  <c:v>91.897673095940362</c:v>
                </c:pt>
                <c:pt idx="6">
                  <c:v>92.794145480875329</c:v>
                </c:pt>
                <c:pt idx="7">
                  <c:v>95.369006482944187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A4-4EA2-A47D-7D47DDC10A58}"/>
            </c:ext>
          </c:extLst>
        </c:ser>
        <c:ser>
          <c:idx val="0"/>
          <c:order val="2"/>
          <c:tx>
            <c:v>Australia jobs</c:v>
          </c:tx>
          <c:spPr>
            <a:ln w="19050" cap="rnd" cmpd="sng" algn="ctr">
              <a:solidFill>
                <a:schemeClr val="accent1"/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Queensland!$K$183:$K$190</c15:sqref>
                  </c15:fullRef>
                </c:ext>
              </c:extLst>
              <c:f>Queensland!$K$183:$K$190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Queensland!$L$183:$L$223</c15:sqref>
                  </c15:fullRef>
                </c:ext>
              </c:extLst>
              <c:f>Queensland!$L$183:$L$190</c:f>
              <c:numCache>
                <c:formatCode>0.0</c:formatCode>
                <c:ptCount val="8"/>
                <c:pt idx="0">
                  <c:v>100</c:v>
                </c:pt>
                <c:pt idx="1">
                  <c:v>99.164819056124671</c:v>
                </c:pt>
                <c:pt idx="2">
                  <c:v>97.281520865628409</c:v>
                </c:pt>
                <c:pt idx="3">
                  <c:v>93.678955913358379</c:v>
                </c:pt>
                <c:pt idx="4">
                  <c:v>93.222199896615791</c:v>
                </c:pt>
                <c:pt idx="5">
                  <c:v>92.870702649812898</c:v>
                </c:pt>
                <c:pt idx="6">
                  <c:v>93.679227619320955</c:v>
                </c:pt>
                <c:pt idx="7">
                  <c:v>92.686225897216985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A4-4EA2-A47D-7D47DDC10A58}"/>
            </c:ext>
          </c:extLst>
        </c:ser>
        <c:ser>
          <c:idx val="3"/>
          <c:order val="3"/>
          <c:tx>
            <c:v>Australia wages</c:v>
          </c:tx>
          <c:spPr>
            <a:ln w="19050" cap="rnd" cmpd="sng" algn="ctr">
              <a:solidFill>
                <a:srgbClr val="669966"/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Queensland!$K$183:$K$190</c15:sqref>
                  </c15:fullRef>
                </c:ext>
              </c:extLst>
              <c:f>Queensland!$K$183:$K$190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Queensland!$L$225:$L$265</c15:sqref>
                  </c15:fullRef>
                </c:ext>
              </c:extLst>
              <c:f>Queensland!$L$225:$L$232</c:f>
              <c:numCache>
                <c:formatCode>0.0</c:formatCode>
                <c:ptCount val="8"/>
                <c:pt idx="0">
                  <c:v>100</c:v>
                </c:pt>
                <c:pt idx="1">
                  <c:v>99.123360605368333</c:v>
                </c:pt>
                <c:pt idx="2">
                  <c:v>98.156312054737214</c:v>
                </c:pt>
                <c:pt idx="3">
                  <c:v>94.685579885832198</c:v>
                </c:pt>
                <c:pt idx="4">
                  <c:v>93.27746314971948</c:v>
                </c:pt>
                <c:pt idx="5">
                  <c:v>93.280708288092242</c:v>
                </c:pt>
                <c:pt idx="6">
                  <c:v>93.754209514700747</c:v>
                </c:pt>
                <c:pt idx="7">
                  <c:v>94.59092324547305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A4-4EA2-A47D-7D47DDC10A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  <c:min val="88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Queensland!$K$9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Queensland!$K$143:$K$161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Queensland!$L$143:$L$161</c:f>
              <c:numCache>
                <c:formatCode>0%</c:formatCode>
                <c:ptCount val="19"/>
                <c:pt idx="0">
                  <c:v>1.4595013470079781E-2</c:v>
                </c:pt>
                <c:pt idx="1">
                  <c:v>2.291473803555269E-2</c:v>
                </c:pt>
                <c:pt idx="2">
                  <c:v>7.3819157677945474E-2</c:v>
                </c:pt>
                <c:pt idx="3">
                  <c:v>1.2937517552710139E-2</c:v>
                </c:pt>
                <c:pt idx="4">
                  <c:v>7.5117798188040236E-2</c:v>
                </c:pt>
                <c:pt idx="5">
                  <c:v>4.4838723098846463E-2</c:v>
                </c:pt>
                <c:pt idx="6">
                  <c:v>9.380636370255567E-2</c:v>
                </c:pt>
                <c:pt idx="7">
                  <c:v>7.7155992885301491E-2</c:v>
                </c:pt>
                <c:pt idx="8">
                  <c:v>4.7313785248442361E-2</c:v>
                </c:pt>
                <c:pt idx="9">
                  <c:v>9.9423751027158599E-3</c:v>
                </c:pt>
                <c:pt idx="10">
                  <c:v>2.8696470735081497E-2</c:v>
                </c:pt>
                <c:pt idx="11">
                  <c:v>2.3781191816016393E-2</c:v>
                </c:pt>
                <c:pt idx="12">
                  <c:v>7.6175121438750146E-2</c:v>
                </c:pt>
                <c:pt idx="13">
                  <c:v>6.6871404944923496E-2</c:v>
                </c:pt>
                <c:pt idx="14">
                  <c:v>4.9919907633738651E-2</c:v>
                </c:pt>
                <c:pt idx="15">
                  <c:v>6.0131164251760474E-2</c:v>
                </c:pt>
                <c:pt idx="16">
                  <c:v>0.16643245717138727</c:v>
                </c:pt>
                <c:pt idx="17">
                  <c:v>1.6960858756592017E-2</c:v>
                </c:pt>
                <c:pt idx="18">
                  <c:v>3.8589958289559911E-2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02-4163-9160-2B63C763DD19}"/>
            </c:ext>
          </c:extLst>
        </c:ser>
        <c:ser>
          <c:idx val="0"/>
          <c:order val="1"/>
          <c:tx>
            <c:strRef>
              <c:f>Queensland!$K$8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Queensland!$K$143:$K$161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Queensland!$L$163:$L$181</c:f>
              <c:numCache>
                <c:formatCode>0%</c:formatCode>
                <c:ptCount val="19"/>
                <c:pt idx="0">
                  <c:v>1.5257490066311524E-2</c:v>
                </c:pt>
                <c:pt idx="1">
                  <c:v>2.3188919156617555E-2</c:v>
                </c:pt>
                <c:pt idx="2">
                  <c:v>7.3844263017306205E-2</c:v>
                </c:pt>
                <c:pt idx="3">
                  <c:v>1.3601145028843811E-2</c:v>
                </c:pt>
                <c:pt idx="4">
                  <c:v>7.5959733254252856E-2</c:v>
                </c:pt>
                <c:pt idx="5">
                  <c:v>4.4810225056434533E-2</c:v>
                </c:pt>
                <c:pt idx="6">
                  <c:v>9.4325450289967014E-2</c:v>
                </c:pt>
                <c:pt idx="7">
                  <c:v>6.1278573220442813E-2</c:v>
                </c:pt>
                <c:pt idx="8">
                  <c:v>4.7751203310523023E-2</c:v>
                </c:pt>
                <c:pt idx="9">
                  <c:v>9.7444977848242242E-3</c:v>
                </c:pt>
                <c:pt idx="10">
                  <c:v>3.0864456383011881E-2</c:v>
                </c:pt>
                <c:pt idx="11">
                  <c:v>2.2662200925068425E-2</c:v>
                </c:pt>
                <c:pt idx="12">
                  <c:v>7.4528513673540825E-2</c:v>
                </c:pt>
                <c:pt idx="13">
                  <c:v>6.6379659037524644E-2</c:v>
                </c:pt>
                <c:pt idx="14">
                  <c:v>5.2392920189934543E-2</c:v>
                </c:pt>
                <c:pt idx="15">
                  <c:v>6.4352898423227736E-2</c:v>
                </c:pt>
                <c:pt idx="16">
                  <c:v>0.17678132705762148</c:v>
                </c:pt>
                <c:pt idx="17">
                  <c:v>1.4763089303136226E-2</c:v>
                </c:pt>
                <c:pt idx="18">
                  <c:v>3.7513434821410757E-2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02-4163-9160-2B63C763D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Queensland!$K$94:$K$112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Queensland!$L$94:$L$112</c:f>
              <c:numCache>
                <c:formatCode>0.0%</c:formatCode>
                <c:ptCount val="19"/>
                <c:pt idx="0">
                  <c:v>-1.8527598617396501E-2</c:v>
                </c:pt>
                <c:pt idx="1">
                  <c:v>-4.9909214707217431E-2</c:v>
                </c:pt>
                <c:pt idx="2">
                  <c:v>-6.0823599036198828E-2</c:v>
                </c:pt>
                <c:pt idx="3">
                  <c:v>-1.2984402637079895E-2</c:v>
                </c:pt>
                <c:pt idx="4">
                  <c:v>-5.0620002077058857E-2</c:v>
                </c:pt>
                <c:pt idx="5">
                  <c:v>-6.1739604477179189E-2</c:v>
                </c:pt>
                <c:pt idx="6">
                  <c:v>-5.5947640669959942E-2</c:v>
                </c:pt>
                <c:pt idx="7">
                  <c:v>-0.25434406891624095</c:v>
                </c:pt>
                <c:pt idx="8">
                  <c:v>-5.2463121331369433E-2</c:v>
                </c:pt>
                <c:pt idx="9">
                  <c:v>-7.9828424962075761E-2</c:v>
                </c:pt>
                <c:pt idx="10">
                  <c:v>9.7866864816862353E-3</c:v>
                </c:pt>
                <c:pt idx="11">
                  <c:v>-0.10531951187508193</c:v>
                </c:pt>
                <c:pt idx="12">
                  <c:v>-8.1437310538820751E-2</c:v>
                </c:pt>
                <c:pt idx="13">
                  <c:v>-6.8046881683634153E-2</c:v>
                </c:pt>
                <c:pt idx="14">
                  <c:v>-1.4632286294733454E-2</c:v>
                </c:pt>
                <c:pt idx="15">
                  <c:v>4.7730909279617428E-3</c:v>
                </c:pt>
                <c:pt idx="16">
                  <c:v>-2.7642002043667402E-3</c:v>
                </c:pt>
                <c:pt idx="17">
                  <c:v>-0.18279896970440324</c:v>
                </c:pt>
                <c:pt idx="18">
                  <c:v>-8.7333692722372014E-2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D4-4FC8-BFCE-12C6A5709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Australia'!$L$36:$L$42</c:f>
              <c:numCache>
                <c:formatCode>0.0</c:formatCode>
                <c:ptCount val="7"/>
                <c:pt idx="0">
                  <c:v>89.409659514538973</c:v>
                </c:pt>
                <c:pt idx="1">
                  <c:v>92.474472151437936</c:v>
                </c:pt>
                <c:pt idx="2">
                  <c:v>95.098514349531968</c:v>
                </c:pt>
                <c:pt idx="3">
                  <c:v>95.82797797797798</c:v>
                </c:pt>
                <c:pt idx="4">
                  <c:v>95.76729702185483</c:v>
                </c:pt>
                <c:pt idx="5">
                  <c:v>94.987498998317164</c:v>
                </c:pt>
                <c:pt idx="6">
                  <c:v>96.647713363747627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74-47FC-A46B-A5B5048EAC0E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Australia'!$L$45:$L$51</c:f>
              <c:numCache>
                <c:formatCode>0.0</c:formatCode>
                <c:ptCount val="7"/>
                <c:pt idx="0">
                  <c:v>88.09543534089967</c:v>
                </c:pt>
                <c:pt idx="1">
                  <c:v>91.624196092707194</c:v>
                </c:pt>
                <c:pt idx="2">
                  <c:v>94.847981660813218</c:v>
                </c:pt>
                <c:pt idx="3">
                  <c:v>95.734067400734062</c:v>
                </c:pt>
                <c:pt idx="4">
                  <c:v>96.049899973577922</c:v>
                </c:pt>
                <c:pt idx="5">
                  <c:v>95.19592916099046</c:v>
                </c:pt>
                <c:pt idx="6">
                  <c:v>94.336263491710241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74-47FC-A46B-A5B5048EAC0E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Australia'!$L$54:$L$60</c:f>
              <c:numCache>
                <c:formatCode>0.0</c:formatCode>
                <c:ptCount val="7"/>
                <c:pt idx="0">
                  <c:v>91.944329384475182</c:v>
                </c:pt>
                <c:pt idx="1">
                  <c:v>92.143398859361739</c:v>
                </c:pt>
                <c:pt idx="2">
                  <c:v>93.944012578801178</c:v>
                </c:pt>
                <c:pt idx="3">
                  <c:v>94.328995662328992</c:v>
                </c:pt>
                <c:pt idx="4">
                  <c:v>94.900502019401358</c:v>
                </c:pt>
                <c:pt idx="5">
                  <c:v>94.590431925635059</c:v>
                </c:pt>
                <c:pt idx="6">
                  <c:v>93.96851007010126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74-47FC-A46B-A5B5048EA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'South Australia'!$K$4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Australia'!$L$65:$L$71</c:f>
              <c:numCache>
                <c:formatCode>0.0</c:formatCode>
                <c:ptCount val="7"/>
                <c:pt idx="0">
                  <c:v>81.503314426296726</c:v>
                </c:pt>
                <c:pt idx="1">
                  <c:v>88.689132946147396</c:v>
                </c:pt>
                <c:pt idx="2">
                  <c:v>93.869868079324391</c:v>
                </c:pt>
                <c:pt idx="3">
                  <c:v>94.834537425398651</c:v>
                </c:pt>
                <c:pt idx="4">
                  <c:v>94.593643719948389</c:v>
                </c:pt>
                <c:pt idx="5">
                  <c:v>93.952228449426215</c:v>
                </c:pt>
                <c:pt idx="6">
                  <c:v>93.731932564770048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3-4E73-860A-5571E32CD8A9}"/>
            </c:ext>
          </c:extLst>
        </c:ser>
        <c:ser>
          <c:idx val="2"/>
          <c:order val="1"/>
          <c:tx>
            <c:strRef>
              <c:f>'South Australia'!$K$7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Australia'!$L$74:$L$80</c:f>
              <c:numCache>
                <c:formatCode>0.0</c:formatCode>
                <c:ptCount val="7"/>
                <c:pt idx="0">
                  <c:v>78.042780017768052</c:v>
                </c:pt>
                <c:pt idx="1">
                  <c:v>87.571014859711042</c:v>
                </c:pt>
                <c:pt idx="2">
                  <c:v>93.990471440119705</c:v>
                </c:pt>
                <c:pt idx="3">
                  <c:v>94.793148685353188</c:v>
                </c:pt>
                <c:pt idx="4">
                  <c:v>94.605371173918144</c:v>
                </c:pt>
                <c:pt idx="5">
                  <c:v>94.093052219553414</c:v>
                </c:pt>
                <c:pt idx="6">
                  <c:v>91.099541341266885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73-4E73-860A-5571E32CD8A9}"/>
            </c:ext>
          </c:extLst>
        </c:ser>
        <c:ser>
          <c:idx val="3"/>
          <c:order val="2"/>
          <c:tx>
            <c:strRef>
              <c:f>'South Australia'!$K$8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'South Australia'!$L$83:$L$89</c:f>
              <c:numCache>
                <c:formatCode>0.0</c:formatCode>
                <c:ptCount val="7"/>
                <c:pt idx="0">
                  <c:v>82.339643272056321</c:v>
                </c:pt>
                <c:pt idx="1">
                  <c:v>88.503046319887318</c:v>
                </c:pt>
                <c:pt idx="2">
                  <c:v>93.483153024543782</c:v>
                </c:pt>
                <c:pt idx="3">
                  <c:v>94.682507714195978</c:v>
                </c:pt>
                <c:pt idx="4">
                  <c:v>95.030804112427205</c:v>
                </c:pt>
                <c:pt idx="5">
                  <c:v>94.443021083533495</c:v>
                </c:pt>
                <c:pt idx="6">
                  <c:v>90.555844799801662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73-4E73-860A-5571E32CD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State jobs</c:v>
          </c:tx>
          <c:spPr>
            <a:ln w="19050" cap="rnd" cmpd="sng" algn="ctr">
              <a:solidFill>
                <a:srgbClr val="336699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336699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'South Australia'!$K$183:$K$190</c15:sqref>
                  </c15:fullRef>
                </c:ext>
              </c:extLst>
              <c:f>'South Australia'!$K$183:$K$190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'South Australia'!$L$268:$L$308</c15:sqref>
                  </c15:fullRef>
                </c:ext>
              </c:extLst>
              <c:f>'South Australia'!$L$268:$L$275</c:f>
              <c:numCache>
                <c:formatCode>0.0</c:formatCode>
                <c:ptCount val="8"/>
                <c:pt idx="0">
                  <c:v>100</c:v>
                </c:pt>
                <c:pt idx="1">
                  <c:v>99.381382429113941</c:v>
                </c:pt>
                <c:pt idx="2">
                  <c:v>97.450718589390902</c:v>
                </c:pt>
                <c:pt idx="3">
                  <c:v>93.428349055970799</c:v>
                </c:pt>
                <c:pt idx="4">
                  <c:v>92.745803196414442</c:v>
                </c:pt>
                <c:pt idx="5">
                  <c:v>91.991804323613465</c:v>
                </c:pt>
                <c:pt idx="6">
                  <c:v>92.846144039935055</c:v>
                </c:pt>
                <c:pt idx="7">
                  <c:v>92.807144965848551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80-4D21-AE69-E336CA99520A}"/>
            </c:ext>
          </c:extLst>
        </c:ser>
        <c:ser>
          <c:idx val="1"/>
          <c:order val="1"/>
          <c:tx>
            <c:v>State 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'South Australia'!$K$183:$K$190</c15:sqref>
                  </c15:fullRef>
                </c:ext>
              </c:extLst>
              <c:f>'South Australia'!$K$183:$K$190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'South Australia'!$L$310:$L$350</c15:sqref>
                  </c15:fullRef>
                </c:ext>
              </c:extLst>
              <c:f>'South Australia'!$L$310:$L$317</c:f>
              <c:numCache>
                <c:formatCode>0.0</c:formatCode>
                <c:ptCount val="8"/>
                <c:pt idx="0">
                  <c:v>100</c:v>
                </c:pt>
                <c:pt idx="1">
                  <c:v>99.778430338046036</c:v>
                </c:pt>
                <c:pt idx="2">
                  <c:v>98.215847983165972</c:v>
                </c:pt>
                <c:pt idx="3">
                  <c:v>95.729480095754752</c:v>
                </c:pt>
                <c:pt idx="4">
                  <c:v>93.592125747345108</c:v>
                </c:pt>
                <c:pt idx="5">
                  <c:v>94.190466271803714</c:v>
                </c:pt>
                <c:pt idx="6">
                  <c:v>94.972334217790916</c:v>
                </c:pt>
                <c:pt idx="7">
                  <c:v>97.122651151244611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80-4D21-AE69-E336CA99520A}"/>
            </c:ext>
          </c:extLst>
        </c:ser>
        <c:ser>
          <c:idx val="0"/>
          <c:order val="2"/>
          <c:tx>
            <c:v>Australia jobs</c:v>
          </c:tx>
          <c:spPr>
            <a:ln w="19050" cap="rnd" cmpd="sng" algn="ctr">
              <a:solidFill>
                <a:schemeClr val="accent1"/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'South Australia'!$K$183:$K$190</c15:sqref>
                  </c15:fullRef>
                </c:ext>
              </c:extLst>
              <c:f>'South Australia'!$K$183:$K$190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'South Australia'!$L$183:$L$223</c15:sqref>
                  </c15:fullRef>
                </c:ext>
              </c:extLst>
              <c:f>'South Australia'!$L$183:$L$190</c:f>
              <c:numCache>
                <c:formatCode>0.0</c:formatCode>
                <c:ptCount val="8"/>
                <c:pt idx="0">
                  <c:v>100</c:v>
                </c:pt>
                <c:pt idx="1">
                  <c:v>99.164819056124671</c:v>
                </c:pt>
                <c:pt idx="2">
                  <c:v>97.281520865628409</c:v>
                </c:pt>
                <c:pt idx="3">
                  <c:v>93.678955913358379</c:v>
                </c:pt>
                <c:pt idx="4">
                  <c:v>93.222199896615791</c:v>
                </c:pt>
                <c:pt idx="5">
                  <c:v>92.870702649812898</c:v>
                </c:pt>
                <c:pt idx="6">
                  <c:v>93.679227619320955</c:v>
                </c:pt>
                <c:pt idx="7">
                  <c:v>92.686225897216985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80-4D21-AE69-E336CA99520A}"/>
            </c:ext>
          </c:extLst>
        </c:ser>
        <c:ser>
          <c:idx val="3"/>
          <c:order val="3"/>
          <c:tx>
            <c:v>Australia wages</c:v>
          </c:tx>
          <c:spPr>
            <a:ln w="19050" cap="rnd" cmpd="sng" algn="ctr">
              <a:solidFill>
                <a:srgbClr val="669966"/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'South Australia'!$K$183:$K$190</c15:sqref>
                  </c15:fullRef>
                </c:ext>
              </c:extLst>
              <c:f>'South Australia'!$K$183:$K$190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'South Australia'!$L$225:$L$265</c15:sqref>
                  </c15:fullRef>
                </c:ext>
              </c:extLst>
              <c:f>'South Australia'!$L$225:$L$232</c:f>
              <c:numCache>
                <c:formatCode>0.0</c:formatCode>
                <c:ptCount val="8"/>
                <c:pt idx="0">
                  <c:v>100</c:v>
                </c:pt>
                <c:pt idx="1">
                  <c:v>99.123360605368333</c:v>
                </c:pt>
                <c:pt idx="2">
                  <c:v>98.156312054737214</c:v>
                </c:pt>
                <c:pt idx="3">
                  <c:v>94.685579885832198</c:v>
                </c:pt>
                <c:pt idx="4">
                  <c:v>93.27746314971948</c:v>
                </c:pt>
                <c:pt idx="5">
                  <c:v>93.280708288092242</c:v>
                </c:pt>
                <c:pt idx="6">
                  <c:v>93.754209514700747</c:v>
                </c:pt>
                <c:pt idx="7">
                  <c:v>94.59092324547305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80-4D21-AE69-E336CA995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  <c:min val="88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'South Australia'!$K$9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'South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Australia'!$L$143:$L$161</c:f>
              <c:numCache>
                <c:formatCode>0%</c:formatCode>
                <c:ptCount val="19"/>
                <c:pt idx="0">
                  <c:v>2.5313334496316474E-2</c:v>
                </c:pt>
                <c:pt idx="1">
                  <c:v>1.6864373800673637E-2</c:v>
                </c:pt>
                <c:pt idx="2">
                  <c:v>9.9770534480213627E-2</c:v>
                </c:pt>
                <c:pt idx="3">
                  <c:v>9.8646690194710215E-3</c:v>
                </c:pt>
                <c:pt idx="4">
                  <c:v>6.5498315910951274E-2</c:v>
                </c:pt>
                <c:pt idx="5">
                  <c:v>4.7424551468713515E-2</c:v>
                </c:pt>
                <c:pt idx="6">
                  <c:v>0.11264442237758485</c:v>
                </c:pt>
                <c:pt idx="7">
                  <c:v>7.5683364420767299E-2</c:v>
                </c:pt>
                <c:pt idx="8">
                  <c:v>4.2395767635968383E-2</c:v>
                </c:pt>
                <c:pt idx="9">
                  <c:v>1.1391084392318944E-2</c:v>
                </c:pt>
                <c:pt idx="10">
                  <c:v>3.785845600568967E-2</c:v>
                </c:pt>
                <c:pt idx="11">
                  <c:v>1.7459843534037386E-2</c:v>
                </c:pt>
                <c:pt idx="12">
                  <c:v>7.1177923001570026E-2</c:v>
                </c:pt>
                <c:pt idx="13">
                  <c:v>6.8690369157687101E-2</c:v>
                </c:pt>
                <c:pt idx="14">
                  <c:v>3.9718669905127416E-2</c:v>
                </c:pt>
                <c:pt idx="15">
                  <c:v>6.4342601414366415E-2</c:v>
                </c:pt>
                <c:pt idx="16">
                  <c:v>0.13863206344520337</c:v>
                </c:pt>
                <c:pt idx="17">
                  <c:v>1.6133036325331116E-2</c:v>
                </c:pt>
                <c:pt idx="18">
                  <c:v>3.9136619208008483E-2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23-4938-9AF5-E4A167394D22}"/>
            </c:ext>
          </c:extLst>
        </c:ser>
        <c:ser>
          <c:idx val="0"/>
          <c:order val="1"/>
          <c:tx>
            <c:strRef>
              <c:f>'South Australia'!$K$8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'South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Australia'!$L$163:$L$181</c:f>
              <c:numCache>
                <c:formatCode>0%</c:formatCode>
                <c:ptCount val="19"/>
                <c:pt idx="0">
                  <c:v>2.398063209566834E-2</c:v>
                </c:pt>
                <c:pt idx="1">
                  <c:v>1.481510935112279E-2</c:v>
                </c:pt>
                <c:pt idx="2">
                  <c:v>0.10091664987307661</c:v>
                </c:pt>
                <c:pt idx="3">
                  <c:v>1.1100939567475441E-2</c:v>
                </c:pt>
                <c:pt idx="4">
                  <c:v>6.719849481236212E-2</c:v>
                </c:pt>
                <c:pt idx="5">
                  <c:v>4.8147460673629301E-2</c:v>
                </c:pt>
                <c:pt idx="6">
                  <c:v>0.11652765791321494</c:v>
                </c:pt>
                <c:pt idx="7">
                  <c:v>5.7540243617004938E-2</c:v>
                </c:pt>
                <c:pt idx="8">
                  <c:v>4.4794080462834354E-2</c:v>
                </c:pt>
                <c:pt idx="9">
                  <c:v>1.1395542815521435E-2</c:v>
                </c:pt>
                <c:pt idx="10">
                  <c:v>4.0197980612214468E-2</c:v>
                </c:pt>
                <c:pt idx="11">
                  <c:v>1.6908852827603783E-2</c:v>
                </c:pt>
                <c:pt idx="12">
                  <c:v>6.9842116155011916E-2</c:v>
                </c:pt>
                <c:pt idx="13">
                  <c:v>7.2664559861843725E-2</c:v>
                </c:pt>
                <c:pt idx="14">
                  <c:v>4.0832335507914978E-2</c:v>
                </c:pt>
                <c:pt idx="15">
                  <c:v>7.0317746773145562E-2</c:v>
                </c:pt>
                <c:pt idx="16">
                  <c:v>0.14097217264473288</c:v>
                </c:pt>
                <c:pt idx="17">
                  <c:v>1.306509376245399E-2</c:v>
                </c:pt>
                <c:pt idx="18">
                  <c:v>3.8782330673168428E-2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23-4938-9AF5-E4A167394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'New South Wales'!$K$4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Wales'!$L$65:$L$71</c:f>
              <c:numCache>
                <c:formatCode>0.0</c:formatCode>
                <c:ptCount val="7"/>
                <c:pt idx="0">
                  <c:v>81.630928351479966</c:v>
                </c:pt>
                <c:pt idx="1">
                  <c:v>89.726590281612374</c:v>
                </c:pt>
                <c:pt idx="2">
                  <c:v>95.3055596085361</c:v>
                </c:pt>
                <c:pt idx="3">
                  <c:v>95.742641066497995</c:v>
                </c:pt>
                <c:pt idx="4">
                  <c:v>95.72645046412724</c:v>
                </c:pt>
                <c:pt idx="5">
                  <c:v>94.830889927886531</c:v>
                </c:pt>
                <c:pt idx="6">
                  <c:v>88.950264565904988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12-4442-96C9-30F62FA1805B}"/>
            </c:ext>
          </c:extLst>
        </c:ser>
        <c:ser>
          <c:idx val="2"/>
          <c:order val="1"/>
          <c:tx>
            <c:strRef>
              <c:f>'New South Wales'!$K$7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Wales'!$L$74:$L$80</c:f>
              <c:numCache>
                <c:formatCode>0.0</c:formatCode>
                <c:ptCount val="7"/>
                <c:pt idx="0">
                  <c:v>78.729391657949407</c:v>
                </c:pt>
                <c:pt idx="1">
                  <c:v>89.948094975151847</c:v>
                </c:pt>
                <c:pt idx="2">
                  <c:v>96.329891001842753</c:v>
                </c:pt>
                <c:pt idx="3">
                  <c:v>96.665673312006618</c:v>
                </c:pt>
                <c:pt idx="4">
                  <c:v>96.778244013521231</c:v>
                </c:pt>
                <c:pt idx="5">
                  <c:v>96.30002377367461</c:v>
                </c:pt>
                <c:pt idx="6">
                  <c:v>88.591149605368173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12-4442-96C9-30F62FA1805B}"/>
            </c:ext>
          </c:extLst>
        </c:ser>
        <c:ser>
          <c:idx val="3"/>
          <c:order val="2"/>
          <c:tx>
            <c:strRef>
              <c:f>'New South Wales'!$K$8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'New South Wales'!$L$83:$L$89</c:f>
              <c:numCache>
                <c:formatCode>0.0</c:formatCode>
                <c:ptCount val="7"/>
                <c:pt idx="0">
                  <c:v>81.918347501952184</c:v>
                </c:pt>
                <c:pt idx="1">
                  <c:v>88.914257316399784</c:v>
                </c:pt>
                <c:pt idx="2">
                  <c:v>93.870196542537371</c:v>
                </c:pt>
                <c:pt idx="3">
                  <c:v>95.112214613260676</c:v>
                </c:pt>
                <c:pt idx="4">
                  <c:v>95.954286038584442</c:v>
                </c:pt>
                <c:pt idx="5">
                  <c:v>95.97186781836912</c:v>
                </c:pt>
                <c:pt idx="6">
                  <c:v>86.319134470424785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12-4442-96C9-30F62FA180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'South Australia'!$K$94:$K$112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'South Australia'!$L$94:$L$112</c:f>
              <c:numCache>
                <c:formatCode>0.0%</c:formatCode>
                <c:ptCount val="19"/>
                <c:pt idx="0">
                  <c:v>-0.12078987475979064</c:v>
                </c:pt>
                <c:pt idx="1">
                  <c:v>-0.18470260592798882</c:v>
                </c:pt>
                <c:pt idx="2">
                  <c:v>-6.1267316745124423E-2</c:v>
                </c:pt>
                <c:pt idx="3">
                  <c:v>4.4380207447712872E-2</c:v>
                </c:pt>
                <c:pt idx="4">
                  <c:v>-4.783804548248316E-2</c:v>
                </c:pt>
                <c:pt idx="5">
                  <c:v>-5.7781629116117839E-2</c:v>
                </c:pt>
                <c:pt idx="6">
                  <c:v>-3.9934777752959616E-2</c:v>
                </c:pt>
                <c:pt idx="7">
                  <c:v>-0.29440957446808502</c:v>
                </c:pt>
                <c:pt idx="8">
                  <c:v>-1.9427893175074207E-2</c:v>
                </c:pt>
                <c:pt idx="9">
                  <c:v>-7.1565307024002323E-2</c:v>
                </c:pt>
                <c:pt idx="10">
                  <c:v>-1.45768719539211E-2</c:v>
                </c:pt>
                <c:pt idx="11">
                  <c:v>-0.10121625516380051</c:v>
                </c:pt>
                <c:pt idx="12">
                  <c:v>-8.934580760710753E-2</c:v>
                </c:pt>
                <c:pt idx="13">
                  <c:v>-1.8233498571463502E-2</c:v>
                </c:pt>
                <c:pt idx="14">
                  <c:v>-4.590649942987457E-2</c:v>
                </c:pt>
                <c:pt idx="15">
                  <c:v>1.4256367475690146E-2</c:v>
                </c:pt>
                <c:pt idx="16">
                  <c:v>-5.6262704481657155E-2</c:v>
                </c:pt>
                <c:pt idx="17">
                  <c:v>-0.24841547099189021</c:v>
                </c:pt>
                <c:pt idx="18">
                  <c:v>-8.0330018858220442E-2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79-4FE0-B719-5CE714127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Australia'!$L$36:$L$42</c:f>
              <c:numCache>
                <c:formatCode>0.0</c:formatCode>
                <c:ptCount val="7"/>
                <c:pt idx="0">
                  <c:v>89.757280552548849</c:v>
                </c:pt>
                <c:pt idx="1">
                  <c:v>92.753358976652649</c:v>
                </c:pt>
                <c:pt idx="2">
                  <c:v>95.579671795621508</c:v>
                </c:pt>
                <c:pt idx="3">
                  <c:v>96.128220563448124</c:v>
                </c:pt>
                <c:pt idx="4">
                  <c:v>96.558012132717067</c:v>
                </c:pt>
                <c:pt idx="5">
                  <c:v>95.8387788013343</c:v>
                </c:pt>
                <c:pt idx="6">
                  <c:v>93.76068876293742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05-418D-9FE4-ACCC41CCF76F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Australia'!$L$45:$L$51</c:f>
              <c:numCache>
                <c:formatCode>0.0</c:formatCode>
                <c:ptCount val="7"/>
                <c:pt idx="0">
                  <c:v>87.474872429256223</c:v>
                </c:pt>
                <c:pt idx="1">
                  <c:v>92.059218176938913</c:v>
                </c:pt>
                <c:pt idx="2">
                  <c:v>95.745038558532215</c:v>
                </c:pt>
                <c:pt idx="3">
                  <c:v>96.789756114340747</c:v>
                </c:pt>
                <c:pt idx="4">
                  <c:v>97.124669858038956</c:v>
                </c:pt>
                <c:pt idx="5">
                  <c:v>96.0235933461462</c:v>
                </c:pt>
                <c:pt idx="6">
                  <c:v>92.890586495810751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05-418D-9FE4-ACCC41CCF76F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Australia'!$L$54:$L$60</c:f>
              <c:numCache>
                <c:formatCode>0.0</c:formatCode>
                <c:ptCount val="7"/>
                <c:pt idx="0">
                  <c:v>90.51048915004381</c:v>
                </c:pt>
                <c:pt idx="1">
                  <c:v>91.814044189999095</c:v>
                </c:pt>
                <c:pt idx="2">
                  <c:v>94.290691129710183</c:v>
                </c:pt>
                <c:pt idx="3">
                  <c:v>95.023545801658003</c:v>
                </c:pt>
                <c:pt idx="4">
                  <c:v>95.818277484318259</c:v>
                </c:pt>
                <c:pt idx="5">
                  <c:v>95.430578567168141</c:v>
                </c:pt>
                <c:pt idx="6">
                  <c:v>92.078856579595865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05-418D-9FE4-ACCC41CCF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'Western Australia'!$K$4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Australia'!$L$65:$L$71</c:f>
              <c:numCache>
                <c:formatCode>0.0</c:formatCode>
                <c:ptCount val="7"/>
                <c:pt idx="0">
                  <c:v>83.948763724002504</c:v>
                </c:pt>
                <c:pt idx="1">
                  <c:v>90.462298178547343</c:v>
                </c:pt>
                <c:pt idx="2">
                  <c:v>94.887002458635124</c:v>
                </c:pt>
                <c:pt idx="3">
                  <c:v>95.540248455142077</c:v>
                </c:pt>
                <c:pt idx="4">
                  <c:v>96.400479691329068</c:v>
                </c:pt>
                <c:pt idx="5">
                  <c:v>95.770657232405725</c:v>
                </c:pt>
                <c:pt idx="6">
                  <c:v>92.320333587099455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AF-4215-80A6-216B7F2C3F3B}"/>
            </c:ext>
          </c:extLst>
        </c:ser>
        <c:ser>
          <c:idx val="2"/>
          <c:order val="1"/>
          <c:tx>
            <c:strRef>
              <c:f>'Western Australia'!$K$7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Australia'!$L$74:$L$80</c:f>
              <c:numCache>
                <c:formatCode>0.0</c:formatCode>
                <c:ptCount val="7"/>
                <c:pt idx="0">
                  <c:v>79.800053557082933</c:v>
                </c:pt>
                <c:pt idx="1">
                  <c:v>90.786597706318858</c:v>
                </c:pt>
                <c:pt idx="2">
                  <c:v>96.712406139942857</c:v>
                </c:pt>
                <c:pt idx="3">
                  <c:v>97.546482652865635</c:v>
                </c:pt>
                <c:pt idx="4">
                  <c:v>98.423275457531673</c:v>
                </c:pt>
                <c:pt idx="5">
                  <c:v>98.06011966948428</c:v>
                </c:pt>
                <c:pt idx="6">
                  <c:v>89.757076614298569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AF-4215-80A6-216B7F2C3F3B}"/>
            </c:ext>
          </c:extLst>
        </c:ser>
        <c:ser>
          <c:idx val="3"/>
          <c:order val="2"/>
          <c:tx>
            <c:strRef>
              <c:f>'Western Australia'!$K$8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'Western Australia'!$L$83:$L$89</c:f>
              <c:numCache>
                <c:formatCode>0.0</c:formatCode>
                <c:ptCount val="7"/>
                <c:pt idx="0">
                  <c:v>82.921717397125761</c:v>
                </c:pt>
                <c:pt idx="1">
                  <c:v>90.632606251405448</c:v>
                </c:pt>
                <c:pt idx="2">
                  <c:v>95.746295434912625</c:v>
                </c:pt>
                <c:pt idx="3">
                  <c:v>96.917659300638022</c:v>
                </c:pt>
                <c:pt idx="4">
                  <c:v>98.254111267532195</c:v>
                </c:pt>
                <c:pt idx="5">
                  <c:v>97.754345141988793</c:v>
                </c:pt>
                <c:pt idx="6">
                  <c:v>89.282787736175507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AF-4215-80A6-216B7F2C3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State jobs</c:v>
          </c:tx>
          <c:spPr>
            <a:ln w="19050" cap="rnd" cmpd="sng" algn="ctr">
              <a:solidFill>
                <a:srgbClr val="336699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336699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'Western Australia'!$K$183:$K$190</c15:sqref>
                  </c15:fullRef>
                </c:ext>
              </c:extLst>
              <c:f>'Western Australia'!$K$183:$K$190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'Western Australia'!$L$268:$L$308</c15:sqref>
                  </c15:fullRef>
                </c:ext>
              </c:extLst>
              <c:f>'Western Australia'!$L$268:$L$275</c:f>
              <c:numCache>
                <c:formatCode>0.0</c:formatCode>
                <c:ptCount val="8"/>
                <c:pt idx="0">
                  <c:v>100</c:v>
                </c:pt>
                <c:pt idx="1">
                  <c:v>99.643215001431429</c:v>
                </c:pt>
                <c:pt idx="2">
                  <c:v>97.731445032922991</c:v>
                </c:pt>
                <c:pt idx="3">
                  <c:v>94.282801316919546</c:v>
                </c:pt>
                <c:pt idx="4">
                  <c:v>94.416412288863427</c:v>
                </c:pt>
                <c:pt idx="5">
                  <c:v>94.160706233896363</c:v>
                </c:pt>
                <c:pt idx="6">
                  <c:v>94.708703120526778</c:v>
                </c:pt>
                <c:pt idx="7">
                  <c:v>94.078074005153169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25-4CDE-A28E-3FDEA0A7C869}"/>
            </c:ext>
          </c:extLst>
        </c:ser>
        <c:ser>
          <c:idx val="1"/>
          <c:order val="1"/>
          <c:tx>
            <c:v>State 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'Western Australia'!$K$183:$K$190</c15:sqref>
                  </c15:fullRef>
                </c:ext>
              </c:extLst>
              <c:f>'Western Australia'!$K$183:$K$190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'Western Australia'!$L$310:$L$350</c15:sqref>
                  </c15:fullRef>
                </c:ext>
              </c:extLst>
              <c:f>'Western Australia'!$L$310:$L$317</c:f>
              <c:numCache>
                <c:formatCode>0.0</c:formatCode>
                <c:ptCount val="8"/>
                <c:pt idx="0">
                  <c:v>100</c:v>
                </c:pt>
                <c:pt idx="1">
                  <c:v>99.282796769915848</c:v>
                </c:pt>
                <c:pt idx="2">
                  <c:v>97.891848486888563</c:v>
                </c:pt>
                <c:pt idx="3">
                  <c:v>92.854282508270515</c:v>
                </c:pt>
                <c:pt idx="4">
                  <c:v>90.249449922268795</c:v>
                </c:pt>
                <c:pt idx="5">
                  <c:v>90.694193943045036</c:v>
                </c:pt>
                <c:pt idx="6">
                  <c:v>91.261903364827873</c:v>
                </c:pt>
                <c:pt idx="7">
                  <c:v>92.998375431287613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25-4CDE-A28E-3FDEA0A7C869}"/>
            </c:ext>
          </c:extLst>
        </c:ser>
        <c:ser>
          <c:idx val="0"/>
          <c:order val="2"/>
          <c:tx>
            <c:v>Australia jobs</c:v>
          </c:tx>
          <c:spPr>
            <a:ln w="19050" cap="rnd" cmpd="sng" algn="ctr">
              <a:solidFill>
                <a:schemeClr val="accent1"/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'Western Australia'!$K$183:$K$190</c15:sqref>
                  </c15:fullRef>
                </c:ext>
              </c:extLst>
              <c:f>'Western Australia'!$K$183:$K$190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'Western Australia'!$L$183:$L$223</c15:sqref>
                  </c15:fullRef>
                </c:ext>
              </c:extLst>
              <c:f>'Western Australia'!$L$183:$L$190</c:f>
              <c:numCache>
                <c:formatCode>0.0</c:formatCode>
                <c:ptCount val="8"/>
                <c:pt idx="0">
                  <c:v>100</c:v>
                </c:pt>
                <c:pt idx="1">
                  <c:v>99.164819056124671</c:v>
                </c:pt>
                <c:pt idx="2">
                  <c:v>97.281520865628409</c:v>
                </c:pt>
                <c:pt idx="3">
                  <c:v>93.678955913358379</c:v>
                </c:pt>
                <c:pt idx="4">
                  <c:v>93.222199896615791</c:v>
                </c:pt>
                <c:pt idx="5">
                  <c:v>92.870702649812898</c:v>
                </c:pt>
                <c:pt idx="6">
                  <c:v>93.679227619320955</c:v>
                </c:pt>
                <c:pt idx="7">
                  <c:v>92.686225897216985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25-4CDE-A28E-3FDEA0A7C869}"/>
            </c:ext>
          </c:extLst>
        </c:ser>
        <c:ser>
          <c:idx val="3"/>
          <c:order val="3"/>
          <c:tx>
            <c:v>Australia wages</c:v>
          </c:tx>
          <c:spPr>
            <a:ln w="19050" cap="rnd" cmpd="sng" algn="ctr">
              <a:solidFill>
                <a:srgbClr val="669966"/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'Western Australia'!$K$183:$K$190</c15:sqref>
                  </c15:fullRef>
                </c:ext>
              </c:extLst>
              <c:f>'Western Australia'!$K$183:$K$190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'Western Australia'!$L$225:$L$265</c15:sqref>
                  </c15:fullRef>
                </c:ext>
              </c:extLst>
              <c:f>'Western Australia'!$L$225:$L$232</c:f>
              <c:numCache>
                <c:formatCode>0.0</c:formatCode>
                <c:ptCount val="8"/>
                <c:pt idx="0">
                  <c:v>100</c:v>
                </c:pt>
                <c:pt idx="1">
                  <c:v>99.123360605368333</c:v>
                </c:pt>
                <c:pt idx="2">
                  <c:v>98.156312054737214</c:v>
                </c:pt>
                <c:pt idx="3">
                  <c:v>94.685579885832198</c:v>
                </c:pt>
                <c:pt idx="4">
                  <c:v>93.27746314971948</c:v>
                </c:pt>
                <c:pt idx="5">
                  <c:v>93.280708288092242</c:v>
                </c:pt>
                <c:pt idx="6">
                  <c:v>93.754209514700747</c:v>
                </c:pt>
                <c:pt idx="7">
                  <c:v>94.59092324547305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25-4CDE-A28E-3FDEA0A7C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  <c:min val="88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'Western Australia'!$K$9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'Western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Australia'!$L$143:$L$161</c:f>
              <c:numCache>
                <c:formatCode>0%</c:formatCode>
                <c:ptCount val="19"/>
                <c:pt idx="0">
                  <c:v>1.3688090466647582E-2</c:v>
                </c:pt>
                <c:pt idx="1">
                  <c:v>7.3029988548525618E-2</c:v>
                </c:pt>
                <c:pt idx="2">
                  <c:v>6.0252648153449759E-2</c:v>
                </c:pt>
                <c:pt idx="3">
                  <c:v>1.1436265387918695E-2</c:v>
                </c:pt>
                <c:pt idx="4">
                  <c:v>6.9253685943315199E-2</c:v>
                </c:pt>
                <c:pt idx="5">
                  <c:v>3.9842184368737474E-2</c:v>
                </c:pt>
                <c:pt idx="6">
                  <c:v>8.596836530203264E-2</c:v>
                </c:pt>
                <c:pt idx="7">
                  <c:v>6.481713426853708E-2</c:v>
                </c:pt>
                <c:pt idx="8">
                  <c:v>4.0627683939307185E-2</c:v>
                </c:pt>
                <c:pt idx="9">
                  <c:v>7.3853063269395938E-3</c:v>
                </c:pt>
                <c:pt idx="10">
                  <c:v>2.6275765817348983E-2</c:v>
                </c:pt>
                <c:pt idx="11">
                  <c:v>2.072537933008875E-2</c:v>
                </c:pt>
                <c:pt idx="12">
                  <c:v>7.3477311766389927E-2</c:v>
                </c:pt>
                <c:pt idx="13">
                  <c:v>6.3683617234468942E-2</c:v>
                </c:pt>
                <c:pt idx="14">
                  <c:v>6.2292442026910963E-2</c:v>
                </c:pt>
                <c:pt idx="15">
                  <c:v>9.0137417692527907E-2</c:v>
                </c:pt>
                <c:pt idx="16">
                  <c:v>0.14385735757228743</c:v>
                </c:pt>
                <c:pt idx="17">
                  <c:v>1.6979494703693102E-2</c:v>
                </c:pt>
                <c:pt idx="18">
                  <c:v>3.6269861150873176E-2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3F-423F-9EC9-3EF650EBEDAE}"/>
            </c:ext>
          </c:extLst>
        </c:ser>
        <c:ser>
          <c:idx val="0"/>
          <c:order val="1"/>
          <c:tx>
            <c:strRef>
              <c:f>'Western Australia'!$K$8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'Western Australia'!$K$143:$K$161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Australia'!$L$163:$L$181</c:f>
              <c:numCache>
                <c:formatCode>0%</c:formatCode>
                <c:ptCount val="19"/>
                <c:pt idx="0">
                  <c:v>1.3328507773370005E-2</c:v>
                </c:pt>
                <c:pt idx="1">
                  <c:v>7.2657276414548846E-2</c:v>
                </c:pt>
                <c:pt idx="2">
                  <c:v>5.9412301115398164E-2</c:v>
                </c:pt>
                <c:pt idx="3">
                  <c:v>1.2185870253754996E-2</c:v>
                </c:pt>
                <c:pt idx="4">
                  <c:v>6.9164489249701505E-2</c:v>
                </c:pt>
                <c:pt idx="5">
                  <c:v>3.9572311449688972E-2</c:v>
                </c:pt>
                <c:pt idx="6">
                  <c:v>8.5375780306854027E-2</c:v>
                </c:pt>
                <c:pt idx="7">
                  <c:v>5.0898778611441507E-2</c:v>
                </c:pt>
                <c:pt idx="8">
                  <c:v>4.059758127840974E-2</c:v>
                </c:pt>
                <c:pt idx="9">
                  <c:v>6.9993822933293037E-3</c:v>
                </c:pt>
                <c:pt idx="10">
                  <c:v>2.7536046487875977E-2</c:v>
                </c:pt>
                <c:pt idx="11">
                  <c:v>1.9553845295347205E-2</c:v>
                </c:pt>
                <c:pt idx="12">
                  <c:v>7.151475301033576E-2</c:v>
                </c:pt>
                <c:pt idx="13">
                  <c:v>6.0818773444296099E-2</c:v>
                </c:pt>
                <c:pt idx="14">
                  <c:v>6.7404943867204359E-2</c:v>
                </c:pt>
                <c:pt idx="15">
                  <c:v>9.2769944833191245E-2</c:v>
                </c:pt>
                <c:pt idx="16">
                  <c:v>0.15891585347080281</c:v>
                </c:pt>
                <c:pt idx="17">
                  <c:v>1.6429536763360827E-2</c:v>
                </c:pt>
                <c:pt idx="18">
                  <c:v>3.4864024081088574E-2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3F-423F-9EC9-3EF650EBE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'Western Australia'!$K$94:$K$112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'Western Australia'!$L$94:$L$112</c:f>
              <c:numCache>
                <c:formatCode>0.0%</c:formatCode>
                <c:ptCount val="19"/>
                <c:pt idx="0">
                  <c:v>-8.3933333333333304E-2</c:v>
                </c:pt>
                <c:pt idx="1">
                  <c:v>-6.4020580668871729E-2</c:v>
                </c:pt>
                <c:pt idx="2">
                  <c:v>-7.2340381303082513E-2</c:v>
                </c:pt>
                <c:pt idx="3">
                  <c:v>2.445435343815916E-3</c:v>
                </c:pt>
                <c:pt idx="4">
                  <c:v>-6.0430957640584371E-2</c:v>
                </c:pt>
                <c:pt idx="5">
                  <c:v>-6.55916827592401E-2</c:v>
                </c:pt>
                <c:pt idx="6">
                  <c:v>-6.5704116887982389E-2</c:v>
                </c:pt>
                <c:pt idx="7">
                  <c:v>-0.26123561076604551</c:v>
                </c:pt>
                <c:pt idx="8">
                  <c:v>-5.9916321677089712E-2</c:v>
                </c:pt>
                <c:pt idx="9">
                  <c:v>-0.10838037552998181</c:v>
                </c:pt>
                <c:pt idx="10">
                  <c:v>-1.409601634320734E-2</c:v>
                </c:pt>
                <c:pt idx="11">
                  <c:v>-0.11239834239834234</c:v>
                </c:pt>
                <c:pt idx="12">
                  <c:v>-8.4347254352855283E-2</c:v>
                </c:pt>
                <c:pt idx="13">
                  <c:v>-0.10154081732998055</c:v>
                </c:pt>
                <c:pt idx="14">
                  <c:v>1.7993048773482068E-2</c:v>
                </c:pt>
                <c:pt idx="15">
                  <c:v>-3.1743091948546853E-2</c:v>
                </c:pt>
                <c:pt idx="16">
                  <c:v>3.9258448488165287E-2</c:v>
                </c:pt>
                <c:pt idx="17">
                  <c:v>-8.9690710785605199E-2</c:v>
                </c:pt>
                <c:pt idx="18">
                  <c:v>-9.5684368910485706E-2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E4-4D22-AD1D-1AD941671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Tasmania!$L$36:$L$42</c:f>
              <c:numCache>
                <c:formatCode>0.0</c:formatCode>
                <c:ptCount val="7"/>
                <c:pt idx="0">
                  <c:v>90.430007539582817</c:v>
                </c:pt>
                <c:pt idx="1">
                  <c:v>92.704717881726367</c:v>
                </c:pt>
                <c:pt idx="2">
                  <c:v>94.706420634521592</c:v>
                </c:pt>
                <c:pt idx="3">
                  <c:v>96.18982917066019</c:v>
                </c:pt>
                <c:pt idx="4">
                  <c:v>95.67573867941023</c:v>
                </c:pt>
                <c:pt idx="5">
                  <c:v>94.261188891439062</c:v>
                </c:pt>
                <c:pt idx="6">
                  <c:v>95.691689414619347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D5-486D-ACF2-B1F5DE55B371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Tasmania!$L$45:$L$51</c:f>
              <c:numCache>
                <c:formatCode>0.0</c:formatCode>
                <c:ptCount val="7"/>
                <c:pt idx="0">
                  <c:v>89.469716009047488</c:v>
                </c:pt>
                <c:pt idx="1">
                  <c:v>91.116917047681255</c:v>
                </c:pt>
                <c:pt idx="2">
                  <c:v>94.781034742822669</c:v>
                </c:pt>
                <c:pt idx="3">
                  <c:v>96.442464903873258</c:v>
                </c:pt>
                <c:pt idx="4">
                  <c:v>96.252695378518567</c:v>
                </c:pt>
                <c:pt idx="5">
                  <c:v>94.629332109249489</c:v>
                </c:pt>
                <c:pt idx="6">
                  <c:v>93.933879284197758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D5-486D-ACF2-B1F5DE55B371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Tasmania!$L$54:$L$60</c:f>
              <c:numCache>
                <c:formatCode>0.0</c:formatCode>
                <c:ptCount val="7"/>
                <c:pt idx="0">
                  <c:v>93.110831867303347</c:v>
                </c:pt>
                <c:pt idx="1">
                  <c:v>92.069838717781238</c:v>
                </c:pt>
                <c:pt idx="2">
                  <c:v>94.475840917089855</c:v>
                </c:pt>
                <c:pt idx="3">
                  <c:v>95.781812031346902</c:v>
                </c:pt>
                <c:pt idx="4">
                  <c:v>95.887872253627833</c:v>
                </c:pt>
                <c:pt idx="5">
                  <c:v>94.61647922882716</c:v>
                </c:pt>
                <c:pt idx="6">
                  <c:v>89.218380345768892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D5-486D-ACF2-B1F5DE55B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Tasmania!$K$4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Tasmania!$L$65:$L$71</c:f>
              <c:numCache>
                <c:formatCode>0.0</c:formatCode>
                <c:ptCount val="7"/>
                <c:pt idx="0">
                  <c:v>84.495767310614283</c:v>
                </c:pt>
                <c:pt idx="1">
                  <c:v>87.916734738332508</c:v>
                </c:pt>
                <c:pt idx="2">
                  <c:v>92.601439632228406</c:v>
                </c:pt>
                <c:pt idx="3">
                  <c:v>94.237721380317694</c:v>
                </c:pt>
                <c:pt idx="4">
                  <c:v>93.539467131474112</c:v>
                </c:pt>
                <c:pt idx="5">
                  <c:v>92.529476889011903</c:v>
                </c:pt>
                <c:pt idx="6">
                  <c:v>92.58142235123367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A-43E9-8FA8-C9C2CE8F3D62}"/>
            </c:ext>
          </c:extLst>
        </c:ser>
        <c:ser>
          <c:idx val="2"/>
          <c:order val="1"/>
          <c:tx>
            <c:strRef>
              <c:f>Tasmania!$K$7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Tasmania!$L$74:$L$80</c:f>
              <c:numCache>
                <c:formatCode>0.0</c:formatCode>
                <c:ptCount val="7"/>
                <c:pt idx="0">
                  <c:v>81.050575211634467</c:v>
                </c:pt>
                <c:pt idx="1">
                  <c:v>86.657953493437887</c:v>
                </c:pt>
                <c:pt idx="2">
                  <c:v>92.614323735785149</c:v>
                </c:pt>
                <c:pt idx="3">
                  <c:v>94.303450794230415</c:v>
                </c:pt>
                <c:pt idx="4">
                  <c:v>93.8433764940239</c:v>
                </c:pt>
                <c:pt idx="5">
                  <c:v>92.886797675062269</c:v>
                </c:pt>
                <c:pt idx="6">
                  <c:v>89.854862119013063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BA-43E9-8FA8-C9C2CE8F3D62}"/>
            </c:ext>
          </c:extLst>
        </c:ser>
        <c:ser>
          <c:idx val="3"/>
          <c:order val="2"/>
          <c:tx>
            <c:strRef>
              <c:f>Tasmania!$K$8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Tasmania!$L$83:$L$89</c:f>
              <c:numCache>
                <c:formatCode>0.0</c:formatCode>
                <c:ptCount val="7"/>
                <c:pt idx="0">
                  <c:v>85.716084219665717</c:v>
                </c:pt>
                <c:pt idx="1">
                  <c:v>88.203670424222622</c:v>
                </c:pt>
                <c:pt idx="2">
                  <c:v>93.289499153157522</c:v>
                </c:pt>
                <c:pt idx="3">
                  <c:v>94.996652668735919</c:v>
                </c:pt>
                <c:pt idx="4">
                  <c:v>94.815612549800804</c:v>
                </c:pt>
                <c:pt idx="5">
                  <c:v>93.706061444782733</c:v>
                </c:pt>
                <c:pt idx="6">
                  <c:v>84.129462989840349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BA-43E9-8FA8-C9C2CE8F3D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State jobs</c:v>
          </c:tx>
          <c:spPr>
            <a:ln w="19050" cap="rnd" cmpd="sng" algn="ctr">
              <a:solidFill>
                <a:srgbClr val="336699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336699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Tasmania!$K$183:$K$190</c15:sqref>
                  </c15:fullRef>
                </c:ext>
              </c:extLst>
              <c:f>Tasmania!$K$183:$K$190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Tasmania!$L$268:$L$308</c15:sqref>
                  </c15:fullRef>
                </c:ext>
              </c:extLst>
              <c:f>Tasmania!$L$268:$L$275</c:f>
              <c:numCache>
                <c:formatCode>0.0</c:formatCode>
                <c:ptCount val="8"/>
                <c:pt idx="0">
                  <c:v>100</c:v>
                </c:pt>
                <c:pt idx="1">
                  <c:v>99.285899766294477</c:v>
                </c:pt>
                <c:pt idx="2">
                  <c:v>97.208517268242005</c:v>
                </c:pt>
                <c:pt idx="3">
                  <c:v>93.114813251969181</c:v>
                </c:pt>
                <c:pt idx="4">
                  <c:v>92.435639011512166</c:v>
                </c:pt>
                <c:pt idx="5">
                  <c:v>92.057879987881932</c:v>
                </c:pt>
                <c:pt idx="6">
                  <c:v>92.612849476326502</c:v>
                </c:pt>
                <c:pt idx="7">
                  <c:v>92.832738249805232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51-441B-BBC4-80A91C37B830}"/>
            </c:ext>
          </c:extLst>
        </c:ser>
        <c:ser>
          <c:idx val="1"/>
          <c:order val="1"/>
          <c:tx>
            <c:v>State 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Tasmania!$K$183:$K$190</c15:sqref>
                  </c15:fullRef>
                </c:ext>
              </c:extLst>
              <c:f>Tasmania!$K$183:$K$190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Tasmania!$L$310:$L$350</c15:sqref>
                  </c15:fullRef>
                </c:ext>
              </c:extLst>
              <c:f>Tasmania!$L$310:$L$317</c:f>
              <c:numCache>
                <c:formatCode>0.0</c:formatCode>
                <c:ptCount val="8"/>
                <c:pt idx="0">
                  <c:v>100</c:v>
                </c:pt>
                <c:pt idx="1">
                  <c:v>98.221579478842017</c:v>
                </c:pt>
                <c:pt idx="2">
                  <c:v>97.671984596519252</c:v>
                </c:pt>
                <c:pt idx="3">
                  <c:v>92.694824248866695</c:v>
                </c:pt>
                <c:pt idx="4">
                  <c:v>91.680379997912993</c:v>
                </c:pt>
                <c:pt idx="5">
                  <c:v>92.557100313154905</c:v>
                </c:pt>
                <c:pt idx="6">
                  <c:v>92.801202396083255</c:v>
                </c:pt>
                <c:pt idx="7">
                  <c:v>96.761202976676785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51-441B-BBC4-80A91C37B830}"/>
            </c:ext>
          </c:extLst>
        </c:ser>
        <c:ser>
          <c:idx val="0"/>
          <c:order val="2"/>
          <c:tx>
            <c:v>Australia jobs</c:v>
          </c:tx>
          <c:spPr>
            <a:ln w="19050" cap="rnd" cmpd="sng" algn="ctr">
              <a:solidFill>
                <a:schemeClr val="accent1"/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Tasmania!$K$183:$K$190</c15:sqref>
                  </c15:fullRef>
                </c:ext>
              </c:extLst>
              <c:f>Tasmania!$K$183:$K$190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Tasmania!$L$183:$L$223</c15:sqref>
                  </c15:fullRef>
                </c:ext>
              </c:extLst>
              <c:f>Tasmania!$L$183:$L$190</c:f>
              <c:numCache>
                <c:formatCode>0.0</c:formatCode>
                <c:ptCount val="8"/>
                <c:pt idx="0">
                  <c:v>100</c:v>
                </c:pt>
                <c:pt idx="1">
                  <c:v>99.164819056124671</c:v>
                </c:pt>
                <c:pt idx="2">
                  <c:v>97.281520865628409</c:v>
                </c:pt>
                <c:pt idx="3">
                  <c:v>93.678955913358379</c:v>
                </c:pt>
                <c:pt idx="4">
                  <c:v>93.222199896615791</c:v>
                </c:pt>
                <c:pt idx="5">
                  <c:v>92.870702649812898</c:v>
                </c:pt>
                <c:pt idx="6">
                  <c:v>93.679227619320955</c:v>
                </c:pt>
                <c:pt idx="7">
                  <c:v>92.686225897216985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51-441B-BBC4-80A91C37B830}"/>
            </c:ext>
          </c:extLst>
        </c:ser>
        <c:ser>
          <c:idx val="3"/>
          <c:order val="3"/>
          <c:tx>
            <c:v>Australia wages</c:v>
          </c:tx>
          <c:spPr>
            <a:ln w="19050" cap="rnd" cmpd="sng" algn="ctr">
              <a:solidFill>
                <a:srgbClr val="669966"/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Tasmania!$K$183:$K$190</c15:sqref>
                  </c15:fullRef>
                </c:ext>
              </c:extLst>
              <c:f>Tasmania!$K$183:$K$190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Tasmania!$L$225:$L$265</c15:sqref>
                  </c15:fullRef>
                </c:ext>
              </c:extLst>
              <c:f>Tasmania!$L$225:$L$232</c:f>
              <c:numCache>
                <c:formatCode>0.0</c:formatCode>
                <c:ptCount val="8"/>
                <c:pt idx="0">
                  <c:v>100</c:v>
                </c:pt>
                <c:pt idx="1">
                  <c:v>99.123360605368333</c:v>
                </c:pt>
                <c:pt idx="2">
                  <c:v>98.156312054737214</c:v>
                </c:pt>
                <c:pt idx="3">
                  <c:v>94.685579885832198</c:v>
                </c:pt>
                <c:pt idx="4">
                  <c:v>93.27746314971948</c:v>
                </c:pt>
                <c:pt idx="5">
                  <c:v>93.280708288092242</c:v>
                </c:pt>
                <c:pt idx="6">
                  <c:v>93.754209514700747</c:v>
                </c:pt>
                <c:pt idx="7">
                  <c:v>94.59092324547305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51-441B-BBC4-80A91C37B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  <c:min val="88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Tasmania!$K$9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Tasmania!$K$143:$K$161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Tasmania!$L$143:$L$161</c:f>
              <c:numCache>
                <c:formatCode>0%</c:formatCode>
                <c:ptCount val="19"/>
                <c:pt idx="0">
                  <c:v>5.5440145416774861E-2</c:v>
                </c:pt>
                <c:pt idx="1">
                  <c:v>1.2415606336016618E-2</c:v>
                </c:pt>
                <c:pt idx="2">
                  <c:v>8.7504327880204277E-2</c:v>
                </c:pt>
                <c:pt idx="3">
                  <c:v>2.0443824114948498E-2</c:v>
                </c:pt>
                <c:pt idx="4">
                  <c:v>7.3308880810179181E-2</c:v>
                </c:pt>
                <c:pt idx="5">
                  <c:v>3.5012550852592403E-2</c:v>
                </c:pt>
                <c:pt idx="6">
                  <c:v>0.10042846014022332</c:v>
                </c:pt>
                <c:pt idx="7">
                  <c:v>8.1715788106985196E-2</c:v>
                </c:pt>
                <c:pt idx="8">
                  <c:v>4.6265039383709856E-2</c:v>
                </c:pt>
                <c:pt idx="9">
                  <c:v>8.8234657664675847E-3</c:v>
                </c:pt>
                <c:pt idx="10">
                  <c:v>3.1772050549640787E-2</c:v>
                </c:pt>
                <c:pt idx="11">
                  <c:v>1.7257422314550332E-2</c:v>
                </c:pt>
                <c:pt idx="12">
                  <c:v>5.4055223751406561E-2</c:v>
                </c:pt>
                <c:pt idx="13">
                  <c:v>6.0920323725439277E-2</c:v>
                </c:pt>
                <c:pt idx="14">
                  <c:v>6.9505756080671693E-2</c:v>
                </c:pt>
                <c:pt idx="15">
                  <c:v>5.3184237860296024E-2</c:v>
                </c:pt>
                <c:pt idx="16">
                  <c:v>0.13268739721284514</c:v>
                </c:pt>
                <c:pt idx="17">
                  <c:v>1.7419717822210683E-2</c:v>
                </c:pt>
                <c:pt idx="18">
                  <c:v>4.1839781874837702E-2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D7-4F3C-93BA-2DD110ACD91F}"/>
            </c:ext>
          </c:extLst>
        </c:ser>
        <c:ser>
          <c:idx val="0"/>
          <c:order val="1"/>
          <c:tx>
            <c:strRef>
              <c:f>Tasmania!$K$8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Tasmania!$K$143:$K$161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Tasmania!$L$163:$L$181</c:f>
              <c:numCache>
                <c:formatCode>0%</c:formatCode>
                <c:ptCount val="19"/>
                <c:pt idx="0">
                  <c:v>5.6730248451830792E-2</c:v>
                </c:pt>
                <c:pt idx="1">
                  <c:v>1.2907966027398922E-2</c:v>
                </c:pt>
                <c:pt idx="2">
                  <c:v>8.4655511153706439E-2</c:v>
                </c:pt>
                <c:pt idx="3">
                  <c:v>2.2331888456991647E-2</c:v>
                </c:pt>
                <c:pt idx="4">
                  <c:v>7.4360373861316359E-2</c:v>
                </c:pt>
                <c:pt idx="5">
                  <c:v>3.5670391969764945E-2</c:v>
                </c:pt>
                <c:pt idx="6">
                  <c:v>0.10258284029565129</c:v>
                </c:pt>
                <c:pt idx="7">
                  <c:v>6.4950903691654988E-2</c:v>
                </c:pt>
                <c:pt idx="8">
                  <c:v>4.8479872838760686E-2</c:v>
                </c:pt>
                <c:pt idx="9">
                  <c:v>9.2727564527300965E-3</c:v>
                </c:pt>
                <c:pt idx="10">
                  <c:v>3.3228542793782685E-2</c:v>
                </c:pt>
                <c:pt idx="11">
                  <c:v>1.7249704631937653E-2</c:v>
                </c:pt>
                <c:pt idx="12">
                  <c:v>5.4453667861192566E-2</c:v>
                </c:pt>
                <c:pt idx="13">
                  <c:v>6.2044251188203045E-2</c:v>
                </c:pt>
                <c:pt idx="14">
                  <c:v>7.1804421762166393E-2</c:v>
                </c:pt>
                <c:pt idx="15">
                  <c:v>5.4715207145756756E-2</c:v>
                </c:pt>
                <c:pt idx="16">
                  <c:v>0.13947176756849933</c:v>
                </c:pt>
                <c:pt idx="17">
                  <c:v>1.4741305129981178E-2</c:v>
                </c:pt>
                <c:pt idx="18">
                  <c:v>4.0348378718674291E-2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D7-4F3C-93BA-2DD110ACD9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State jobs</c:v>
          </c:tx>
          <c:spPr>
            <a:ln w="19050" cap="rnd" cmpd="sng" algn="ctr">
              <a:solidFill>
                <a:srgbClr val="336699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336699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'New South Wales'!$K$183:$K$190</c15:sqref>
                  </c15:fullRef>
                </c:ext>
              </c:extLst>
              <c:f>'New South Wales'!$K$183:$K$190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South Wales'!$L$268:$L$308</c15:sqref>
                  </c15:fullRef>
                </c:ext>
              </c:extLst>
              <c:f>'New South Wales'!$L$268:$L$275</c:f>
              <c:numCache>
                <c:formatCode>0.0</c:formatCode>
                <c:ptCount val="8"/>
                <c:pt idx="0">
                  <c:v>100</c:v>
                </c:pt>
                <c:pt idx="1">
                  <c:v>99.018740688080683</c:v>
                </c:pt>
                <c:pt idx="2">
                  <c:v>97.167244371138366</c:v>
                </c:pt>
                <c:pt idx="3">
                  <c:v>93.883467674413907</c:v>
                </c:pt>
                <c:pt idx="4">
                  <c:v>93.448412350342238</c:v>
                </c:pt>
                <c:pt idx="5">
                  <c:v>93.073687529250705</c:v>
                </c:pt>
                <c:pt idx="6">
                  <c:v>93.984155092642283</c:v>
                </c:pt>
                <c:pt idx="7">
                  <c:v>92.264635469602894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A5-4E3D-A8F1-FE47B55EDE5E}"/>
            </c:ext>
          </c:extLst>
        </c:ser>
        <c:ser>
          <c:idx val="1"/>
          <c:order val="1"/>
          <c:tx>
            <c:v>State 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'New South Wales'!$K$183:$K$190</c15:sqref>
                  </c15:fullRef>
                </c:ext>
              </c:extLst>
              <c:f>'New South Wales'!$K$183:$K$190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South Wales'!$L$310:$L$350</c15:sqref>
                  </c15:fullRef>
                </c:ext>
              </c:extLst>
              <c:f>'New South Wales'!$L$310:$L$317</c:f>
              <c:numCache>
                <c:formatCode>0.0</c:formatCode>
                <c:ptCount val="8"/>
                <c:pt idx="0">
                  <c:v>100</c:v>
                </c:pt>
                <c:pt idx="1">
                  <c:v>99.587959778321562</c:v>
                </c:pt>
                <c:pt idx="2">
                  <c:v>99.324338743726528</c:v>
                </c:pt>
                <c:pt idx="3">
                  <c:v>96.542325321475644</c:v>
                </c:pt>
                <c:pt idx="4">
                  <c:v>95.056967885011957</c:v>
                </c:pt>
                <c:pt idx="5">
                  <c:v>94.790452841518373</c:v>
                </c:pt>
                <c:pt idx="6">
                  <c:v>95.280613569847304</c:v>
                </c:pt>
                <c:pt idx="7">
                  <c:v>95.076460088027332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A5-4E3D-A8F1-FE47B55EDE5E}"/>
            </c:ext>
          </c:extLst>
        </c:ser>
        <c:ser>
          <c:idx val="0"/>
          <c:order val="2"/>
          <c:tx>
            <c:v>Australia jobs</c:v>
          </c:tx>
          <c:spPr>
            <a:ln w="19050" cap="rnd" cmpd="sng" algn="ctr">
              <a:solidFill>
                <a:schemeClr val="accent1"/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'New South Wales'!$K$183:$K$190</c15:sqref>
                  </c15:fullRef>
                </c:ext>
              </c:extLst>
              <c:f>'New South Wales'!$K$183:$K$190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South Wales'!$L$183:$L$223</c15:sqref>
                  </c15:fullRef>
                </c:ext>
              </c:extLst>
              <c:f>'New South Wales'!$L$183:$L$190</c:f>
              <c:numCache>
                <c:formatCode>0.0</c:formatCode>
                <c:ptCount val="8"/>
                <c:pt idx="0">
                  <c:v>100</c:v>
                </c:pt>
                <c:pt idx="1">
                  <c:v>99.164819056124671</c:v>
                </c:pt>
                <c:pt idx="2">
                  <c:v>97.281520865628409</c:v>
                </c:pt>
                <c:pt idx="3">
                  <c:v>93.678955913358379</c:v>
                </c:pt>
                <c:pt idx="4">
                  <c:v>93.222199896615791</c:v>
                </c:pt>
                <c:pt idx="5">
                  <c:v>92.870702649812898</c:v>
                </c:pt>
                <c:pt idx="6">
                  <c:v>93.679227619320955</c:v>
                </c:pt>
                <c:pt idx="7">
                  <c:v>92.686225897216985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A5-4E3D-A8F1-FE47B55EDE5E}"/>
            </c:ext>
          </c:extLst>
        </c:ser>
        <c:ser>
          <c:idx val="3"/>
          <c:order val="3"/>
          <c:tx>
            <c:v>Australia wages</c:v>
          </c:tx>
          <c:spPr>
            <a:ln w="19050" cap="rnd" cmpd="sng" algn="ctr">
              <a:solidFill>
                <a:srgbClr val="669966"/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'New South Wales'!$K$183:$K$190</c15:sqref>
                  </c15:fullRef>
                </c:ext>
              </c:extLst>
              <c:f>'New South Wales'!$K$183:$K$190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'New South Wales'!$L$225:$L$265</c15:sqref>
                  </c15:fullRef>
                </c:ext>
              </c:extLst>
              <c:f>'New South Wales'!$L$225:$L$232</c:f>
              <c:numCache>
                <c:formatCode>0.0</c:formatCode>
                <c:ptCount val="8"/>
                <c:pt idx="0">
                  <c:v>100</c:v>
                </c:pt>
                <c:pt idx="1">
                  <c:v>99.123360605368333</c:v>
                </c:pt>
                <c:pt idx="2">
                  <c:v>98.156312054737214</c:v>
                </c:pt>
                <c:pt idx="3">
                  <c:v>94.685579885832198</c:v>
                </c:pt>
                <c:pt idx="4">
                  <c:v>93.27746314971948</c:v>
                </c:pt>
                <c:pt idx="5">
                  <c:v>93.280708288092242</c:v>
                </c:pt>
                <c:pt idx="6">
                  <c:v>93.754209514700747</c:v>
                </c:pt>
                <c:pt idx="7">
                  <c:v>94.59092324547305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AA5-4E3D-A8F1-FE47B55ED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Tasmania!$K$94:$K$112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Tasmania!$L$94:$L$112</c:f>
              <c:numCache>
                <c:formatCode>0.0%</c:formatCode>
                <c:ptCount val="19"/>
                <c:pt idx="0">
                  <c:v>-5.0070257611241287E-2</c:v>
                </c:pt>
                <c:pt idx="1">
                  <c:v>-3.4858387799564294E-2</c:v>
                </c:pt>
                <c:pt idx="2">
                  <c:v>-0.10189551777434314</c:v>
                </c:pt>
                <c:pt idx="3">
                  <c:v>1.4061921143159628E-2</c:v>
                </c:pt>
                <c:pt idx="4">
                  <c:v>-5.8357316803187897E-2</c:v>
                </c:pt>
                <c:pt idx="5">
                  <c:v>-5.4230531520395475E-2</c:v>
                </c:pt>
                <c:pt idx="6">
                  <c:v>-5.175824175824173E-2</c:v>
                </c:pt>
                <c:pt idx="7">
                  <c:v>-0.2621290963257199</c:v>
                </c:pt>
                <c:pt idx="8">
                  <c:v>-2.7231057062675257E-2</c:v>
                </c:pt>
                <c:pt idx="9">
                  <c:v>-2.4402207234825224E-2</c:v>
                </c:pt>
                <c:pt idx="10">
                  <c:v>-2.9116294908905105E-2</c:v>
                </c:pt>
                <c:pt idx="11">
                  <c:v>-7.2087774294670837E-2</c:v>
                </c:pt>
                <c:pt idx="12">
                  <c:v>-6.4829863891113004E-2</c:v>
                </c:pt>
                <c:pt idx="13">
                  <c:v>-5.4545777462037148E-2</c:v>
                </c:pt>
                <c:pt idx="14">
                  <c:v>-4.0971357409713582E-2</c:v>
                </c:pt>
                <c:pt idx="15">
                  <c:v>-4.4949649069270681E-2</c:v>
                </c:pt>
                <c:pt idx="16">
                  <c:v>-2.4206792514371966E-2</c:v>
                </c:pt>
                <c:pt idx="17">
                  <c:v>-0.21440993788819873</c:v>
                </c:pt>
                <c:pt idx="18">
                  <c:v>-0.10476338246702865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61-4FE1-934F-C0995C88F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Territory'!$L$36:$L$42</c:f>
              <c:numCache>
                <c:formatCode>0.0</c:formatCode>
                <c:ptCount val="7"/>
                <c:pt idx="0">
                  <c:v>88.857965451055648</c:v>
                </c:pt>
                <c:pt idx="1">
                  <c:v>93.418824752990119</c:v>
                </c:pt>
                <c:pt idx="2">
                  <c:v>96.331960769633895</c:v>
                </c:pt>
                <c:pt idx="3">
                  <c:v>96.188826815642457</c:v>
                </c:pt>
                <c:pt idx="4">
                  <c:v>96.642974238875865</c:v>
                </c:pt>
                <c:pt idx="5">
                  <c:v>97.187122736418502</c:v>
                </c:pt>
                <c:pt idx="6">
                  <c:v>94.498222447943121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23-4F24-AF79-49BEF3007B91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Territory'!$L$45:$L$51</c:f>
              <c:numCache>
                <c:formatCode>0.0</c:formatCode>
                <c:ptCount val="7"/>
                <c:pt idx="0">
                  <c:v>89.123480486244404</c:v>
                </c:pt>
                <c:pt idx="1">
                  <c:v>92.667706708268327</c:v>
                </c:pt>
                <c:pt idx="2">
                  <c:v>96.331511566968629</c:v>
                </c:pt>
                <c:pt idx="3">
                  <c:v>96.46182495344506</c:v>
                </c:pt>
                <c:pt idx="4">
                  <c:v>97.037470725995306</c:v>
                </c:pt>
                <c:pt idx="5">
                  <c:v>97.007042253521121</c:v>
                </c:pt>
                <c:pt idx="6">
                  <c:v>94.057897409852714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23-4F24-AF79-49BEF3007B91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Territory'!$L$54:$L$60</c:f>
              <c:numCache>
                <c:formatCode>0.0</c:formatCode>
                <c:ptCount val="7"/>
                <c:pt idx="0">
                  <c:v>92.710172744721689</c:v>
                </c:pt>
                <c:pt idx="1">
                  <c:v>92.893395735829444</c:v>
                </c:pt>
                <c:pt idx="2">
                  <c:v>95.864041326645193</c:v>
                </c:pt>
                <c:pt idx="3">
                  <c:v>96.361638733705774</c:v>
                </c:pt>
                <c:pt idx="4">
                  <c:v>96.903981264637011</c:v>
                </c:pt>
                <c:pt idx="5">
                  <c:v>95.886317907444678</c:v>
                </c:pt>
                <c:pt idx="6">
                  <c:v>91.829355002539359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23-4F24-AF79-49BEF3007B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'Northern Territory'!$K$4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Territory'!$L$65:$L$71</c:f>
              <c:numCache>
                <c:formatCode>0.0</c:formatCode>
                <c:ptCount val="7"/>
                <c:pt idx="0">
                  <c:v>87.238148354712777</c:v>
                </c:pt>
                <c:pt idx="1">
                  <c:v>93.200413864459392</c:v>
                </c:pt>
                <c:pt idx="2">
                  <c:v>96.994405924992122</c:v>
                </c:pt>
                <c:pt idx="3">
                  <c:v>97.928764739996126</c:v>
                </c:pt>
                <c:pt idx="4">
                  <c:v>97.582078853046596</c:v>
                </c:pt>
                <c:pt idx="5">
                  <c:v>97.380371499861383</c:v>
                </c:pt>
                <c:pt idx="6">
                  <c:v>92.061596480201132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54-4630-A85B-55A25168A15D}"/>
            </c:ext>
          </c:extLst>
        </c:ser>
        <c:ser>
          <c:idx val="2"/>
          <c:order val="1"/>
          <c:tx>
            <c:strRef>
              <c:f>'Northern Territory'!$K$7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Territory'!$L$74:$L$80</c:f>
              <c:numCache>
                <c:formatCode>0.0</c:formatCode>
                <c:ptCount val="7"/>
                <c:pt idx="0">
                  <c:v>83.825989960959291</c:v>
                </c:pt>
                <c:pt idx="1">
                  <c:v>92.788411795137094</c:v>
                </c:pt>
                <c:pt idx="2">
                  <c:v>98.896942956192873</c:v>
                </c:pt>
                <c:pt idx="3">
                  <c:v>98.801469166827758</c:v>
                </c:pt>
                <c:pt idx="4">
                  <c:v>98.626045400238951</c:v>
                </c:pt>
                <c:pt idx="5">
                  <c:v>97.449403936789579</c:v>
                </c:pt>
                <c:pt idx="6">
                  <c:v>90.634820867379005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54-4630-A85B-55A25168A15D}"/>
            </c:ext>
          </c:extLst>
        </c:ser>
        <c:ser>
          <c:idx val="3"/>
          <c:order val="2"/>
          <c:tx>
            <c:strRef>
              <c:f>'Northern Territory'!$K$8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'Northern Territory'!$L$83:$L$89</c:f>
              <c:numCache>
                <c:formatCode>0.0</c:formatCode>
                <c:ptCount val="7"/>
                <c:pt idx="0">
                  <c:v>85.812604573340764</c:v>
                </c:pt>
                <c:pt idx="1">
                  <c:v>93.676771857216764</c:v>
                </c:pt>
                <c:pt idx="2">
                  <c:v>98.542388906397733</c:v>
                </c:pt>
                <c:pt idx="3">
                  <c:v>99.151749468393575</c:v>
                </c:pt>
                <c:pt idx="4">
                  <c:v>98.928554360812427</c:v>
                </c:pt>
                <c:pt idx="5">
                  <c:v>97.357915164957021</c:v>
                </c:pt>
                <c:pt idx="6">
                  <c:v>89.411690760527961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54-4630-A85B-55A25168A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State jobs</c:v>
          </c:tx>
          <c:spPr>
            <a:ln w="19050" cap="rnd" cmpd="sng" algn="ctr">
              <a:solidFill>
                <a:srgbClr val="336699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336699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'Northern Territory'!$K$183:$K$190</c15:sqref>
                  </c15:fullRef>
                </c:ext>
              </c:extLst>
              <c:f>'Northern Territory'!$K$183:$K$190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'Northern Territory'!$L$268:$L$308</c15:sqref>
                  </c15:fullRef>
                </c:ext>
              </c:extLst>
              <c:f>'Northern Territory'!$L$268:$L$275</c:f>
              <c:numCache>
                <c:formatCode>0.0</c:formatCode>
                <c:ptCount val="8"/>
                <c:pt idx="0">
                  <c:v>100</c:v>
                </c:pt>
                <c:pt idx="1">
                  <c:v>99.674498018032409</c:v>
                </c:pt>
                <c:pt idx="2">
                  <c:v>98.915659041666245</c:v>
                </c:pt>
                <c:pt idx="3">
                  <c:v>95.680319111759019</c:v>
                </c:pt>
                <c:pt idx="4">
                  <c:v>95.519894561321166</c:v>
                </c:pt>
                <c:pt idx="5">
                  <c:v>94.72885485207631</c:v>
                </c:pt>
                <c:pt idx="6">
                  <c:v>95.908260361646683</c:v>
                </c:pt>
                <c:pt idx="7">
                  <c:v>95.979850828232799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16-4307-B011-E5D4A1B7D05C}"/>
            </c:ext>
          </c:extLst>
        </c:ser>
        <c:ser>
          <c:idx val="1"/>
          <c:order val="1"/>
          <c:tx>
            <c:v>State 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'Northern Territory'!$K$183:$K$190</c15:sqref>
                  </c15:fullRef>
                </c:ext>
              </c:extLst>
              <c:f>'Northern Territory'!$K$183:$K$190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'Northern Territory'!$L$310:$L$350</c15:sqref>
                  </c15:fullRef>
                </c:ext>
              </c:extLst>
              <c:f>'Northern Territory'!$L$310:$L$317</c:f>
              <c:numCache>
                <c:formatCode>0.0</c:formatCode>
                <c:ptCount val="8"/>
                <c:pt idx="0">
                  <c:v>100</c:v>
                </c:pt>
                <c:pt idx="1">
                  <c:v>99.056985467981903</c:v>
                </c:pt>
                <c:pt idx="2">
                  <c:v>98.967649044874335</c:v>
                </c:pt>
                <c:pt idx="3">
                  <c:v>95.990680701322333</c:v>
                </c:pt>
                <c:pt idx="4">
                  <c:v>96.357805085012501</c:v>
                </c:pt>
                <c:pt idx="5">
                  <c:v>95.324429279851771</c:v>
                </c:pt>
                <c:pt idx="6">
                  <c:v>96.132436963047809</c:v>
                </c:pt>
                <c:pt idx="7">
                  <c:v>98.060236562398643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16-4307-B011-E5D4A1B7D05C}"/>
            </c:ext>
          </c:extLst>
        </c:ser>
        <c:ser>
          <c:idx val="0"/>
          <c:order val="2"/>
          <c:tx>
            <c:v>Australia jobs</c:v>
          </c:tx>
          <c:spPr>
            <a:ln w="19050" cap="rnd" cmpd="sng" algn="ctr">
              <a:solidFill>
                <a:schemeClr val="accent1"/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'Northern Territory'!$K$183:$K$190</c15:sqref>
                  </c15:fullRef>
                </c:ext>
              </c:extLst>
              <c:f>'Northern Territory'!$K$183:$K$190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'Northern Territory'!$L$183:$L$223</c15:sqref>
                  </c15:fullRef>
                </c:ext>
              </c:extLst>
              <c:f>'Northern Territory'!$L$183:$L$190</c:f>
              <c:numCache>
                <c:formatCode>0.0</c:formatCode>
                <c:ptCount val="8"/>
                <c:pt idx="0">
                  <c:v>100</c:v>
                </c:pt>
                <c:pt idx="1">
                  <c:v>99.164819056124671</c:v>
                </c:pt>
                <c:pt idx="2">
                  <c:v>97.281520865628409</c:v>
                </c:pt>
                <c:pt idx="3">
                  <c:v>93.678955913358379</c:v>
                </c:pt>
                <c:pt idx="4">
                  <c:v>93.222199896615791</c:v>
                </c:pt>
                <c:pt idx="5">
                  <c:v>92.870702649812898</c:v>
                </c:pt>
                <c:pt idx="6">
                  <c:v>93.679227619320955</c:v>
                </c:pt>
                <c:pt idx="7">
                  <c:v>92.686225897216985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16-4307-B011-E5D4A1B7D05C}"/>
            </c:ext>
          </c:extLst>
        </c:ser>
        <c:ser>
          <c:idx val="3"/>
          <c:order val="3"/>
          <c:tx>
            <c:v>Australia wages</c:v>
          </c:tx>
          <c:spPr>
            <a:ln w="19050" cap="rnd" cmpd="sng" algn="ctr">
              <a:solidFill>
                <a:srgbClr val="669966"/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'Northern Territory'!$K$183:$K$190</c15:sqref>
                  </c15:fullRef>
                </c:ext>
              </c:extLst>
              <c:f>'Northern Territory'!$K$183:$K$190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'Northern Territory'!$L$225:$L$265</c15:sqref>
                  </c15:fullRef>
                </c:ext>
              </c:extLst>
              <c:f>'Northern Territory'!$L$225:$L$232</c:f>
              <c:numCache>
                <c:formatCode>0.0</c:formatCode>
                <c:ptCount val="8"/>
                <c:pt idx="0">
                  <c:v>100</c:v>
                </c:pt>
                <c:pt idx="1">
                  <c:v>99.123360605368333</c:v>
                </c:pt>
                <c:pt idx="2">
                  <c:v>98.156312054737214</c:v>
                </c:pt>
                <c:pt idx="3">
                  <c:v>94.685579885832198</c:v>
                </c:pt>
                <c:pt idx="4">
                  <c:v>93.27746314971948</c:v>
                </c:pt>
                <c:pt idx="5">
                  <c:v>93.280708288092242</c:v>
                </c:pt>
                <c:pt idx="6">
                  <c:v>93.754209514700747</c:v>
                </c:pt>
                <c:pt idx="7">
                  <c:v>94.59092324547305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16-4307-B011-E5D4A1B7D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'Northern Territory'!$K$9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'Northern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Territory'!$L$143:$L$161</c:f>
              <c:numCache>
                <c:formatCode>0%</c:formatCode>
                <c:ptCount val="19"/>
                <c:pt idx="0">
                  <c:v>1.2530827833414875E-2</c:v>
                </c:pt>
                <c:pt idx="1">
                  <c:v>2.7428035106287382E-2</c:v>
                </c:pt>
                <c:pt idx="2">
                  <c:v>2.8875819995407028E-2</c:v>
                </c:pt>
                <c:pt idx="3">
                  <c:v>1.4747436422273922E-2</c:v>
                </c:pt>
                <c:pt idx="4">
                  <c:v>8.3262608209439551E-2</c:v>
                </c:pt>
                <c:pt idx="5">
                  <c:v>2.7048615618104302E-2</c:v>
                </c:pt>
                <c:pt idx="6">
                  <c:v>7.1570497139376757E-2</c:v>
                </c:pt>
                <c:pt idx="7">
                  <c:v>7.2449152796221786E-2</c:v>
                </c:pt>
                <c:pt idx="8">
                  <c:v>4.2345211825906365E-2</c:v>
                </c:pt>
                <c:pt idx="9">
                  <c:v>5.6613381526264819E-3</c:v>
                </c:pt>
                <c:pt idx="10">
                  <c:v>1.4867253102752788E-2</c:v>
                </c:pt>
                <c:pt idx="11">
                  <c:v>1.6964045011132967E-2</c:v>
                </c:pt>
                <c:pt idx="12">
                  <c:v>5.4546543788004352E-2</c:v>
                </c:pt>
                <c:pt idx="13">
                  <c:v>4.8925144528870826E-2</c:v>
                </c:pt>
                <c:pt idx="14">
                  <c:v>0.15287609956766149</c:v>
                </c:pt>
                <c:pt idx="15">
                  <c:v>8.750611564306611E-2</c:v>
                </c:pt>
                <c:pt idx="16">
                  <c:v>0.17137779197827324</c:v>
                </c:pt>
                <c:pt idx="17">
                  <c:v>2.0358850958034209E-2</c:v>
                </c:pt>
                <c:pt idx="18">
                  <c:v>4.6658612323145589E-2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F-48E9-B25A-95D758B412E2}"/>
            </c:ext>
          </c:extLst>
        </c:ser>
        <c:ser>
          <c:idx val="0"/>
          <c:order val="1"/>
          <c:tx>
            <c:strRef>
              <c:f>'Northern Territory'!$K$8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'Northern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Territory'!$L$163:$L$181</c:f>
              <c:numCache>
                <c:formatCode>0%</c:formatCode>
                <c:ptCount val="19"/>
                <c:pt idx="0">
                  <c:v>1.2860526783921637E-2</c:v>
                </c:pt>
                <c:pt idx="1">
                  <c:v>2.5924118897247071E-2</c:v>
                </c:pt>
                <c:pt idx="2">
                  <c:v>2.737636889646685E-2</c:v>
                </c:pt>
                <c:pt idx="3">
                  <c:v>1.5746717613316592E-2</c:v>
                </c:pt>
                <c:pt idx="4">
                  <c:v>8.1842609805600319E-2</c:v>
                </c:pt>
                <c:pt idx="5">
                  <c:v>2.7058039025577702E-2</c:v>
                </c:pt>
                <c:pt idx="6">
                  <c:v>7.2748986493866949E-2</c:v>
                </c:pt>
                <c:pt idx="7">
                  <c:v>5.9835404731463787E-2</c:v>
                </c:pt>
                <c:pt idx="8">
                  <c:v>3.989734381810673E-2</c:v>
                </c:pt>
                <c:pt idx="9">
                  <c:v>5.3479418309377112E-3</c:v>
                </c:pt>
                <c:pt idx="10">
                  <c:v>1.5001035092227237E-2</c:v>
                </c:pt>
                <c:pt idx="11">
                  <c:v>1.6393988350791196E-2</c:v>
                </c:pt>
                <c:pt idx="12">
                  <c:v>5.2057544886072234E-2</c:v>
                </c:pt>
                <c:pt idx="13">
                  <c:v>4.8184531456920913E-2</c:v>
                </c:pt>
                <c:pt idx="14">
                  <c:v>0.15910126947039688</c:v>
                </c:pt>
                <c:pt idx="15">
                  <c:v>9.3206986196342961E-2</c:v>
                </c:pt>
                <c:pt idx="16">
                  <c:v>0.1840477203524099</c:v>
                </c:pt>
                <c:pt idx="17">
                  <c:v>1.636215536370228E-2</c:v>
                </c:pt>
                <c:pt idx="18">
                  <c:v>4.7006710934631067E-2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CF-48E9-B25A-95D758B41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'Northern Territory'!$K$94:$K$112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'Northern Territory'!$L$94:$L$112</c:f>
              <c:numCache>
                <c:formatCode>0.0%</c:formatCode>
                <c:ptCount val="19"/>
                <c:pt idx="0">
                  <c:v>-1.4948207171314731E-2</c:v>
                </c:pt>
                <c:pt idx="1">
                  <c:v>-9.2828540225700751E-2</c:v>
                </c:pt>
                <c:pt idx="2">
                  <c:v>-9.0041493775933623E-2</c:v>
                </c:pt>
                <c:pt idx="3">
                  <c:v>2.4834123222748916E-2</c:v>
                </c:pt>
                <c:pt idx="4">
                  <c:v>-5.6570332174121551E-2</c:v>
                </c:pt>
                <c:pt idx="5">
                  <c:v>-3.9867109634551534E-2</c:v>
                </c:pt>
                <c:pt idx="6">
                  <c:v>-2.4397321428571428E-2</c:v>
                </c:pt>
                <c:pt idx="7">
                  <c:v>-0.20730705622932744</c:v>
                </c:pt>
                <c:pt idx="8">
                  <c:v>-9.5684979957557204E-2</c:v>
                </c:pt>
                <c:pt idx="9">
                  <c:v>-9.3333333333333268E-2</c:v>
                </c:pt>
                <c:pt idx="10">
                  <c:v>-3.156480859637345E-2</c:v>
                </c:pt>
                <c:pt idx="11">
                  <c:v>-7.2454384932313043E-2</c:v>
                </c:pt>
                <c:pt idx="12">
                  <c:v>-8.3997803404722737E-2</c:v>
                </c:pt>
                <c:pt idx="13">
                  <c:v>-5.4730612244898058E-2</c:v>
                </c:pt>
                <c:pt idx="14">
                  <c:v>-1.1181503494220868E-3</c:v>
                </c:pt>
                <c:pt idx="15">
                  <c:v>2.2327704244637259E-2</c:v>
                </c:pt>
                <c:pt idx="16">
                  <c:v>3.0756233978093794E-2</c:v>
                </c:pt>
                <c:pt idx="17">
                  <c:v>-0.22862187346738605</c:v>
                </c:pt>
                <c:pt idx="18">
                  <c:v>-3.3040873100791734E-2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2D-4C40-9321-DC1F7A1EB7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Territory'!$L$36:$L$42</c:f>
              <c:numCache>
                <c:formatCode>0.0</c:formatCode>
                <c:ptCount val="7"/>
                <c:pt idx="0">
                  <c:v>86.050014048890134</c:v>
                </c:pt>
                <c:pt idx="1">
                  <c:v>92.7771908170822</c:v>
                </c:pt>
                <c:pt idx="2">
                  <c:v>96.195260110791793</c:v>
                </c:pt>
                <c:pt idx="3">
                  <c:v>97.057736720554274</c:v>
                </c:pt>
                <c:pt idx="4">
                  <c:v>96.993902439024396</c:v>
                </c:pt>
                <c:pt idx="5">
                  <c:v>96.017644802454925</c:v>
                </c:pt>
                <c:pt idx="6">
                  <c:v>97.038271049076982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8E-4555-8552-6333CA523143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Territory'!$L$45:$L$51</c:f>
              <c:numCache>
                <c:formatCode>0.0</c:formatCode>
                <c:ptCount val="7"/>
                <c:pt idx="0">
                  <c:v>85.642034279291934</c:v>
                </c:pt>
                <c:pt idx="1">
                  <c:v>91.774870402369785</c:v>
                </c:pt>
                <c:pt idx="2">
                  <c:v>95.322587363072188</c:v>
                </c:pt>
                <c:pt idx="3">
                  <c:v>95.939631559160006</c:v>
                </c:pt>
                <c:pt idx="4">
                  <c:v>95.983231707317074</c:v>
                </c:pt>
                <c:pt idx="5">
                  <c:v>95.243574990410423</c:v>
                </c:pt>
                <c:pt idx="6">
                  <c:v>97.298514182800545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8E-4555-8552-6333CA523143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Territory'!$L$54:$L$60</c:f>
              <c:numCache>
                <c:formatCode>0.0</c:formatCode>
                <c:ptCount val="7"/>
                <c:pt idx="0">
                  <c:v>87.031188536105645</c:v>
                </c:pt>
                <c:pt idx="1">
                  <c:v>90.611700814613684</c:v>
                </c:pt>
                <c:pt idx="2">
                  <c:v>93.655046024407511</c:v>
                </c:pt>
                <c:pt idx="3">
                  <c:v>94.080992534507757</c:v>
                </c:pt>
                <c:pt idx="4">
                  <c:v>94.426981707317069</c:v>
                </c:pt>
                <c:pt idx="5">
                  <c:v>94.198312236286924</c:v>
                </c:pt>
                <c:pt idx="6">
                  <c:v>97.051778478162987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8E-4555-8552-6333CA523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'Australian Capital Territory'!$K$4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Territory'!$L$65:$L$71</c:f>
              <c:numCache>
                <c:formatCode>0.0</c:formatCode>
                <c:ptCount val="7"/>
                <c:pt idx="0">
                  <c:v>78.498414247377411</c:v>
                </c:pt>
                <c:pt idx="1">
                  <c:v>90.434199216884721</c:v>
                </c:pt>
                <c:pt idx="2">
                  <c:v>95.290082424887004</c:v>
                </c:pt>
                <c:pt idx="3">
                  <c:v>96.114103124317239</c:v>
                </c:pt>
                <c:pt idx="4">
                  <c:v>96.237834184439777</c:v>
                </c:pt>
                <c:pt idx="5">
                  <c:v>94.309238578680194</c:v>
                </c:pt>
                <c:pt idx="6">
                  <c:v>96.524440762220379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79-4277-A41B-B47F5EBC37B7}"/>
            </c:ext>
          </c:extLst>
        </c:ser>
        <c:ser>
          <c:idx val="2"/>
          <c:order val="1"/>
          <c:tx>
            <c:strRef>
              <c:f>'Australian Capital Territory'!$K$7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Territory'!$L$74:$L$80</c:f>
              <c:numCache>
                <c:formatCode>0.0</c:formatCode>
                <c:ptCount val="7"/>
                <c:pt idx="0">
                  <c:v>74.286411319834116</c:v>
                </c:pt>
                <c:pt idx="1">
                  <c:v>90.263585139910234</c:v>
                </c:pt>
                <c:pt idx="2">
                  <c:v>96.140210936807591</c:v>
                </c:pt>
                <c:pt idx="3">
                  <c:v>95.433690190080839</c:v>
                </c:pt>
                <c:pt idx="4">
                  <c:v>95.952237909282061</c:v>
                </c:pt>
                <c:pt idx="5">
                  <c:v>95.55329949238579</c:v>
                </c:pt>
                <c:pt idx="6">
                  <c:v>96.54101077050538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79-4277-A41B-B47F5EBC37B7}"/>
            </c:ext>
          </c:extLst>
        </c:ser>
        <c:ser>
          <c:idx val="3"/>
          <c:order val="2"/>
          <c:tx>
            <c:strRef>
              <c:f>'Australian Capital Territory'!$K$8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'Australian Capital Territory'!$L$83:$L$89</c:f>
              <c:numCache>
                <c:formatCode>0.0</c:formatCode>
                <c:ptCount val="7"/>
                <c:pt idx="0">
                  <c:v>77.531105147596975</c:v>
                </c:pt>
                <c:pt idx="1">
                  <c:v>89.779295196256342</c:v>
                </c:pt>
                <c:pt idx="2">
                  <c:v>95.731099884782424</c:v>
                </c:pt>
                <c:pt idx="3">
                  <c:v>95.86847279877648</c:v>
                </c:pt>
                <c:pt idx="4">
                  <c:v>96.651246620606784</c:v>
                </c:pt>
                <c:pt idx="5">
                  <c:v>95.764873096446706</c:v>
                </c:pt>
                <c:pt idx="6">
                  <c:v>95.69345484672742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79-4277-A41B-B47F5EBC3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State jobs</c:v>
          </c:tx>
          <c:spPr>
            <a:ln w="19050" cap="rnd" cmpd="sng" algn="ctr">
              <a:solidFill>
                <a:srgbClr val="336699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336699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'Australian Capital Territory'!$K$183:$K$190</c15:sqref>
                  </c15:fullRef>
                </c:ext>
              </c:extLst>
              <c:f>'Australian Capital Territory'!$K$183:$K$190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'Australian Capital Territory'!$L$268:$L$308</c15:sqref>
                  </c15:fullRef>
                </c:ext>
              </c:extLst>
              <c:f>'Australian Capital Territory'!$L$268:$L$275</c:f>
              <c:numCache>
                <c:formatCode>0.0</c:formatCode>
                <c:ptCount val="8"/>
                <c:pt idx="0">
                  <c:v>100</c:v>
                </c:pt>
                <c:pt idx="1">
                  <c:v>98.488210440234425</c:v>
                </c:pt>
                <c:pt idx="2">
                  <c:v>95.816818863295623</c:v>
                </c:pt>
                <c:pt idx="3">
                  <c:v>94.24836854300122</c:v>
                </c:pt>
                <c:pt idx="4">
                  <c:v>94.840245331879515</c:v>
                </c:pt>
                <c:pt idx="5">
                  <c:v>94.003352869020034</c:v>
                </c:pt>
                <c:pt idx="6">
                  <c:v>93.565762573258823</c:v>
                </c:pt>
                <c:pt idx="7">
                  <c:v>92.959487528962796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5A-4CF3-8C4F-408E77E71AA8}"/>
            </c:ext>
          </c:extLst>
        </c:ser>
        <c:ser>
          <c:idx val="1"/>
          <c:order val="1"/>
          <c:tx>
            <c:v>State 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'Australian Capital Territory'!$K$183:$K$190</c15:sqref>
                  </c15:fullRef>
                </c:ext>
              </c:extLst>
              <c:f>'Australian Capital Territory'!$K$183:$K$190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'Australian Capital Territory'!$L$310:$L$350</c15:sqref>
                  </c15:fullRef>
                </c:ext>
              </c:extLst>
              <c:f>'Australian Capital Territory'!$L$310:$L$317</c:f>
              <c:numCache>
                <c:formatCode>0.0</c:formatCode>
                <c:ptCount val="8"/>
                <c:pt idx="0">
                  <c:v>100</c:v>
                </c:pt>
                <c:pt idx="1">
                  <c:v>97.859786453406656</c:v>
                </c:pt>
                <c:pt idx="2">
                  <c:v>95.813611887268095</c:v>
                </c:pt>
                <c:pt idx="3">
                  <c:v>94.383645891103285</c:v>
                </c:pt>
                <c:pt idx="4">
                  <c:v>96.251090577128394</c:v>
                </c:pt>
                <c:pt idx="5">
                  <c:v>94.337634891037297</c:v>
                </c:pt>
                <c:pt idx="6">
                  <c:v>93.169661081007476</c:v>
                </c:pt>
                <c:pt idx="7">
                  <c:v>95.690715024496626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5A-4CF3-8C4F-408E77E71AA8}"/>
            </c:ext>
          </c:extLst>
        </c:ser>
        <c:ser>
          <c:idx val="0"/>
          <c:order val="2"/>
          <c:tx>
            <c:v>Australia jobs</c:v>
          </c:tx>
          <c:spPr>
            <a:ln w="19050" cap="rnd" cmpd="sng" algn="ctr">
              <a:solidFill>
                <a:schemeClr val="accent1"/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'Australian Capital Territory'!$K$183:$K$190</c15:sqref>
                  </c15:fullRef>
                </c:ext>
              </c:extLst>
              <c:f>'Australian Capital Territory'!$K$183:$K$190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'Australian Capital Territory'!$L$183:$L$223</c15:sqref>
                  </c15:fullRef>
                </c:ext>
              </c:extLst>
              <c:f>'Australian Capital Territory'!$L$183:$L$190</c:f>
              <c:numCache>
                <c:formatCode>0.0</c:formatCode>
                <c:ptCount val="8"/>
                <c:pt idx="0">
                  <c:v>100</c:v>
                </c:pt>
                <c:pt idx="1">
                  <c:v>99.164819056124671</c:v>
                </c:pt>
                <c:pt idx="2">
                  <c:v>97.281520865628409</c:v>
                </c:pt>
                <c:pt idx="3">
                  <c:v>93.678955913358379</c:v>
                </c:pt>
                <c:pt idx="4">
                  <c:v>93.222199896615791</c:v>
                </c:pt>
                <c:pt idx="5">
                  <c:v>92.870702649812898</c:v>
                </c:pt>
                <c:pt idx="6">
                  <c:v>93.679227619320955</c:v>
                </c:pt>
                <c:pt idx="7">
                  <c:v>92.686225897216985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5A-4CF3-8C4F-408E77E71AA8}"/>
            </c:ext>
          </c:extLst>
        </c:ser>
        <c:ser>
          <c:idx val="3"/>
          <c:order val="3"/>
          <c:tx>
            <c:v>Australia wages</c:v>
          </c:tx>
          <c:spPr>
            <a:ln w="19050" cap="rnd" cmpd="sng" algn="ctr">
              <a:solidFill>
                <a:srgbClr val="669966"/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'Australian Capital Territory'!$K$183:$K$190</c15:sqref>
                  </c15:fullRef>
                </c:ext>
              </c:extLst>
              <c:f>'Australian Capital Territory'!$K$183:$K$190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'Australian Capital Territory'!$L$225:$L$265</c15:sqref>
                  </c15:fullRef>
                </c:ext>
              </c:extLst>
              <c:f>'Australian Capital Territory'!$L$225:$L$232</c:f>
              <c:numCache>
                <c:formatCode>0.0</c:formatCode>
                <c:ptCount val="8"/>
                <c:pt idx="0">
                  <c:v>100</c:v>
                </c:pt>
                <c:pt idx="1">
                  <c:v>99.123360605368333</c:v>
                </c:pt>
                <c:pt idx="2">
                  <c:v>98.156312054737214</c:v>
                </c:pt>
                <c:pt idx="3">
                  <c:v>94.685579885832198</c:v>
                </c:pt>
                <c:pt idx="4">
                  <c:v>93.27746314971948</c:v>
                </c:pt>
                <c:pt idx="5">
                  <c:v>93.280708288092242</c:v>
                </c:pt>
                <c:pt idx="6">
                  <c:v>93.754209514700747</c:v>
                </c:pt>
                <c:pt idx="7">
                  <c:v>94.59092324547305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5A-4CF3-8C4F-408E77E71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'Australian Capital Territory'!$K$9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Territory'!$L$143:$L$161</c:f>
              <c:numCache>
                <c:formatCode>0%</c:formatCode>
                <c:ptCount val="19"/>
                <c:pt idx="0">
                  <c:v>1.6519013220662397E-3</c:v>
                </c:pt>
                <c:pt idx="1">
                  <c:v>9.5952023988005999E-4</c:v>
                </c:pt>
                <c:pt idx="2">
                  <c:v>2.1491072645495435E-2</c:v>
                </c:pt>
                <c:pt idx="3">
                  <c:v>6.8474853482349734E-3</c:v>
                </c:pt>
                <c:pt idx="4">
                  <c:v>5.2806324110671939E-2</c:v>
                </c:pt>
                <c:pt idx="5">
                  <c:v>1.5314161101267548E-2</c:v>
                </c:pt>
                <c:pt idx="6">
                  <c:v>6.8605697151424283E-2</c:v>
                </c:pt>
                <c:pt idx="7">
                  <c:v>8.0735995638544361E-2</c:v>
                </c:pt>
                <c:pt idx="8">
                  <c:v>1.6546272318386263E-2</c:v>
                </c:pt>
                <c:pt idx="9">
                  <c:v>1.808913724955704E-2</c:v>
                </c:pt>
                <c:pt idx="10">
                  <c:v>1.9566580346190542E-2</c:v>
                </c:pt>
                <c:pt idx="11">
                  <c:v>1.6071964017991006E-2</c:v>
                </c:pt>
                <c:pt idx="12">
                  <c:v>0.12597519422107128</c:v>
                </c:pt>
                <c:pt idx="13">
                  <c:v>7.2345645359138608E-2</c:v>
                </c:pt>
                <c:pt idx="14">
                  <c:v>0.24803598200899551</c:v>
                </c:pt>
                <c:pt idx="15">
                  <c:v>7.8680659670164924E-2</c:v>
                </c:pt>
                <c:pt idx="16">
                  <c:v>0.10074962518740629</c:v>
                </c:pt>
                <c:pt idx="17">
                  <c:v>1.9097723865340057E-2</c:v>
                </c:pt>
                <c:pt idx="18">
                  <c:v>3.6429058198173637E-2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C0-48A8-84BC-672A59F7C0DE}"/>
            </c:ext>
          </c:extLst>
        </c:ser>
        <c:ser>
          <c:idx val="0"/>
          <c:order val="1"/>
          <c:tx>
            <c:strRef>
              <c:f>'Australian Capital Territory'!$K$8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'Australian Capital Territory'!$K$143:$K$161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Territory'!$L$163:$L$181</c:f>
              <c:numCache>
                <c:formatCode>0%</c:formatCode>
                <c:ptCount val="19"/>
                <c:pt idx="0">
                  <c:v>1.5254153193924097E-3</c:v>
                </c:pt>
                <c:pt idx="1">
                  <c:v>1.0673801927313284E-3</c:v>
                </c:pt>
                <c:pt idx="2">
                  <c:v>2.0775558448038585E-2</c:v>
                </c:pt>
                <c:pt idx="3">
                  <c:v>7.4117238459890022E-3</c:v>
                </c:pt>
                <c:pt idx="4">
                  <c:v>5.2288844340427652E-2</c:v>
                </c:pt>
                <c:pt idx="5">
                  <c:v>1.5319955423388081E-2</c:v>
                </c:pt>
                <c:pt idx="6">
                  <c:v>7.1796214366069422E-2</c:v>
                </c:pt>
                <c:pt idx="7">
                  <c:v>6.327183464005301E-2</c:v>
                </c:pt>
                <c:pt idx="8">
                  <c:v>1.6624035970947082E-2</c:v>
                </c:pt>
                <c:pt idx="9">
                  <c:v>1.8173379373780944E-2</c:v>
                </c:pt>
                <c:pt idx="10">
                  <c:v>2.0890155200598857E-2</c:v>
                </c:pt>
                <c:pt idx="11">
                  <c:v>1.634288099051005E-2</c:v>
                </c:pt>
                <c:pt idx="12">
                  <c:v>0.12016085302209935</c:v>
                </c:pt>
                <c:pt idx="13">
                  <c:v>7.4763296712809152E-2</c:v>
                </c:pt>
                <c:pt idx="14">
                  <c:v>0.26181510699548072</c:v>
                </c:pt>
                <c:pt idx="15">
                  <c:v>8.0296666008644366E-2</c:v>
                </c:pt>
                <c:pt idx="16">
                  <c:v>0.10555275808109439</c:v>
                </c:pt>
                <c:pt idx="17">
                  <c:v>1.4961034171766339E-2</c:v>
                </c:pt>
                <c:pt idx="18">
                  <c:v>3.6962906896179211E-2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C0-48A8-84BC-672A59F7C0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'New South Wales'!$K$9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'New South Wales'!$K$143:$K$161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Wales'!$L$143:$L$161</c:f>
              <c:numCache>
                <c:formatCode>0%</c:formatCode>
                <c:ptCount val="19"/>
                <c:pt idx="0">
                  <c:v>9.3123793552486872E-3</c:v>
                </c:pt>
                <c:pt idx="1">
                  <c:v>7.9206135301229282E-3</c:v>
                </c:pt>
                <c:pt idx="2">
                  <c:v>6.3091646154119815E-2</c:v>
                </c:pt>
                <c:pt idx="3">
                  <c:v>8.678754808155293E-3</c:v>
                </c:pt>
                <c:pt idx="4">
                  <c:v>6.4076432417777551E-2</c:v>
                </c:pt>
                <c:pt idx="5">
                  <c:v>4.9141785300033186E-2</c:v>
                </c:pt>
                <c:pt idx="6">
                  <c:v>8.4123012716041126E-2</c:v>
                </c:pt>
                <c:pt idx="7">
                  <c:v>7.2418440007777696E-2</c:v>
                </c:pt>
                <c:pt idx="8">
                  <c:v>4.1205223814223493E-2</c:v>
                </c:pt>
                <c:pt idx="9">
                  <c:v>1.8661868376614654E-2</c:v>
                </c:pt>
                <c:pt idx="10">
                  <c:v>5.3294080916246857E-2</c:v>
                </c:pt>
                <c:pt idx="11">
                  <c:v>2.0930158381601456E-2</c:v>
                </c:pt>
                <c:pt idx="12">
                  <c:v>9.1218012847918459E-2</c:v>
                </c:pt>
                <c:pt idx="13">
                  <c:v>6.5997854386577223E-2</c:v>
                </c:pt>
                <c:pt idx="14">
                  <c:v>6.1021478829395515E-2</c:v>
                </c:pt>
                <c:pt idx="15">
                  <c:v>9.9015336412924468E-2</c:v>
                </c:pt>
                <c:pt idx="16">
                  <c:v>0.14469396179728553</c:v>
                </c:pt>
                <c:pt idx="17">
                  <c:v>1.3651143376415304E-2</c:v>
                </c:pt>
                <c:pt idx="18">
                  <c:v>3.1547816571520754E-2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CE-422B-B043-E160B7818C58}"/>
            </c:ext>
          </c:extLst>
        </c:ser>
        <c:ser>
          <c:idx val="0"/>
          <c:order val="1"/>
          <c:tx>
            <c:strRef>
              <c:f>'New South Wales'!$K$8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'New South Wales'!$K$143:$K$161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Wales'!$L$163:$L$181</c:f>
              <c:numCache>
                <c:formatCode>0%</c:formatCode>
                <c:ptCount val="19"/>
                <c:pt idx="0">
                  <c:v>9.3408883561440555E-3</c:v>
                </c:pt>
                <c:pt idx="1">
                  <c:v>8.3177484550653966E-3</c:v>
                </c:pt>
                <c:pt idx="2">
                  <c:v>6.2938939648919542E-2</c:v>
                </c:pt>
                <c:pt idx="3">
                  <c:v>9.0137029745223137E-3</c:v>
                </c:pt>
                <c:pt idx="4">
                  <c:v>6.4275483456539148E-2</c:v>
                </c:pt>
                <c:pt idx="5">
                  <c:v>4.7649380287020586E-2</c:v>
                </c:pt>
                <c:pt idx="6">
                  <c:v>8.5837508683725389E-2</c:v>
                </c:pt>
                <c:pt idx="7">
                  <c:v>5.7187257976555557E-2</c:v>
                </c:pt>
                <c:pt idx="8">
                  <c:v>4.122366282329492E-2</c:v>
                </c:pt>
                <c:pt idx="9">
                  <c:v>1.8091147764324304E-2</c:v>
                </c:pt>
                <c:pt idx="10">
                  <c:v>5.8708219593505383E-2</c:v>
                </c:pt>
                <c:pt idx="11">
                  <c:v>1.9363610704455289E-2</c:v>
                </c:pt>
                <c:pt idx="12">
                  <c:v>8.5918542161660727E-2</c:v>
                </c:pt>
                <c:pt idx="13">
                  <c:v>6.398695002673592E-2</c:v>
                </c:pt>
                <c:pt idx="14">
                  <c:v>6.7578869128187474E-2</c:v>
                </c:pt>
                <c:pt idx="15">
                  <c:v>0.1046237134763653</c:v>
                </c:pt>
                <c:pt idx="16">
                  <c:v>0.1540595598522615</c:v>
                </c:pt>
                <c:pt idx="17">
                  <c:v>1.1781047103845282E-2</c:v>
                </c:pt>
                <c:pt idx="18">
                  <c:v>3.010376752687181E-2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CE-422B-B043-E160B7818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'Australian Capital Territory'!$K$94:$K$112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'Australian Capital Territory'!$L$94:$L$112</c:f>
              <c:numCache>
                <c:formatCode>0.0%</c:formatCode>
                <c:ptCount val="19"/>
                <c:pt idx="0">
                  <c:v>-0.14158415841584149</c:v>
                </c:pt>
                <c:pt idx="1">
                  <c:v>3.4090909090909172E-2</c:v>
                </c:pt>
                <c:pt idx="2">
                  <c:v>-0.10135464231354641</c:v>
                </c:pt>
                <c:pt idx="3">
                  <c:v>6.1942675159234462E-3</c:v>
                </c:pt>
                <c:pt idx="4">
                  <c:v>-7.9514763576295722E-2</c:v>
                </c:pt>
                <c:pt idx="5">
                  <c:v>-7.0053399786400905E-2</c:v>
                </c:pt>
                <c:pt idx="6">
                  <c:v>-2.717418944691663E-2</c:v>
                </c:pt>
                <c:pt idx="7">
                  <c:v>-0.27148760888648793</c:v>
                </c:pt>
                <c:pt idx="8">
                  <c:v>-6.6036243822075846E-2</c:v>
                </c:pt>
                <c:pt idx="9">
                  <c:v>-6.6075949367088493E-2</c:v>
                </c:pt>
                <c:pt idx="10">
                  <c:v>-7.5229869044302067E-3</c:v>
                </c:pt>
                <c:pt idx="11">
                  <c:v>-5.4735413839891445E-2</c:v>
                </c:pt>
                <c:pt idx="12">
                  <c:v>-0.11331025230449643</c:v>
                </c:pt>
                <c:pt idx="13">
                  <c:v>-3.9339864355689591E-2</c:v>
                </c:pt>
                <c:pt idx="14">
                  <c:v>-1.876340777211194E-2</c:v>
                </c:pt>
                <c:pt idx="15">
                  <c:v>-5.1312361419068808E-2</c:v>
                </c:pt>
                <c:pt idx="16">
                  <c:v>-2.6087662337662243E-2</c:v>
                </c:pt>
                <c:pt idx="17">
                  <c:v>-0.27176134741650015</c:v>
                </c:pt>
                <c:pt idx="18">
                  <c:v>-5.6782400478898598E-2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D-456C-84AE-97C38039A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09410238983027"/>
          <c:y val="0.1453644525029838"/>
          <c:w val="0.85382587099787943"/>
          <c:h val="0.79642615057109722"/>
        </c:manualLayout>
      </c:layout>
      <c:barChart>
        <c:barDir val="bar"/>
        <c:grouping val="clustered"/>
        <c:varyColors val="0"/>
        <c:ser>
          <c:idx val="0"/>
          <c:order val="0"/>
          <c:tx>
            <c:v>This week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6350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'New South Wales'!$K$94:$K$112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'New South Wales'!$L$94:$L$112</c:f>
              <c:numCache>
                <c:formatCode>0.0%</c:formatCode>
                <c:ptCount val="19"/>
                <c:pt idx="0">
                  <c:v>-7.452904755631673E-2</c:v>
                </c:pt>
                <c:pt idx="1">
                  <c:v>-3.1092697281809079E-2</c:v>
                </c:pt>
                <c:pt idx="2">
                  <c:v>-7.9586811007354652E-2</c:v>
                </c:pt>
                <c:pt idx="3">
                  <c:v>-4.1744999646618153E-2</c:v>
                </c:pt>
                <c:pt idx="4">
                  <c:v>-7.4487478940113316E-2</c:v>
                </c:pt>
                <c:pt idx="5">
                  <c:v>-0.10537383294223379</c:v>
                </c:pt>
                <c:pt idx="6">
                  <c:v>-5.8549356160587984E-2</c:v>
                </c:pt>
                <c:pt idx="7">
                  <c:v>-0.27140635587477979</c:v>
                </c:pt>
                <c:pt idx="8">
                  <c:v>-7.6940768417762095E-2</c:v>
                </c:pt>
                <c:pt idx="9">
                  <c:v>-0.10557018192575052</c:v>
                </c:pt>
                <c:pt idx="10">
                  <c:v>1.6377876630738086E-2</c:v>
                </c:pt>
                <c:pt idx="11">
                  <c:v>-0.14641043299875445</c:v>
                </c:pt>
                <c:pt idx="12">
                  <c:v>-0.13095640596316394</c:v>
                </c:pt>
                <c:pt idx="13">
                  <c:v>-0.10546597705315697</c:v>
                </c:pt>
                <c:pt idx="14">
                  <c:v>2.1794267391074928E-2</c:v>
                </c:pt>
                <c:pt idx="15">
                  <c:v>-2.5093572866656366E-2</c:v>
                </c:pt>
                <c:pt idx="16">
                  <c:v>-1.7633565781385863E-2</c:v>
                </c:pt>
                <c:pt idx="17">
                  <c:v>-0.2037487362674395</c:v>
                </c:pt>
                <c:pt idx="18">
                  <c:v>-0.11958625382783261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4-485E-998B-23D872BE85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t"/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  <c:majorUnit val="0.2"/>
      </c:valAx>
      <c:spPr>
        <a:solidFill>
          <a:schemeClr val="bg1"/>
        </a:solidFill>
        <a:ln w="6350">
          <a:solidFill>
            <a:schemeClr val="bg2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Victoria!$L$36:$L$42</c:f>
              <c:numCache>
                <c:formatCode>0.0</c:formatCode>
                <c:ptCount val="7"/>
                <c:pt idx="0">
                  <c:v>86.05890043022508</c:v>
                </c:pt>
                <c:pt idx="1">
                  <c:v>90.772878115837742</c:v>
                </c:pt>
                <c:pt idx="2">
                  <c:v>95.442286132945114</c:v>
                </c:pt>
                <c:pt idx="3">
                  <c:v>96.295914729927176</c:v>
                </c:pt>
                <c:pt idx="4">
                  <c:v>96.156060172683766</c:v>
                </c:pt>
                <c:pt idx="5">
                  <c:v>94.369301253010079</c:v>
                </c:pt>
                <c:pt idx="6">
                  <c:v>92.95968491018975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89-4E7C-A48B-85164362BA23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Victoria!$L$45:$L$51</c:f>
              <c:numCache>
                <c:formatCode>0.0</c:formatCode>
                <c:ptCount val="7"/>
                <c:pt idx="0">
                  <c:v>86.710560718784919</c:v>
                </c:pt>
                <c:pt idx="1">
                  <c:v>90.420242071461558</c:v>
                </c:pt>
                <c:pt idx="2">
                  <c:v>95.807450964292599</c:v>
                </c:pt>
                <c:pt idx="3">
                  <c:v>96.699741071673401</c:v>
                </c:pt>
                <c:pt idx="4">
                  <c:v>96.403794970742652</c:v>
                </c:pt>
                <c:pt idx="5">
                  <c:v>94.848169462470921</c:v>
                </c:pt>
                <c:pt idx="6">
                  <c:v>92.854988720942856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89-4E7C-A48B-85164362BA23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Victoria!$K$36:$K$42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Victoria!$L$54:$L$60</c:f>
              <c:numCache>
                <c:formatCode>0.0</c:formatCode>
                <c:ptCount val="7"/>
                <c:pt idx="0">
                  <c:v>88.876375650685745</c:v>
                </c:pt>
                <c:pt idx="1">
                  <c:v>89.205681984971662</c:v>
                </c:pt>
                <c:pt idx="2">
                  <c:v>92.787899841153049</c:v>
                </c:pt>
                <c:pt idx="3">
                  <c:v>93.361015030378042</c:v>
                </c:pt>
                <c:pt idx="4">
                  <c:v>93.776490379254668</c:v>
                </c:pt>
                <c:pt idx="5">
                  <c:v>93.236296477694793</c:v>
                </c:pt>
                <c:pt idx="6">
                  <c:v>90.717878813467308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89-4E7C-A48B-85164362B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Victoria!$K$4</c:f>
              <c:strCache>
                <c:ptCount val="1"/>
                <c:pt idx="0">
                  <c:v>Previous month (week ending 04 April)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Victoria!$L$65:$L$71</c:f>
              <c:numCache>
                <c:formatCode>0.0</c:formatCode>
                <c:ptCount val="7"/>
                <c:pt idx="0">
                  <c:v>79.284347493302718</c:v>
                </c:pt>
                <c:pt idx="1">
                  <c:v>88.138855593360844</c:v>
                </c:pt>
                <c:pt idx="2">
                  <c:v>93.932645922174828</c:v>
                </c:pt>
                <c:pt idx="3">
                  <c:v>94.251902219158893</c:v>
                </c:pt>
                <c:pt idx="4">
                  <c:v>94.120285177074749</c:v>
                </c:pt>
                <c:pt idx="5">
                  <c:v>92.968642395229708</c:v>
                </c:pt>
                <c:pt idx="6">
                  <c:v>89.587747588332661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E9-4877-A6DB-4ACC25F60AD8}"/>
            </c:ext>
          </c:extLst>
        </c:ser>
        <c:ser>
          <c:idx val="2"/>
          <c:order val="1"/>
          <c:tx>
            <c:strRef>
              <c:f>Victoria!$K$7</c:f>
              <c:strCache>
                <c:ptCount val="1"/>
                <c:pt idx="0">
                  <c:v>Previous week (ending 25 April)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Victoria!$L$74:$L$80</c:f>
              <c:numCache>
                <c:formatCode>0.0</c:formatCode>
                <c:ptCount val="7"/>
                <c:pt idx="0">
                  <c:v>78.719761516305113</c:v>
                </c:pt>
                <c:pt idx="1">
                  <c:v>88.777353667593573</c:v>
                </c:pt>
                <c:pt idx="2">
                  <c:v>95.641324626865682</c:v>
                </c:pt>
                <c:pt idx="3">
                  <c:v>95.499727009769558</c:v>
                </c:pt>
                <c:pt idx="4">
                  <c:v>95.352214629438251</c:v>
                </c:pt>
                <c:pt idx="5">
                  <c:v>94.314268917443528</c:v>
                </c:pt>
                <c:pt idx="6">
                  <c:v>89.479993150293964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E9-4877-A6DB-4ACC25F60AD8}"/>
            </c:ext>
          </c:extLst>
        </c:ser>
        <c:ser>
          <c:idx val="3"/>
          <c:order val="2"/>
          <c:tx>
            <c:strRef>
              <c:f>Victoria!$K$8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Victoria!$K$65:$K$71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Victoria!$L$83:$L$89</c:f>
              <c:numCache>
                <c:formatCode>0.0</c:formatCode>
                <c:ptCount val="7"/>
                <c:pt idx="0">
                  <c:v>81.824923963180055</c:v>
                </c:pt>
                <c:pt idx="1">
                  <c:v>88.004773830290688</c:v>
                </c:pt>
                <c:pt idx="2">
                  <c:v>93.547527985074623</c:v>
                </c:pt>
                <c:pt idx="3">
                  <c:v>93.833239755121951</c:v>
                </c:pt>
                <c:pt idx="4">
                  <c:v>94.490018347120227</c:v>
                </c:pt>
                <c:pt idx="5">
                  <c:v>94.106303015033163</c:v>
                </c:pt>
                <c:pt idx="6">
                  <c:v>87.069724299332165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E9-4877-A6DB-4ACC25F60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05"/>
          <c:min val="70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271188770191"/>
          <c:y val="0.11240332662890486"/>
          <c:w val="0.79513245437343583"/>
          <c:h val="0.54050526341170346"/>
        </c:manualLayout>
      </c:layout>
      <c:lineChart>
        <c:grouping val="standard"/>
        <c:varyColors val="0"/>
        <c:ser>
          <c:idx val="2"/>
          <c:order val="0"/>
          <c:tx>
            <c:v>State jobs</c:v>
          </c:tx>
          <c:spPr>
            <a:ln w="19050" cap="rnd" cmpd="sng" algn="ctr">
              <a:solidFill>
                <a:srgbClr val="336699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336699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Victoria!$K$183:$K$190</c15:sqref>
                  </c15:fullRef>
                </c:ext>
              </c:extLst>
              <c:f>Victoria!$K$183:$K$190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Victoria!$L$268:$L$308</c15:sqref>
                  </c15:fullRef>
                </c:ext>
              </c:extLst>
              <c:f>Victoria!$L$268:$L$275</c:f>
              <c:numCache>
                <c:formatCode>0.0</c:formatCode>
                <c:ptCount val="8"/>
                <c:pt idx="0">
                  <c:v>100</c:v>
                </c:pt>
                <c:pt idx="1">
                  <c:v>98.942144482640458</c:v>
                </c:pt>
                <c:pt idx="2">
                  <c:v>96.836830994707498</c:v>
                </c:pt>
                <c:pt idx="3">
                  <c:v>92.798242814593152</c:v>
                </c:pt>
                <c:pt idx="4">
                  <c:v>92.535075213348932</c:v>
                </c:pt>
                <c:pt idx="5">
                  <c:v>92.408843682750359</c:v>
                </c:pt>
                <c:pt idx="6">
                  <c:v>93.295024318495834</c:v>
                </c:pt>
                <c:pt idx="7">
                  <c:v>91.568634623754903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12-406B-8C09-ED2633C73C04}"/>
            </c:ext>
          </c:extLst>
        </c:ser>
        <c:ser>
          <c:idx val="1"/>
          <c:order val="1"/>
          <c:tx>
            <c:v>State wages</c:v>
          </c:tx>
          <c:spPr>
            <a:ln w="19050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669966"/>
              </a:solidFill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Victoria!$K$183:$K$190</c15:sqref>
                  </c15:fullRef>
                </c:ext>
              </c:extLst>
              <c:f>Victoria!$K$183:$K$190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Victoria!$L$310:$L$350</c15:sqref>
                  </c15:fullRef>
                </c:ext>
              </c:extLst>
              <c:f>Victoria!$L$310:$L$317</c:f>
              <c:numCache>
                <c:formatCode>0.0</c:formatCode>
                <c:ptCount val="8"/>
                <c:pt idx="0">
                  <c:v>100</c:v>
                </c:pt>
                <c:pt idx="1">
                  <c:v>98.614531051401002</c:v>
                </c:pt>
                <c:pt idx="2">
                  <c:v>97.12594745039948</c:v>
                </c:pt>
                <c:pt idx="3">
                  <c:v>93.164019110097058</c:v>
                </c:pt>
                <c:pt idx="4">
                  <c:v>92.695291484127651</c:v>
                </c:pt>
                <c:pt idx="5">
                  <c:v>93.241194557854726</c:v>
                </c:pt>
                <c:pt idx="6">
                  <c:v>93.415264277095361</c:v>
                </c:pt>
                <c:pt idx="7">
                  <c:v>93.330270365760555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12-406B-8C09-ED2633C73C04}"/>
            </c:ext>
          </c:extLst>
        </c:ser>
        <c:ser>
          <c:idx val="0"/>
          <c:order val="2"/>
          <c:tx>
            <c:v>Australia jobs</c:v>
          </c:tx>
          <c:spPr>
            <a:ln w="19050" cap="rnd" cmpd="sng" algn="ctr">
              <a:solidFill>
                <a:schemeClr val="accent1"/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Victoria!$K$183:$K$190</c15:sqref>
                  </c15:fullRef>
                </c:ext>
              </c:extLst>
              <c:f>Victoria!$K$183:$K$190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Victoria!$L$183:$L$223</c15:sqref>
                  </c15:fullRef>
                </c:ext>
              </c:extLst>
              <c:f>Victoria!$L$183:$L$190</c:f>
              <c:numCache>
                <c:formatCode>0.0</c:formatCode>
                <c:ptCount val="8"/>
                <c:pt idx="0">
                  <c:v>100</c:v>
                </c:pt>
                <c:pt idx="1">
                  <c:v>99.164819056124671</c:v>
                </c:pt>
                <c:pt idx="2">
                  <c:v>97.281520865628409</c:v>
                </c:pt>
                <c:pt idx="3">
                  <c:v>93.678955913358379</c:v>
                </c:pt>
                <c:pt idx="4">
                  <c:v>93.222199896615791</c:v>
                </c:pt>
                <c:pt idx="5">
                  <c:v>92.870702649812898</c:v>
                </c:pt>
                <c:pt idx="6">
                  <c:v>93.679227619320955</c:v>
                </c:pt>
                <c:pt idx="7">
                  <c:v>92.686225897216985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12-406B-8C09-ED2633C73C04}"/>
            </c:ext>
          </c:extLst>
        </c:ser>
        <c:ser>
          <c:idx val="3"/>
          <c:order val="3"/>
          <c:tx>
            <c:v>Australia wages</c:v>
          </c:tx>
          <c:spPr>
            <a:ln w="19050" cap="rnd" cmpd="sng" algn="ctr">
              <a:solidFill>
                <a:srgbClr val="669966"/>
              </a:solidFill>
              <a:prstDash val="dash"/>
              <a:round/>
            </a:ln>
            <a:effectLst/>
          </c:spPr>
          <c:marker>
            <c:spPr>
              <a:noFill/>
              <a:ln w="6350" cap="flat" cmpd="sng" algn="ctr">
                <a:noFill/>
                <a:prstDash val="solid"/>
                <a:round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Victoria!$K$183:$K$190</c15:sqref>
                  </c15:fullRef>
                </c:ext>
              </c:extLst>
              <c:f>Victoria!$K$183:$K$190</c:f>
              <c:numCache>
                <c:formatCode>m/d/yyyy</c:formatCode>
                <c:ptCount val="8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Victoria!$L$225:$L$265</c15:sqref>
                  </c15:fullRef>
                </c:ext>
              </c:extLst>
              <c:f>Victoria!$L$225:$L$232</c:f>
              <c:numCache>
                <c:formatCode>0.0</c:formatCode>
                <c:ptCount val="8"/>
                <c:pt idx="0">
                  <c:v>100</c:v>
                </c:pt>
                <c:pt idx="1">
                  <c:v>99.123360605368333</c:v>
                </c:pt>
                <c:pt idx="2">
                  <c:v>98.156312054737214</c:v>
                </c:pt>
                <c:pt idx="3">
                  <c:v>94.685579885832198</c:v>
                </c:pt>
                <c:pt idx="4">
                  <c:v>93.27746314971948</c:v>
                </c:pt>
                <c:pt idx="5">
                  <c:v>93.280708288092242</c:v>
                </c:pt>
                <c:pt idx="6">
                  <c:v>93.754209514700747</c:v>
                </c:pt>
                <c:pt idx="7">
                  <c:v>94.59092324547305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212-406B-8C09-ED2633C73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dateAx>
        <c:axId val="227234176"/>
        <c:scaling>
          <c:orientation val="minMax"/>
        </c:scaling>
        <c:delete val="0"/>
        <c:axPos val="b"/>
        <c:numFmt formatCode="&quot;Week ending&quot;\ dd\ mmmm" sourceLinked="0"/>
        <c:majorTickMark val="none"/>
        <c:minorTickMark val="none"/>
        <c:tickLblPos val="low"/>
        <c:spPr>
          <a:noFill/>
          <a:ln w="6350" cap="flat" cmpd="sng" algn="ctr">
            <a:solidFill>
              <a:schemeClr val="tx1">
                <a:alpha val="99000"/>
              </a:schemeClr>
            </a:solidFill>
            <a:prstDash val="solid"/>
            <a:round/>
          </a:ln>
          <a:effectLst/>
        </c:spPr>
        <c:txPr>
          <a:bodyPr rot="-15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6096"/>
        <c:crossesAt val="100"/>
        <c:auto val="0"/>
        <c:lblOffset val="100"/>
        <c:baseTimeUnit val="days"/>
        <c:majorUnit val="7"/>
        <c:majorTimeUnit val="days"/>
        <c:minorUnit val="1"/>
        <c:minorTimeUnit val="months"/>
      </c:dateAx>
      <c:valAx>
        <c:axId val="227236096"/>
        <c:scaling>
          <c:orientation val="minMax"/>
          <c:min val="88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7234176"/>
        <c:crossesAt val="43882"/>
        <c:crossBetween val="between"/>
      </c:valAx>
      <c:spPr>
        <a:noFill/>
        <a:ln w="25400"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32130123607682"/>
          <c:y val="7.6490334307209348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Victoria!$K$9</c:f>
              <c:strCache>
                <c:ptCount val="1"/>
                <c:pt idx="0">
                  <c:v>Week ending 14 March</c:v>
                </c:pt>
              </c:strCache>
            </c:strRef>
          </c:tx>
          <c:spPr>
            <a:solidFill>
              <a:srgbClr val="99CC66"/>
            </a:solidFill>
            <a:ln>
              <a:noFill/>
            </a:ln>
            <a:effectLst/>
          </c:spPr>
          <c:invertIfNegative val="0"/>
          <c:cat>
            <c:strRef>
              <c:f>Victoria!$K$143:$K$161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Victoria!$L$143:$L$161</c:f>
              <c:numCache>
                <c:formatCode>0%</c:formatCode>
                <c:ptCount val="19"/>
                <c:pt idx="0">
                  <c:v>1.1407323136401014E-2</c:v>
                </c:pt>
                <c:pt idx="1">
                  <c:v>3.5400990499146758E-3</c:v>
                </c:pt>
                <c:pt idx="2">
                  <c:v>7.8935215314599794E-2</c:v>
                </c:pt>
                <c:pt idx="3">
                  <c:v>1.0259418792313556E-2</c:v>
                </c:pt>
                <c:pt idx="4">
                  <c:v>6.4760399159544291E-2</c:v>
                </c:pt>
                <c:pt idx="5">
                  <c:v>5.2300039806666344E-2</c:v>
                </c:pt>
                <c:pt idx="6">
                  <c:v>9.414712984069365E-2</c:v>
                </c:pt>
                <c:pt idx="7">
                  <c:v>6.6102593428978118E-2</c:v>
                </c:pt>
                <c:pt idx="8">
                  <c:v>4.069918568993984E-2</c:v>
                </c:pt>
                <c:pt idx="9">
                  <c:v>1.6518058907035685E-2</c:v>
                </c:pt>
                <c:pt idx="10">
                  <c:v>4.5660029818949871E-2</c:v>
                </c:pt>
                <c:pt idx="11">
                  <c:v>1.9086328857708054E-2</c:v>
                </c:pt>
                <c:pt idx="12">
                  <c:v>8.7915432274212904E-2</c:v>
                </c:pt>
                <c:pt idx="13">
                  <c:v>6.9598294195171065E-2</c:v>
                </c:pt>
                <c:pt idx="14">
                  <c:v>5.7538278340809573E-2</c:v>
                </c:pt>
                <c:pt idx="15">
                  <c:v>9.7275501216778609E-2</c:v>
                </c:pt>
                <c:pt idx="16">
                  <c:v>0.13116087850921948</c:v>
                </c:pt>
                <c:pt idx="17">
                  <c:v>2.0631540920228428E-2</c:v>
                </c:pt>
                <c:pt idx="18">
                  <c:v>3.2464252740835073E-2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C2-4CAD-BAAB-8C5C7FC0C4E4}"/>
            </c:ext>
          </c:extLst>
        </c:ser>
        <c:ser>
          <c:idx val="0"/>
          <c:order val="1"/>
          <c:tx>
            <c:strRef>
              <c:f>Victoria!$K$8</c:f>
              <c:strCache>
                <c:ptCount val="1"/>
                <c:pt idx="0">
                  <c:v>This week (ending 02 May)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Victoria!$K$143:$K$161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Victoria!$L$163:$L$181</c:f>
              <c:numCache>
                <c:formatCode>0%</c:formatCode>
                <c:ptCount val="19"/>
                <c:pt idx="0">
                  <c:v>1.1124234472105171E-2</c:v>
                </c:pt>
                <c:pt idx="1">
                  <c:v>3.7802772253580732E-3</c:v>
                </c:pt>
                <c:pt idx="2">
                  <c:v>8.0639181307822924E-2</c:v>
                </c:pt>
                <c:pt idx="3">
                  <c:v>1.0988547301624274E-2</c:v>
                </c:pt>
                <c:pt idx="4">
                  <c:v>6.5527603910028348E-2</c:v>
                </c:pt>
                <c:pt idx="5">
                  <c:v>5.161861218207224E-2</c:v>
                </c:pt>
                <c:pt idx="6">
                  <c:v>9.5577028403226072E-2</c:v>
                </c:pt>
                <c:pt idx="7">
                  <c:v>5.1660882328639503E-2</c:v>
                </c:pt>
                <c:pt idx="8">
                  <c:v>4.0750957499630321E-2</c:v>
                </c:pt>
                <c:pt idx="9">
                  <c:v>1.652213218874396E-2</c:v>
                </c:pt>
                <c:pt idx="10">
                  <c:v>4.9889133279404911E-2</c:v>
                </c:pt>
                <c:pt idx="11">
                  <c:v>1.7827857016206546E-2</c:v>
                </c:pt>
                <c:pt idx="12">
                  <c:v>8.4468856586816451E-2</c:v>
                </c:pt>
                <c:pt idx="13">
                  <c:v>6.7311478689542903E-2</c:v>
                </c:pt>
                <c:pt idx="14">
                  <c:v>5.7909255394211503E-2</c:v>
                </c:pt>
                <c:pt idx="15">
                  <c:v>0.10446348131606062</c:v>
                </c:pt>
                <c:pt idx="16">
                  <c:v>0.14054062870974929</c:v>
                </c:pt>
                <c:pt idx="17">
                  <c:v>1.8017649974293535E-2</c:v>
                </c:pt>
                <c:pt idx="18">
                  <c:v>3.1382202214463355E-2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C2-4CAD-BAAB-8C5C7FC0C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bg2"/>
              </a:solidFill>
              <a:prstDash val="solid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2977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bg2"/>
      </a:solidFill>
      <a:prstDash val="solid"/>
      <a:round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>
      <c:oddFooter>&amp;L*Previous week: week ending xx March 2020. Previous month: week ending xx March 2020. Previous quarter: week ending xx March 2020.
**The week ending 12 March represents the week Australia had 100 cases of Covid-19 and is indexed to 100.</c:oddFooter>
    </c:headerFooter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image" Target="../media/image1.png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0.xml"/><Relationship Id="rId5" Type="http://schemas.openxmlformats.org/officeDocument/2006/relationships/chart" Target="../charts/chart29.xml"/><Relationship Id="rId4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image" Target="../media/image1.png"/><Relationship Id="rId6" Type="http://schemas.openxmlformats.org/officeDocument/2006/relationships/chart" Target="../charts/chart40.xml"/><Relationship Id="rId5" Type="http://schemas.openxmlformats.org/officeDocument/2006/relationships/chart" Target="../charts/chart39.xml"/><Relationship Id="rId4" Type="http://schemas.openxmlformats.org/officeDocument/2006/relationships/chart" Target="../charts/chart3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F1E4DEF1-01E1-4C6C-8284-33344F3D3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36CE019-88A0-4A2F-844B-EE1CA1AADE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4509FBA-0A4A-4C18-B477-6ADF9D26A0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23</xdr:row>
      <xdr:rowOff>184693</xdr:rowOff>
    </xdr:from>
    <xdr:to>
      <xdr:col>9</xdr:col>
      <xdr:colOff>1</xdr:colOff>
      <xdr:row>34</xdr:row>
      <xdr:rowOff>7469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2109AD4-B6F3-4604-B23E-5099BDBEBF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1C2A439-7E70-4191-A9D0-F4236EE82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86B0D82-C6AA-4D0E-A5D1-475B5B6F7A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B398F9F6-09AA-4153-A712-99BFC9344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A3EFDA9-A64F-410A-AC53-7E217F8B7E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2783F10-9E2D-446B-9595-7F868C58BD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23</xdr:row>
      <xdr:rowOff>184693</xdr:rowOff>
    </xdr:from>
    <xdr:to>
      <xdr:col>9</xdr:col>
      <xdr:colOff>1</xdr:colOff>
      <xdr:row>34</xdr:row>
      <xdr:rowOff>7469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982B594-8DC9-453B-B564-C9436357A4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6ABCCD3-8008-45C7-BFDA-DEA8738F95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1DF5607-000A-43D8-BD08-32330CEA53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793A11E-A361-4944-A657-47967B7349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CDC8286-3B0A-416D-9A10-0322A2AFEB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2B4FBE7-7BB5-4907-8442-5ED2C3B82F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23</xdr:row>
      <xdr:rowOff>184693</xdr:rowOff>
    </xdr:from>
    <xdr:to>
      <xdr:col>9</xdr:col>
      <xdr:colOff>1</xdr:colOff>
      <xdr:row>34</xdr:row>
      <xdr:rowOff>7469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6DDBAA4-CCB5-4BDC-B03B-06DCDC94FB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93BA1D1-DB71-4E4C-914F-C7491F1B96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1B0C0F9-2EE3-4A44-A3A2-E3D886004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F2B53F4-258C-4C80-8C39-7849C62915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1D45FB2-3DE8-41FA-B1E5-C043110A3E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DFA0259-8A41-4AD0-8FFA-78FC0C525A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23</xdr:row>
      <xdr:rowOff>184693</xdr:rowOff>
    </xdr:from>
    <xdr:to>
      <xdr:col>9</xdr:col>
      <xdr:colOff>1</xdr:colOff>
      <xdr:row>34</xdr:row>
      <xdr:rowOff>7469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F2CB196-829F-4B4C-A7A4-E61D3692D9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73FBF61-522B-4CAF-B71A-ECC3179C1B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6E6255F-4ACA-4ADF-B5BB-CD0F55C01C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C3E90030-A35C-4891-9722-DEA1736A99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A307B29-4B7A-476E-9EFA-F43B6B1836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0170498-1BFB-4872-B366-91D3DCDD07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23</xdr:row>
      <xdr:rowOff>184693</xdr:rowOff>
    </xdr:from>
    <xdr:to>
      <xdr:col>9</xdr:col>
      <xdr:colOff>1</xdr:colOff>
      <xdr:row>34</xdr:row>
      <xdr:rowOff>7469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5B6383-8853-4A9E-AB80-AB5CBE74EB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2707D9-3E54-4AB6-8D09-E9F41767A0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F53DBDE-5602-4AB1-8043-37BECE2453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BAE9B619-3C31-413F-9364-49866677A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F97BABF-3F3A-4F0D-9F96-AE206E8792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AC94FDE-774B-4BFB-A87B-AA842D1F7F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23</xdr:row>
      <xdr:rowOff>184693</xdr:rowOff>
    </xdr:from>
    <xdr:to>
      <xdr:col>9</xdr:col>
      <xdr:colOff>1</xdr:colOff>
      <xdr:row>34</xdr:row>
      <xdr:rowOff>7469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2CE33D8-8775-46B6-8333-EA1FB21144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5933628-4EDF-494C-8B5E-E72806BA2A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3315FAD-FC90-4EF5-BFF6-77FB6EA869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83160362-0876-4ECF-9326-2DD5A999A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DB00BAD-E416-4788-84CC-DADDA9BBCF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D7F0006-C24B-4C3D-BCE0-3E02CF5EB5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23</xdr:row>
      <xdr:rowOff>184693</xdr:rowOff>
    </xdr:from>
    <xdr:to>
      <xdr:col>9</xdr:col>
      <xdr:colOff>1</xdr:colOff>
      <xdr:row>34</xdr:row>
      <xdr:rowOff>7469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BBB2626-9AA9-4645-9C36-AF96060E98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80127AC-B619-4E4A-9322-D7BB7DCAB9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ED05712-2005-494B-A04D-542529EA79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129116</xdr:colOff>
      <xdr:row>0</xdr:row>
      <xdr:rowOff>34774</xdr:rowOff>
    </xdr:from>
    <xdr:ext cx="723900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7A38F930-5FA8-4F78-81DD-69257CD576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116" y="34774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</xdr:colOff>
      <xdr:row>35</xdr:row>
      <xdr:rowOff>166223</xdr:rowOff>
    </xdr:from>
    <xdr:to>
      <xdr:col>9</xdr:col>
      <xdr:colOff>1</xdr:colOff>
      <xdr:row>44</xdr:row>
      <xdr:rowOff>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CA94147-75E2-4FB6-BE60-40520C51D9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46</xdr:row>
      <xdr:rowOff>11175</xdr:rowOff>
    </xdr:from>
    <xdr:to>
      <xdr:col>9</xdr:col>
      <xdr:colOff>2</xdr:colOff>
      <xdr:row>54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38B8659-7403-480D-B609-54C4BF783E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23</xdr:row>
      <xdr:rowOff>184693</xdr:rowOff>
    </xdr:from>
    <xdr:to>
      <xdr:col>9</xdr:col>
      <xdr:colOff>1</xdr:colOff>
      <xdr:row>34</xdr:row>
      <xdr:rowOff>7469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ED5E67E-8946-4280-9AF6-FDE25B76CA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</xdr:colOff>
      <xdr:row>76</xdr:row>
      <xdr:rowOff>179468</xdr:rowOff>
    </xdr:from>
    <xdr:to>
      <xdr:col>9</xdr:col>
      <xdr:colOff>1</xdr:colOff>
      <xdr:row>89</xdr:row>
      <xdr:rowOff>171450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A1F47B3-B09D-4043-999C-12754EFA4F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</xdr:colOff>
      <xdr:row>55</xdr:row>
      <xdr:rowOff>1281</xdr:rowOff>
    </xdr:from>
    <xdr:to>
      <xdr:col>9</xdr:col>
      <xdr:colOff>1</xdr:colOff>
      <xdr:row>75</xdr:row>
      <xdr:rowOff>173182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E71D9C6-3513-42B3-BF32-B4A98FE56D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26"/>
  <sheetViews>
    <sheetView showGridLines="0" tabSelected="1" workbookViewId="0">
      <pane ySplit="3" topLeftCell="A4" activePane="bottomLeft" state="frozen"/>
      <selection sqref="A1:B1"/>
      <selection pane="bottomLeft" activeCell="A4" sqref="A4"/>
    </sheetView>
  </sheetViews>
  <sheetFormatPr defaultRowHeight="15" x14ac:dyDescent="0.25"/>
  <cols>
    <col min="1" max="2" width="7.5703125" style="1" customWidth="1"/>
    <col min="3" max="3" width="70.85546875" style="1" customWidth="1"/>
    <col min="4" max="4" width="25.5703125" style="1" customWidth="1"/>
    <col min="5" max="5" width="52.42578125" style="1" customWidth="1"/>
    <col min="6" max="256" width="8.85546875" style="1"/>
    <col min="257" max="258" width="7.5703125" style="1" customWidth="1"/>
    <col min="259" max="259" width="140.5703125" style="1" customWidth="1"/>
    <col min="260" max="260" width="25.5703125" style="1" customWidth="1"/>
    <col min="261" max="261" width="52.42578125" style="1" customWidth="1"/>
    <col min="262" max="512" width="8.85546875" style="1"/>
    <col min="513" max="514" width="7.5703125" style="1" customWidth="1"/>
    <col min="515" max="515" width="140.5703125" style="1" customWidth="1"/>
    <col min="516" max="516" width="25.5703125" style="1" customWidth="1"/>
    <col min="517" max="517" width="52.42578125" style="1" customWidth="1"/>
    <col min="518" max="768" width="8.85546875" style="1"/>
    <col min="769" max="770" width="7.5703125" style="1" customWidth="1"/>
    <col min="771" max="771" width="140.5703125" style="1" customWidth="1"/>
    <col min="772" max="772" width="25.5703125" style="1" customWidth="1"/>
    <col min="773" max="773" width="52.42578125" style="1" customWidth="1"/>
    <col min="774" max="1024" width="8.85546875" style="1"/>
    <col min="1025" max="1026" width="7.5703125" style="1" customWidth="1"/>
    <col min="1027" max="1027" width="140.5703125" style="1" customWidth="1"/>
    <col min="1028" max="1028" width="25.5703125" style="1" customWidth="1"/>
    <col min="1029" max="1029" width="52.42578125" style="1" customWidth="1"/>
    <col min="1030" max="1280" width="8.85546875" style="1"/>
    <col min="1281" max="1282" width="7.5703125" style="1" customWidth="1"/>
    <col min="1283" max="1283" width="140.5703125" style="1" customWidth="1"/>
    <col min="1284" max="1284" width="25.5703125" style="1" customWidth="1"/>
    <col min="1285" max="1285" width="52.42578125" style="1" customWidth="1"/>
    <col min="1286" max="1536" width="8.85546875" style="1"/>
    <col min="1537" max="1538" width="7.5703125" style="1" customWidth="1"/>
    <col min="1539" max="1539" width="140.5703125" style="1" customWidth="1"/>
    <col min="1540" max="1540" width="25.5703125" style="1" customWidth="1"/>
    <col min="1541" max="1541" width="52.42578125" style="1" customWidth="1"/>
    <col min="1542" max="1792" width="8.85546875" style="1"/>
    <col min="1793" max="1794" width="7.5703125" style="1" customWidth="1"/>
    <col min="1795" max="1795" width="140.5703125" style="1" customWidth="1"/>
    <col min="1796" max="1796" width="25.5703125" style="1" customWidth="1"/>
    <col min="1797" max="1797" width="52.42578125" style="1" customWidth="1"/>
    <col min="1798" max="2048" width="8.85546875" style="1"/>
    <col min="2049" max="2050" width="7.5703125" style="1" customWidth="1"/>
    <col min="2051" max="2051" width="140.5703125" style="1" customWidth="1"/>
    <col min="2052" max="2052" width="25.5703125" style="1" customWidth="1"/>
    <col min="2053" max="2053" width="52.42578125" style="1" customWidth="1"/>
    <col min="2054" max="2304" width="8.85546875" style="1"/>
    <col min="2305" max="2306" width="7.5703125" style="1" customWidth="1"/>
    <col min="2307" max="2307" width="140.5703125" style="1" customWidth="1"/>
    <col min="2308" max="2308" width="25.5703125" style="1" customWidth="1"/>
    <col min="2309" max="2309" width="52.42578125" style="1" customWidth="1"/>
    <col min="2310" max="2560" width="8.85546875" style="1"/>
    <col min="2561" max="2562" width="7.5703125" style="1" customWidth="1"/>
    <col min="2563" max="2563" width="140.5703125" style="1" customWidth="1"/>
    <col min="2564" max="2564" width="25.5703125" style="1" customWidth="1"/>
    <col min="2565" max="2565" width="52.42578125" style="1" customWidth="1"/>
    <col min="2566" max="2816" width="8.85546875" style="1"/>
    <col min="2817" max="2818" width="7.5703125" style="1" customWidth="1"/>
    <col min="2819" max="2819" width="140.5703125" style="1" customWidth="1"/>
    <col min="2820" max="2820" width="25.5703125" style="1" customWidth="1"/>
    <col min="2821" max="2821" width="52.42578125" style="1" customWidth="1"/>
    <col min="2822" max="3072" width="8.85546875" style="1"/>
    <col min="3073" max="3074" width="7.5703125" style="1" customWidth="1"/>
    <col min="3075" max="3075" width="140.5703125" style="1" customWidth="1"/>
    <col min="3076" max="3076" width="25.5703125" style="1" customWidth="1"/>
    <col min="3077" max="3077" width="52.42578125" style="1" customWidth="1"/>
    <col min="3078" max="3328" width="8.85546875" style="1"/>
    <col min="3329" max="3330" width="7.5703125" style="1" customWidth="1"/>
    <col min="3331" max="3331" width="140.5703125" style="1" customWidth="1"/>
    <col min="3332" max="3332" width="25.5703125" style="1" customWidth="1"/>
    <col min="3333" max="3333" width="52.42578125" style="1" customWidth="1"/>
    <col min="3334" max="3584" width="8.85546875" style="1"/>
    <col min="3585" max="3586" width="7.5703125" style="1" customWidth="1"/>
    <col min="3587" max="3587" width="140.5703125" style="1" customWidth="1"/>
    <col min="3588" max="3588" width="25.5703125" style="1" customWidth="1"/>
    <col min="3589" max="3589" width="52.42578125" style="1" customWidth="1"/>
    <col min="3590" max="3840" width="8.85546875" style="1"/>
    <col min="3841" max="3842" width="7.5703125" style="1" customWidth="1"/>
    <col min="3843" max="3843" width="140.5703125" style="1" customWidth="1"/>
    <col min="3844" max="3844" width="25.5703125" style="1" customWidth="1"/>
    <col min="3845" max="3845" width="52.42578125" style="1" customWidth="1"/>
    <col min="3846" max="4096" width="8.85546875" style="1"/>
    <col min="4097" max="4098" width="7.5703125" style="1" customWidth="1"/>
    <col min="4099" max="4099" width="140.5703125" style="1" customWidth="1"/>
    <col min="4100" max="4100" width="25.5703125" style="1" customWidth="1"/>
    <col min="4101" max="4101" width="52.42578125" style="1" customWidth="1"/>
    <col min="4102" max="4352" width="8.85546875" style="1"/>
    <col min="4353" max="4354" width="7.5703125" style="1" customWidth="1"/>
    <col min="4355" max="4355" width="140.5703125" style="1" customWidth="1"/>
    <col min="4356" max="4356" width="25.5703125" style="1" customWidth="1"/>
    <col min="4357" max="4357" width="52.42578125" style="1" customWidth="1"/>
    <col min="4358" max="4608" width="8.85546875" style="1"/>
    <col min="4609" max="4610" width="7.5703125" style="1" customWidth="1"/>
    <col min="4611" max="4611" width="140.5703125" style="1" customWidth="1"/>
    <col min="4612" max="4612" width="25.5703125" style="1" customWidth="1"/>
    <col min="4613" max="4613" width="52.42578125" style="1" customWidth="1"/>
    <col min="4614" max="4864" width="8.85546875" style="1"/>
    <col min="4865" max="4866" width="7.5703125" style="1" customWidth="1"/>
    <col min="4867" max="4867" width="140.5703125" style="1" customWidth="1"/>
    <col min="4868" max="4868" width="25.5703125" style="1" customWidth="1"/>
    <col min="4869" max="4869" width="52.42578125" style="1" customWidth="1"/>
    <col min="4870" max="5120" width="8.85546875" style="1"/>
    <col min="5121" max="5122" width="7.5703125" style="1" customWidth="1"/>
    <col min="5123" max="5123" width="140.5703125" style="1" customWidth="1"/>
    <col min="5124" max="5124" width="25.5703125" style="1" customWidth="1"/>
    <col min="5125" max="5125" width="52.42578125" style="1" customWidth="1"/>
    <col min="5126" max="5376" width="8.85546875" style="1"/>
    <col min="5377" max="5378" width="7.5703125" style="1" customWidth="1"/>
    <col min="5379" max="5379" width="140.5703125" style="1" customWidth="1"/>
    <col min="5380" max="5380" width="25.5703125" style="1" customWidth="1"/>
    <col min="5381" max="5381" width="52.42578125" style="1" customWidth="1"/>
    <col min="5382" max="5632" width="8.85546875" style="1"/>
    <col min="5633" max="5634" width="7.5703125" style="1" customWidth="1"/>
    <col min="5635" max="5635" width="140.5703125" style="1" customWidth="1"/>
    <col min="5636" max="5636" width="25.5703125" style="1" customWidth="1"/>
    <col min="5637" max="5637" width="52.42578125" style="1" customWidth="1"/>
    <col min="5638" max="5888" width="8.85546875" style="1"/>
    <col min="5889" max="5890" width="7.5703125" style="1" customWidth="1"/>
    <col min="5891" max="5891" width="140.5703125" style="1" customWidth="1"/>
    <col min="5892" max="5892" width="25.5703125" style="1" customWidth="1"/>
    <col min="5893" max="5893" width="52.42578125" style="1" customWidth="1"/>
    <col min="5894" max="6144" width="8.85546875" style="1"/>
    <col min="6145" max="6146" width="7.5703125" style="1" customWidth="1"/>
    <col min="6147" max="6147" width="140.5703125" style="1" customWidth="1"/>
    <col min="6148" max="6148" width="25.5703125" style="1" customWidth="1"/>
    <col min="6149" max="6149" width="52.42578125" style="1" customWidth="1"/>
    <col min="6150" max="6400" width="8.85546875" style="1"/>
    <col min="6401" max="6402" width="7.5703125" style="1" customWidth="1"/>
    <col min="6403" max="6403" width="140.5703125" style="1" customWidth="1"/>
    <col min="6404" max="6404" width="25.5703125" style="1" customWidth="1"/>
    <col min="6405" max="6405" width="52.42578125" style="1" customWidth="1"/>
    <col min="6406" max="6656" width="8.85546875" style="1"/>
    <col min="6657" max="6658" width="7.5703125" style="1" customWidth="1"/>
    <col min="6659" max="6659" width="140.5703125" style="1" customWidth="1"/>
    <col min="6660" max="6660" width="25.5703125" style="1" customWidth="1"/>
    <col min="6661" max="6661" width="52.42578125" style="1" customWidth="1"/>
    <col min="6662" max="6912" width="8.85546875" style="1"/>
    <col min="6913" max="6914" width="7.5703125" style="1" customWidth="1"/>
    <col min="6915" max="6915" width="140.5703125" style="1" customWidth="1"/>
    <col min="6916" max="6916" width="25.5703125" style="1" customWidth="1"/>
    <col min="6917" max="6917" width="52.42578125" style="1" customWidth="1"/>
    <col min="6918" max="7168" width="8.85546875" style="1"/>
    <col min="7169" max="7170" width="7.5703125" style="1" customWidth="1"/>
    <col min="7171" max="7171" width="140.5703125" style="1" customWidth="1"/>
    <col min="7172" max="7172" width="25.5703125" style="1" customWidth="1"/>
    <col min="7173" max="7173" width="52.42578125" style="1" customWidth="1"/>
    <col min="7174" max="7424" width="8.85546875" style="1"/>
    <col min="7425" max="7426" width="7.5703125" style="1" customWidth="1"/>
    <col min="7427" max="7427" width="140.5703125" style="1" customWidth="1"/>
    <col min="7428" max="7428" width="25.5703125" style="1" customWidth="1"/>
    <col min="7429" max="7429" width="52.42578125" style="1" customWidth="1"/>
    <col min="7430" max="7680" width="8.85546875" style="1"/>
    <col min="7681" max="7682" width="7.5703125" style="1" customWidth="1"/>
    <col min="7683" max="7683" width="140.5703125" style="1" customWidth="1"/>
    <col min="7684" max="7684" width="25.5703125" style="1" customWidth="1"/>
    <col min="7685" max="7685" width="52.42578125" style="1" customWidth="1"/>
    <col min="7686" max="7936" width="8.85546875" style="1"/>
    <col min="7937" max="7938" width="7.5703125" style="1" customWidth="1"/>
    <col min="7939" max="7939" width="140.5703125" style="1" customWidth="1"/>
    <col min="7940" max="7940" width="25.5703125" style="1" customWidth="1"/>
    <col min="7941" max="7941" width="52.42578125" style="1" customWidth="1"/>
    <col min="7942" max="8192" width="8.85546875" style="1"/>
    <col min="8193" max="8194" width="7.5703125" style="1" customWidth="1"/>
    <col min="8195" max="8195" width="140.5703125" style="1" customWidth="1"/>
    <col min="8196" max="8196" width="25.5703125" style="1" customWidth="1"/>
    <col min="8197" max="8197" width="52.42578125" style="1" customWidth="1"/>
    <col min="8198" max="8448" width="8.85546875" style="1"/>
    <col min="8449" max="8450" width="7.5703125" style="1" customWidth="1"/>
    <col min="8451" max="8451" width="140.5703125" style="1" customWidth="1"/>
    <col min="8452" max="8452" width="25.5703125" style="1" customWidth="1"/>
    <col min="8453" max="8453" width="52.42578125" style="1" customWidth="1"/>
    <col min="8454" max="8704" width="8.85546875" style="1"/>
    <col min="8705" max="8706" width="7.5703125" style="1" customWidth="1"/>
    <col min="8707" max="8707" width="140.5703125" style="1" customWidth="1"/>
    <col min="8708" max="8708" width="25.5703125" style="1" customWidth="1"/>
    <col min="8709" max="8709" width="52.42578125" style="1" customWidth="1"/>
    <col min="8710" max="8960" width="8.85546875" style="1"/>
    <col min="8961" max="8962" width="7.5703125" style="1" customWidth="1"/>
    <col min="8963" max="8963" width="140.5703125" style="1" customWidth="1"/>
    <col min="8964" max="8964" width="25.5703125" style="1" customWidth="1"/>
    <col min="8965" max="8965" width="52.42578125" style="1" customWidth="1"/>
    <col min="8966" max="9216" width="8.85546875" style="1"/>
    <col min="9217" max="9218" width="7.5703125" style="1" customWidth="1"/>
    <col min="9219" max="9219" width="140.5703125" style="1" customWidth="1"/>
    <col min="9220" max="9220" width="25.5703125" style="1" customWidth="1"/>
    <col min="9221" max="9221" width="52.42578125" style="1" customWidth="1"/>
    <col min="9222" max="9472" width="8.85546875" style="1"/>
    <col min="9473" max="9474" width="7.5703125" style="1" customWidth="1"/>
    <col min="9475" max="9475" width="140.5703125" style="1" customWidth="1"/>
    <col min="9476" max="9476" width="25.5703125" style="1" customWidth="1"/>
    <col min="9477" max="9477" width="52.42578125" style="1" customWidth="1"/>
    <col min="9478" max="9728" width="8.85546875" style="1"/>
    <col min="9729" max="9730" width="7.5703125" style="1" customWidth="1"/>
    <col min="9731" max="9731" width="140.5703125" style="1" customWidth="1"/>
    <col min="9732" max="9732" width="25.5703125" style="1" customWidth="1"/>
    <col min="9733" max="9733" width="52.42578125" style="1" customWidth="1"/>
    <col min="9734" max="9984" width="8.85546875" style="1"/>
    <col min="9985" max="9986" width="7.5703125" style="1" customWidth="1"/>
    <col min="9987" max="9987" width="140.5703125" style="1" customWidth="1"/>
    <col min="9988" max="9988" width="25.5703125" style="1" customWidth="1"/>
    <col min="9989" max="9989" width="52.42578125" style="1" customWidth="1"/>
    <col min="9990" max="10240" width="8.85546875" style="1"/>
    <col min="10241" max="10242" width="7.5703125" style="1" customWidth="1"/>
    <col min="10243" max="10243" width="140.5703125" style="1" customWidth="1"/>
    <col min="10244" max="10244" width="25.5703125" style="1" customWidth="1"/>
    <col min="10245" max="10245" width="52.42578125" style="1" customWidth="1"/>
    <col min="10246" max="10496" width="8.85546875" style="1"/>
    <col min="10497" max="10498" width="7.5703125" style="1" customWidth="1"/>
    <col min="10499" max="10499" width="140.5703125" style="1" customWidth="1"/>
    <col min="10500" max="10500" width="25.5703125" style="1" customWidth="1"/>
    <col min="10501" max="10501" width="52.42578125" style="1" customWidth="1"/>
    <col min="10502" max="10752" width="8.85546875" style="1"/>
    <col min="10753" max="10754" width="7.5703125" style="1" customWidth="1"/>
    <col min="10755" max="10755" width="140.5703125" style="1" customWidth="1"/>
    <col min="10756" max="10756" width="25.5703125" style="1" customWidth="1"/>
    <col min="10757" max="10757" width="52.42578125" style="1" customWidth="1"/>
    <col min="10758" max="11008" width="8.85546875" style="1"/>
    <col min="11009" max="11010" width="7.5703125" style="1" customWidth="1"/>
    <col min="11011" max="11011" width="140.5703125" style="1" customWidth="1"/>
    <col min="11012" max="11012" width="25.5703125" style="1" customWidth="1"/>
    <col min="11013" max="11013" width="52.42578125" style="1" customWidth="1"/>
    <col min="11014" max="11264" width="8.85546875" style="1"/>
    <col min="11265" max="11266" width="7.5703125" style="1" customWidth="1"/>
    <col min="11267" max="11267" width="140.5703125" style="1" customWidth="1"/>
    <col min="11268" max="11268" width="25.5703125" style="1" customWidth="1"/>
    <col min="11269" max="11269" width="52.42578125" style="1" customWidth="1"/>
    <col min="11270" max="11520" width="8.85546875" style="1"/>
    <col min="11521" max="11522" width="7.5703125" style="1" customWidth="1"/>
    <col min="11523" max="11523" width="140.5703125" style="1" customWidth="1"/>
    <col min="11524" max="11524" width="25.5703125" style="1" customWidth="1"/>
    <col min="11525" max="11525" width="52.42578125" style="1" customWidth="1"/>
    <col min="11526" max="11776" width="8.85546875" style="1"/>
    <col min="11777" max="11778" width="7.5703125" style="1" customWidth="1"/>
    <col min="11779" max="11779" width="140.5703125" style="1" customWidth="1"/>
    <col min="11780" max="11780" width="25.5703125" style="1" customWidth="1"/>
    <col min="11781" max="11781" width="52.42578125" style="1" customWidth="1"/>
    <col min="11782" max="12032" width="8.85546875" style="1"/>
    <col min="12033" max="12034" width="7.5703125" style="1" customWidth="1"/>
    <col min="12035" max="12035" width="140.5703125" style="1" customWidth="1"/>
    <col min="12036" max="12036" width="25.5703125" style="1" customWidth="1"/>
    <col min="12037" max="12037" width="52.42578125" style="1" customWidth="1"/>
    <col min="12038" max="12288" width="8.85546875" style="1"/>
    <col min="12289" max="12290" width="7.5703125" style="1" customWidth="1"/>
    <col min="12291" max="12291" width="140.5703125" style="1" customWidth="1"/>
    <col min="12292" max="12292" width="25.5703125" style="1" customWidth="1"/>
    <col min="12293" max="12293" width="52.42578125" style="1" customWidth="1"/>
    <col min="12294" max="12544" width="8.85546875" style="1"/>
    <col min="12545" max="12546" width="7.5703125" style="1" customWidth="1"/>
    <col min="12547" max="12547" width="140.5703125" style="1" customWidth="1"/>
    <col min="12548" max="12548" width="25.5703125" style="1" customWidth="1"/>
    <col min="12549" max="12549" width="52.42578125" style="1" customWidth="1"/>
    <col min="12550" max="12800" width="8.85546875" style="1"/>
    <col min="12801" max="12802" width="7.5703125" style="1" customWidth="1"/>
    <col min="12803" max="12803" width="140.5703125" style="1" customWidth="1"/>
    <col min="12804" max="12804" width="25.5703125" style="1" customWidth="1"/>
    <col min="12805" max="12805" width="52.42578125" style="1" customWidth="1"/>
    <col min="12806" max="13056" width="8.85546875" style="1"/>
    <col min="13057" max="13058" width="7.5703125" style="1" customWidth="1"/>
    <col min="13059" max="13059" width="140.5703125" style="1" customWidth="1"/>
    <col min="13060" max="13060" width="25.5703125" style="1" customWidth="1"/>
    <col min="13061" max="13061" width="52.42578125" style="1" customWidth="1"/>
    <col min="13062" max="13312" width="8.85546875" style="1"/>
    <col min="13313" max="13314" width="7.5703125" style="1" customWidth="1"/>
    <col min="13315" max="13315" width="140.5703125" style="1" customWidth="1"/>
    <col min="13316" max="13316" width="25.5703125" style="1" customWidth="1"/>
    <col min="13317" max="13317" width="52.42578125" style="1" customWidth="1"/>
    <col min="13318" max="13568" width="8.85546875" style="1"/>
    <col min="13569" max="13570" width="7.5703125" style="1" customWidth="1"/>
    <col min="13571" max="13571" width="140.5703125" style="1" customWidth="1"/>
    <col min="13572" max="13572" width="25.5703125" style="1" customWidth="1"/>
    <col min="13573" max="13573" width="52.42578125" style="1" customWidth="1"/>
    <col min="13574" max="13824" width="8.85546875" style="1"/>
    <col min="13825" max="13826" width="7.5703125" style="1" customWidth="1"/>
    <col min="13827" max="13827" width="140.5703125" style="1" customWidth="1"/>
    <col min="13828" max="13828" width="25.5703125" style="1" customWidth="1"/>
    <col min="13829" max="13829" width="52.42578125" style="1" customWidth="1"/>
    <col min="13830" max="14080" width="8.85546875" style="1"/>
    <col min="14081" max="14082" width="7.5703125" style="1" customWidth="1"/>
    <col min="14083" max="14083" width="140.5703125" style="1" customWidth="1"/>
    <col min="14084" max="14084" width="25.5703125" style="1" customWidth="1"/>
    <col min="14085" max="14085" width="52.42578125" style="1" customWidth="1"/>
    <col min="14086" max="14336" width="8.85546875" style="1"/>
    <col min="14337" max="14338" width="7.5703125" style="1" customWidth="1"/>
    <col min="14339" max="14339" width="140.5703125" style="1" customWidth="1"/>
    <col min="14340" max="14340" width="25.5703125" style="1" customWidth="1"/>
    <col min="14341" max="14341" width="52.42578125" style="1" customWidth="1"/>
    <col min="14342" max="14592" width="8.85546875" style="1"/>
    <col min="14593" max="14594" width="7.5703125" style="1" customWidth="1"/>
    <col min="14595" max="14595" width="140.5703125" style="1" customWidth="1"/>
    <col min="14596" max="14596" width="25.5703125" style="1" customWidth="1"/>
    <col min="14597" max="14597" width="52.42578125" style="1" customWidth="1"/>
    <col min="14598" max="14848" width="8.85546875" style="1"/>
    <col min="14849" max="14850" width="7.5703125" style="1" customWidth="1"/>
    <col min="14851" max="14851" width="140.5703125" style="1" customWidth="1"/>
    <col min="14852" max="14852" width="25.5703125" style="1" customWidth="1"/>
    <col min="14853" max="14853" width="52.42578125" style="1" customWidth="1"/>
    <col min="14854" max="15104" width="8.85546875" style="1"/>
    <col min="15105" max="15106" width="7.5703125" style="1" customWidth="1"/>
    <col min="15107" max="15107" width="140.5703125" style="1" customWidth="1"/>
    <col min="15108" max="15108" width="25.5703125" style="1" customWidth="1"/>
    <col min="15109" max="15109" width="52.42578125" style="1" customWidth="1"/>
    <col min="15110" max="15360" width="8.85546875" style="1"/>
    <col min="15361" max="15362" width="7.5703125" style="1" customWidth="1"/>
    <col min="15363" max="15363" width="140.5703125" style="1" customWidth="1"/>
    <col min="15364" max="15364" width="25.5703125" style="1" customWidth="1"/>
    <col min="15365" max="15365" width="52.42578125" style="1" customWidth="1"/>
    <col min="15366" max="15616" width="8.85546875" style="1"/>
    <col min="15617" max="15618" width="7.5703125" style="1" customWidth="1"/>
    <col min="15619" max="15619" width="140.5703125" style="1" customWidth="1"/>
    <col min="15620" max="15620" width="25.5703125" style="1" customWidth="1"/>
    <col min="15621" max="15621" width="52.42578125" style="1" customWidth="1"/>
    <col min="15622" max="15872" width="8.85546875" style="1"/>
    <col min="15873" max="15874" width="7.5703125" style="1" customWidth="1"/>
    <col min="15875" max="15875" width="140.5703125" style="1" customWidth="1"/>
    <col min="15876" max="15876" width="25.5703125" style="1" customWidth="1"/>
    <col min="15877" max="15877" width="52.42578125" style="1" customWidth="1"/>
    <col min="15878" max="16128" width="8.85546875" style="1"/>
    <col min="16129" max="16130" width="7.5703125" style="1" customWidth="1"/>
    <col min="16131" max="16131" width="140.5703125" style="1" customWidth="1"/>
    <col min="16132" max="16132" width="25.5703125" style="1" customWidth="1"/>
    <col min="16133" max="16133" width="52.42578125" style="1" customWidth="1"/>
    <col min="16134" max="16384" width="8.85546875" style="1"/>
  </cols>
  <sheetData>
    <row r="1" spans="1:3" ht="60" customHeight="1" x14ac:dyDescent="0.25">
      <c r="A1" s="71" t="s">
        <v>38</v>
      </c>
      <c r="B1" s="71"/>
      <c r="C1" s="71"/>
    </row>
    <row r="2" spans="1:3" ht="19.5" customHeight="1" x14ac:dyDescent="0.3">
      <c r="A2" s="3" t="s">
        <v>52</v>
      </c>
    </row>
    <row r="3" spans="1:3" ht="12.75" customHeight="1" x14ac:dyDescent="0.25">
      <c r="A3" s="5" t="s">
        <v>73</v>
      </c>
    </row>
    <row r="4" spans="1:3" ht="12.75" customHeight="1" x14ac:dyDescent="0.25"/>
    <row r="5" spans="1:3" ht="12.75" customHeight="1" x14ac:dyDescent="0.25">
      <c r="B5" s="6" t="s">
        <v>46</v>
      </c>
    </row>
    <row r="6" spans="1:3" ht="12.75" customHeight="1" x14ac:dyDescent="0.25">
      <c r="B6" s="7" t="s">
        <v>47</v>
      </c>
    </row>
    <row r="7" spans="1:3" ht="12.75" customHeight="1" x14ac:dyDescent="0.25">
      <c r="A7" s="8"/>
      <c r="B7" s="9">
        <v>1</v>
      </c>
      <c r="C7" s="10" t="s">
        <v>39</v>
      </c>
    </row>
    <row r="8" spans="1:3" ht="12.75" customHeight="1" x14ac:dyDescent="0.25">
      <c r="A8" s="8"/>
      <c r="B8" s="9">
        <v>2</v>
      </c>
      <c r="C8" s="10" t="s">
        <v>40</v>
      </c>
    </row>
    <row r="9" spans="1:3" ht="12.75" customHeight="1" x14ac:dyDescent="0.25">
      <c r="A9" s="8"/>
      <c r="B9" s="9">
        <v>3</v>
      </c>
      <c r="C9" s="10" t="s">
        <v>41</v>
      </c>
    </row>
    <row r="10" spans="1:3" ht="12.75" customHeight="1" x14ac:dyDescent="0.25">
      <c r="A10" s="8"/>
      <c r="B10" s="9">
        <v>4</v>
      </c>
      <c r="C10" s="10" t="s">
        <v>42</v>
      </c>
    </row>
    <row r="11" spans="1:3" ht="12.75" customHeight="1" x14ac:dyDescent="0.25">
      <c r="A11" s="8"/>
      <c r="B11" s="9">
        <v>5</v>
      </c>
      <c r="C11" s="10" t="s">
        <v>4</v>
      </c>
    </row>
    <row r="12" spans="1:3" ht="12.75" customHeight="1" x14ac:dyDescent="0.25">
      <c r="A12" s="8"/>
      <c r="B12" s="9">
        <v>6</v>
      </c>
      <c r="C12" s="10" t="s">
        <v>43</v>
      </c>
    </row>
    <row r="13" spans="1:3" ht="12.75" customHeight="1" x14ac:dyDescent="0.25">
      <c r="A13" s="8"/>
      <c r="B13" s="9">
        <v>7</v>
      </c>
      <c r="C13" s="10" t="s">
        <v>44</v>
      </c>
    </row>
    <row r="14" spans="1:3" ht="12.75" customHeight="1" x14ac:dyDescent="0.25">
      <c r="A14" s="8"/>
      <c r="B14" s="9">
        <v>8</v>
      </c>
      <c r="C14" s="10" t="s">
        <v>45</v>
      </c>
    </row>
    <row r="15" spans="1:3" x14ac:dyDescent="0.25">
      <c r="B15" s="11"/>
      <c r="C15" s="12"/>
    </row>
    <row r="16" spans="1:3" x14ac:dyDescent="0.25">
      <c r="B16" s="13"/>
      <c r="C16" s="13"/>
    </row>
    <row r="17" spans="2:3" ht="15.75" x14ac:dyDescent="0.25">
      <c r="B17" s="14" t="s">
        <v>48</v>
      </c>
      <c r="C17" s="15"/>
    </row>
    <row r="18" spans="2:3" ht="15.75" x14ac:dyDescent="0.25">
      <c r="B18" s="6"/>
      <c r="C18" s="13"/>
    </row>
    <row r="19" spans="2:3" x14ac:dyDescent="0.25">
      <c r="B19" s="16"/>
      <c r="C19" s="13"/>
    </row>
    <row r="20" spans="2:3" x14ac:dyDescent="0.25">
      <c r="B20" s="16"/>
      <c r="C20" s="13"/>
    </row>
    <row r="21" spans="2:3" ht="15.75" x14ac:dyDescent="0.25">
      <c r="B21" s="17" t="s">
        <v>49</v>
      </c>
      <c r="C21" s="13"/>
    </row>
    <row r="22" spans="2:3" x14ac:dyDescent="0.25">
      <c r="B22" s="18"/>
      <c r="C22" s="18"/>
    </row>
    <row r="23" spans="2:3" ht="22.7" customHeight="1" x14ac:dyDescent="0.25">
      <c r="B23" s="72" t="s">
        <v>50</v>
      </c>
      <c r="C23" s="72"/>
    </row>
    <row r="24" spans="2:3" x14ac:dyDescent="0.25">
      <c r="B24" s="72"/>
      <c r="C24" s="72"/>
    </row>
    <row r="25" spans="2:3" x14ac:dyDescent="0.25">
      <c r="B25" s="18"/>
      <c r="C25" s="18"/>
    </row>
    <row r="26" spans="2:3" x14ac:dyDescent="0.25">
      <c r="B26" s="73" t="s">
        <v>51</v>
      </c>
      <c r="C26" s="73"/>
    </row>
  </sheetData>
  <mergeCells count="4">
    <mergeCell ref="A1:C1"/>
    <mergeCell ref="B23:C23"/>
    <mergeCell ref="B24:C24"/>
    <mergeCell ref="B26:C26"/>
  </mergeCells>
  <hyperlinks>
    <hyperlink ref="B17:C17" r:id="rId1" display="More information available from the ABS web site" xr:uid="{00000000-0004-0000-0000-000000000000}"/>
    <hyperlink ref="B26:C26" r:id="rId2" display="© Commonwealth of Australia &lt;&lt;yyyy&gt;&gt;" xr:uid="{00000000-0004-0000-0000-000001000000}"/>
    <hyperlink ref="B7" location="'New South Wales'!A1" display="'New South Wales'!A1" xr:uid="{00000000-0004-0000-0000-000002000000}"/>
    <hyperlink ref="B8" location="Victoria!A1" display="Victoria!A1" xr:uid="{00000000-0004-0000-0000-000003000000}"/>
    <hyperlink ref="B9" location="Queensland!A1" display="Queensland!A1" xr:uid="{00000000-0004-0000-0000-000004000000}"/>
    <hyperlink ref="B10" location="'South Australia'!A1" display="'South Australia'!A1" xr:uid="{00000000-0004-0000-0000-000005000000}"/>
    <hyperlink ref="B11" location="'Western Australia'!A1" display="'Western Australia'!A1" xr:uid="{00000000-0004-0000-0000-000006000000}"/>
    <hyperlink ref="B12" location="Tasmania!A1" display="Tasmania!A1" xr:uid="{00000000-0004-0000-0000-000007000000}"/>
    <hyperlink ref="B13" location="'Northern Territory'!A1" display="'Northern Territory'!A1" xr:uid="{00000000-0004-0000-0000-000008000000}"/>
    <hyperlink ref="B14" location="'Australian Capital Territory'!A1" display="'Australian Capital Territory'!A1" xr:uid="{00000000-0004-0000-0000-000009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FBADF-E459-4436-8598-A162FD4AB806}">
  <sheetPr codeName="Sheet3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1.5703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38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39</v>
      </c>
    </row>
    <row r="2" spans="1:12" ht="19.5" customHeight="1" x14ac:dyDescent="0.3">
      <c r="A2" s="3" t="str">
        <f>"Weekly Payroll Jobs and Wages in Australia - " &amp;$L$1</f>
        <v>Weekly Payroll Jobs and Wages in Australia - New South Wales</v>
      </c>
      <c r="B2" s="20"/>
      <c r="C2" s="20"/>
      <c r="D2" s="20"/>
      <c r="E2" s="20"/>
      <c r="F2" s="20"/>
      <c r="G2" s="20"/>
      <c r="H2" s="20"/>
      <c r="I2" s="20"/>
      <c r="J2" s="20"/>
      <c r="K2" s="39"/>
      <c r="L2" s="36">
        <v>43953</v>
      </c>
    </row>
    <row r="3" spans="1:12" ht="15" customHeight="1" x14ac:dyDescent="0.25">
      <c r="A3" s="21" t="str">
        <f>"Week ending "&amp;TEXT($L$2,"dddd dd mmmm yyyy")</f>
        <v>Week ending Saturday 02 May 2020</v>
      </c>
      <c r="B3" s="20"/>
      <c r="C3" s="22"/>
      <c r="D3" s="23"/>
      <c r="E3" s="20"/>
      <c r="F3" s="20"/>
      <c r="G3" s="20"/>
      <c r="H3" s="20"/>
      <c r="I3" s="20"/>
      <c r="J3" s="20"/>
      <c r="K3" s="37" t="s">
        <v>37</v>
      </c>
      <c r="L3" s="40">
        <v>43904</v>
      </c>
    </row>
    <row r="4" spans="1:12" ht="15" customHeight="1" x14ac:dyDescent="0.25">
      <c r="A4" s="2" t="s">
        <v>36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63</v>
      </c>
      <c r="L4" s="40">
        <v>43925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43932</v>
      </c>
    </row>
    <row r="6" spans="1:12" ht="16.5" customHeight="1" thickBot="1" x14ac:dyDescent="0.3">
      <c r="A6" s="25" t="str">
        <f>"Change in payroll jobs and total wages, "&amp;$L$1</f>
        <v>Change in payroll jobs and total wages, New South Wales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43939</v>
      </c>
    </row>
    <row r="7" spans="1:12" ht="16.5" customHeight="1" x14ac:dyDescent="0.25">
      <c r="A7" s="58"/>
      <c r="B7" s="83" t="s">
        <v>71</v>
      </c>
      <c r="C7" s="84"/>
      <c r="D7" s="84"/>
      <c r="E7" s="85"/>
      <c r="F7" s="86" t="s">
        <v>72</v>
      </c>
      <c r="G7" s="87"/>
      <c r="H7" s="87"/>
      <c r="I7" s="88"/>
      <c r="J7" s="51"/>
      <c r="K7" s="39" t="s">
        <v>64</v>
      </c>
      <c r="L7" s="40">
        <v>43946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02 May (Change since 100th case of COVID-19)</v>
      </c>
      <c r="C8" s="93" t="str">
        <f>"% Change between " &amp; TEXT($L$4,"dd mmmm")&amp;" and "&amp; TEXT($L$2,"dd mmmm") &amp; " (monthly change)"</f>
        <v>% Change between 04 April and 02 May (monthly change)</v>
      </c>
      <c r="D8" s="74" t="str">
        <f>"% Change between " &amp; TEXT($L$7,"dd mmmm")&amp;" and "&amp; TEXT($L$2,"dd mmmm") &amp; " (weekly change)"</f>
        <v>% Change between 25 April and 02 May (weekly change)</v>
      </c>
      <c r="E8" s="76" t="str">
        <f>"% Change between " &amp; TEXT($L$6,"dd mmmm")&amp;" and "&amp; TEXT($L$7,"dd mmmm") &amp; " (weekly change)"</f>
        <v>% Change between 18 April and 25 April (weekly change)</v>
      </c>
      <c r="F8" s="95" t="str">
        <f>"% Change between " &amp; TEXT($L$3,"dd mmmm")&amp;" and "&amp; TEXT($L$2,"dd mmmm") &amp; " (Change since 100th case of COVID-19)"</f>
        <v>% Change between 14 March and 02 May (Change since 100th case of COVID-19)</v>
      </c>
      <c r="G8" s="93" t="str">
        <f>"% Change between " &amp; TEXT($L$4,"dd mmmm")&amp;" and "&amp; TEXT($L$2,"dd mmmm") &amp; " (monthly change)"</f>
        <v>% Change between 04 April and 02 May (monthly change)</v>
      </c>
      <c r="H8" s="74" t="str">
        <f>"% Change between " &amp; TEXT($L$7,"dd mmmm")&amp;" and "&amp; TEXT($L$2,"dd mmmm") &amp; " (weekly change)"</f>
        <v>% Change between 25 April and 02 May (weekly change)</v>
      </c>
      <c r="I8" s="76" t="str">
        <f>"% Change between " &amp; TEXT($L$6,"dd mmmm")&amp;" and "&amp; TEXT($L$7,"dd mmmm") &amp; " (weekly change)"</f>
        <v>% Change between 18 April and 25 April (weekly change)</v>
      </c>
      <c r="J8" s="52"/>
      <c r="K8" s="39" t="s">
        <v>65</v>
      </c>
      <c r="L8" s="40">
        <v>43953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35</v>
      </c>
      <c r="L9" s="43">
        <v>100</v>
      </c>
    </row>
    <row r="10" spans="1:12" x14ac:dyDescent="0.25">
      <c r="A10" s="59"/>
      <c r="B10" s="78" t="str">
        <f>L1</f>
        <v>New South Wales</v>
      </c>
      <c r="C10" s="79"/>
      <c r="D10" s="79"/>
      <c r="E10" s="79"/>
      <c r="F10" s="79"/>
      <c r="G10" s="79"/>
      <c r="H10" s="79"/>
      <c r="I10" s="80"/>
      <c r="J10" s="28"/>
      <c r="K10" s="55" t="s">
        <v>62</v>
      </c>
      <c r="L10" s="43">
        <v>93.883467674413907</v>
      </c>
    </row>
    <row r="11" spans="1:12" x14ac:dyDescent="0.25">
      <c r="A11" s="60" t="s">
        <v>34</v>
      </c>
      <c r="B11" s="28">
        <v>-7.7353645303971041E-2</v>
      </c>
      <c r="C11" s="28">
        <v>-1.7242995437972919E-2</v>
      </c>
      <c r="D11" s="28">
        <v>-1.829584594705802E-2</v>
      </c>
      <c r="E11" s="28">
        <v>9.7822229629125346E-3</v>
      </c>
      <c r="F11" s="28">
        <v>-4.9235399119726631E-2</v>
      </c>
      <c r="G11" s="28">
        <v>-1.5183653683160436E-2</v>
      </c>
      <c r="H11" s="28">
        <v>-2.142654986896142E-3</v>
      </c>
      <c r="I11" s="61">
        <v>5.1709925803229417E-3</v>
      </c>
      <c r="J11" s="28"/>
      <c r="K11" s="42"/>
      <c r="L11" s="43">
        <v>93.448412350342238</v>
      </c>
    </row>
    <row r="12" spans="1:12" x14ac:dyDescent="0.25">
      <c r="A12" s="59"/>
      <c r="B12" s="81" t="s">
        <v>33</v>
      </c>
      <c r="C12" s="81"/>
      <c r="D12" s="81"/>
      <c r="E12" s="81"/>
      <c r="F12" s="81"/>
      <c r="G12" s="81"/>
      <c r="H12" s="81"/>
      <c r="I12" s="82"/>
      <c r="J12" s="28"/>
      <c r="K12" s="42"/>
      <c r="L12" s="43">
        <v>93.073687529250705</v>
      </c>
    </row>
    <row r="13" spans="1:12" x14ac:dyDescent="0.25">
      <c r="A13" s="62" t="s">
        <v>32</v>
      </c>
      <c r="B13" s="28">
        <v>-7.5512906820482506E-2</v>
      </c>
      <c r="C13" s="28">
        <v>-2.5363621850346463E-2</v>
      </c>
      <c r="D13" s="28">
        <v>-2.3523265264347226E-2</v>
      </c>
      <c r="E13" s="28">
        <v>5.2547337308685993E-3</v>
      </c>
      <c r="F13" s="28">
        <v>-6.8994501665315178E-2</v>
      </c>
      <c r="G13" s="28">
        <v>-3.7336356527808756E-2</v>
      </c>
      <c r="H13" s="28">
        <v>-7.7378469169598896E-3</v>
      </c>
      <c r="I13" s="61">
        <v>-1.2002927492905657E-3</v>
      </c>
      <c r="J13" s="28"/>
      <c r="K13" s="42"/>
      <c r="L13" s="43">
        <v>93.984155092642283</v>
      </c>
    </row>
    <row r="14" spans="1:12" x14ac:dyDescent="0.25">
      <c r="A14" s="62" t="s">
        <v>31</v>
      </c>
      <c r="B14" s="28">
        <v>-7.2862902371513383E-2</v>
      </c>
      <c r="C14" s="28">
        <v>-6.5638381762052056E-3</v>
      </c>
      <c r="D14" s="28">
        <v>-1.3307107605505242E-2</v>
      </c>
      <c r="E14" s="28">
        <v>1.4662358038704637E-2</v>
      </c>
      <c r="F14" s="28">
        <v>-1.9571031773408687E-2</v>
      </c>
      <c r="G14" s="28">
        <v>1.8313520934980509E-2</v>
      </c>
      <c r="H14" s="28">
        <v>6.6843550121959971E-3</v>
      </c>
      <c r="I14" s="61">
        <v>1.4216580763396491E-2</v>
      </c>
      <c r="J14" s="28"/>
      <c r="K14" s="38"/>
      <c r="L14" s="43">
        <v>92.264635469602894</v>
      </c>
    </row>
    <row r="15" spans="1:12" x14ac:dyDescent="0.25">
      <c r="A15" s="63" t="s">
        <v>54</v>
      </c>
      <c r="B15" s="28">
        <v>-0.15345144004940514</v>
      </c>
      <c r="C15" s="28">
        <v>3.3122962622109675E-3</v>
      </c>
      <c r="D15" s="28">
        <v>3.6838622923765829E-2</v>
      </c>
      <c r="E15" s="28">
        <v>1.7097220416575798E-2</v>
      </c>
      <c r="F15" s="28">
        <v>0.13798226401647495</v>
      </c>
      <c r="G15" s="28">
        <v>0.26876761272070948</v>
      </c>
      <c r="H15" s="28">
        <v>5.9408709491812095E-2</v>
      </c>
      <c r="I15" s="61">
        <v>7.5310300727181145E-2</v>
      </c>
      <c r="J15" s="28"/>
      <c r="K15" s="56" t="s">
        <v>30</v>
      </c>
      <c r="L15" s="43">
        <v>100</v>
      </c>
    </row>
    <row r="16" spans="1:12" x14ac:dyDescent="0.25">
      <c r="A16" s="62" t="s">
        <v>55</v>
      </c>
      <c r="B16" s="28">
        <v>-0.11324706982381239</v>
      </c>
      <c r="C16" s="28">
        <v>-1.7084672886115482E-2</v>
      </c>
      <c r="D16" s="28">
        <v>-1.2192921232484388E-2</v>
      </c>
      <c r="E16" s="28">
        <v>1.2690291894840167E-2</v>
      </c>
      <c r="F16" s="28">
        <v>-4.3578953259822084E-2</v>
      </c>
      <c r="G16" s="28">
        <v>3.0551064036919984E-2</v>
      </c>
      <c r="H16" s="28">
        <v>4.81673969951113E-3</v>
      </c>
      <c r="I16" s="61">
        <v>2.3701754063570224E-2</v>
      </c>
      <c r="J16" s="28"/>
      <c r="K16" s="42"/>
      <c r="L16" s="43">
        <v>96.542325321475644</v>
      </c>
    </row>
    <row r="17" spans="1:12" x14ac:dyDescent="0.25">
      <c r="A17" s="62" t="s">
        <v>56</v>
      </c>
      <c r="B17" s="28">
        <v>-6.7611286392602721E-2</v>
      </c>
      <c r="C17" s="28">
        <v>-2.514559472859601E-2</v>
      </c>
      <c r="D17" s="28">
        <v>-3.0616941464312264E-2</v>
      </c>
      <c r="E17" s="28">
        <v>7.5217963056379844E-3</v>
      </c>
      <c r="F17" s="28">
        <v>-5.8641870750455016E-2</v>
      </c>
      <c r="G17" s="28">
        <v>-3.8340907098336596E-2</v>
      </c>
      <c r="H17" s="28">
        <v>-1.4121908232376357E-2</v>
      </c>
      <c r="I17" s="61">
        <v>-1.4180078701311327E-3</v>
      </c>
      <c r="J17" s="28"/>
      <c r="K17" s="42"/>
      <c r="L17" s="43">
        <v>95.056967885011957</v>
      </c>
    </row>
    <row r="18" spans="1:12" x14ac:dyDescent="0.25">
      <c r="A18" s="62" t="s">
        <v>57</v>
      </c>
      <c r="B18" s="28">
        <v>-5.5238002749512183E-2</v>
      </c>
      <c r="C18" s="28">
        <v>-1.9845854424336395E-2</v>
      </c>
      <c r="D18" s="28">
        <v>-2.5165775267106727E-2</v>
      </c>
      <c r="E18" s="28">
        <v>7.2624916313261956E-3</v>
      </c>
      <c r="F18" s="28">
        <v>-6.6043480184666659E-2</v>
      </c>
      <c r="G18" s="28">
        <v>-4.1630948807493739E-2</v>
      </c>
      <c r="H18" s="28">
        <v>-5.467664688265983E-3</v>
      </c>
      <c r="I18" s="61">
        <v>-2.9234478705513212E-3</v>
      </c>
      <c r="J18" s="28"/>
      <c r="K18" s="42"/>
      <c r="L18" s="43">
        <v>94.790452841518373</v>
      </c>
    </row>
    <row r="19" spans="1:12" ht="15" customHeight="1" x14ac:dyDescent="0.25">
      <c r="A19" s="62" t="s">
        <v>58</v>
      </c>
      <c r="B19" s="28">
        <v>-4.6770888085902129E-2</v>
      </c>
      <c r="C19" s="28">
        <v>-1.0648055288211999E-2</v>
      </c>
      <c r="D19" s="28">
        <v>-1.6813442139861801E-2</v>
      </c>
      <c r="E19" s="28">
        <v>9.022996300820818E-3</v>
      </c>
      <c r="F19" s="28">
        <v>-4.8117168276073374E-2</v>
      </c>
      <c r="G19" s="28">
        <v>-1.8749414228476646E-2</v>
      </c>
      <c r="H19" s="28">
        <v>2.6299623976335784E-3</v>
      </c>
      <c r="I19" s="61">
        <v>8.9410105087672775E-4</v>
      </c>
      <c r="J19" s="29"/>
      <c r="K19" s="44"/>
      <c r="L19" s="43">
        <v>95.280613569847304</v>
      </c>
    </row>
    <row r="20" spans="1:12" x14ac:dyDescent="0.25">
      <c r="A20" s="62" t="s">
        <v>59</v>
      </c>
      <c r="B20" s="28">
        <v>-4.7591892222999532E-2</v>
      </c>
      <c r="C20" s="28">
        <v>8.7228140345896321E-5</v>
      </c>
      <c r="D20" s="28">
        <v>-7.6616472932854451E-3</v>
      </c>
      <c r="E20" s="28">
        <v>1.3530390115654933E-2</v>
      </c>
      <c r="F20" s="28">
        <v>-2.3159793468179091E-2</v>
      </c>
      <c r="G20" s="28">
        <v>1.2827136781255577E-2</v>
      </c>
      <c r="H20" s="28">
        <v>9.7321240198577907E-3</v>
      </c>
      <c r="I20" s="61">
        <v>7.7823718647964668E-3</v>
      </c>
      <c r="J20" s="20"/>
      <c r="K20" s="37"/>
      <c r="L20" s="43">
        <v>95.076460088027332</v>
      </c>
    </row>
    <row r="21" spans="1:12" ht="15.75" thickBot="1" x14ac:dyDescent="0.3">
      <c r="A21" s="64" t="s">
        <v>60</v>
      </c>
      <c r="B21" s="65">
        <v>-0.13208089446081883</v>
      </c>
      <c r="C21" s="65">
        <v>-4.0717708504676264E-2</v>
      </c>
      <c r="D21" s="65">
        <v>-2.6729821784636343E-2</v>
      </c>
      <c r="E21" s="65">
        <v>9.2670999237778329E-3</v>
      </c>
      <c r="F21" s="65">
        <v>-7.3143353605603645E-3</v>
      </c>
      <c r="G21" s="65">
        <v>2.7265434583376713E-2</v>
      </c>
      <c r="H21" s="65">
        <v>2.1262081315134296E-3</v>
      </c>
      <c r="I21" s="66">
        <v>2.5338531953125187E-2</v>
      </c>
      <c r="J21" s="20"/>
      <c r="K21" s="57" t="s">
        <v>29</v>
      </c>
      <c r="L21" s="43">
        <v>100</v>
      </c>
    </row>
    <row r="22" spans="1:12" x14ac:dyDescent="0.25">
      <c r="A22" s="30" t="s">
        <v>53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>
        <v>93.678955913358379</v>
      </c>
    </row>
    <row r="23" spans="1:12" ht="6.9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>
        <v>93.222199896615791</v>
      </c>
    </row>
    <row r="24" spans="1:12" x14ac:dyDescent="0.25">
      <c r="A24" s="31" t="str">
        <f>"Indexed number of payroll jobs and total wages, "&amp;$L$1&amp;" and Australia"</f>
        <v>Indexed number of payroll jobs and total wages, New South Wales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>
        <v>92.870702649812898</v>
      </c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>
        <v>93.679227619320955</v>
      </c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>
        <v>92.686225897216985</v>
      </c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 t="s">
        <v>28</v>
      </c>
      <c r="L27" s="43">
        <v>100</v>
      </c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>
        <v>94.685579885832198</v>
      </c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>
        <v>93.27746314971948</v>
      </c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>
        <v>93.280708288092242</v>
      </c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>
        <v>93.754209514700747</v>
      </c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>
        <v>94.59092324547305</v>
      </c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27</v>
      </c>
      <c r="L34" s="43"/>
    </row>
    <row r="35" spans="1:12" ht="6.9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25</v>
      </c>
    </row>
    <row r="36" spans="1:12" x14ac:dyDescent="0.25">
      <c r="A36" s="32" t="str">
        <f>"Indexed number of payroll jobs held by men by age group, "&amp;$L$1</f>
        <v>Indexed number of payroll jobs held by men by age group, New South Wales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54</v>
      </c>
      <c r="L36" s="43">
        <v>88.566135986733002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55</v>
      </c>
      <c r="L37" s="43">
        <v>91.25490793363447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56</v>
      </c>
      <c r="L38" s="43">
        <v>96.040622729036812</v>
      </c>
    </row>
    <row r="39" spans="1:12" x14ac:dyDescent="0.25">
      <c r="K39" s="44" t="s">
        <v>57</v>
      </c>
      <c r="L39" s="43">
        <v>97.038264185507458</v>
      </c>
    </row>
    <row r="40" spans="1:12" x14ac:dyDescent="0.25">
      <c r="K40" s="37" t="s">
        <v>58</v>
      </c>
      <c r="L40" s="43">
        <v>97.038900898894525</v>
      </c>
    </row>
    <row r="41" spans="1:12" x14ac:dyDescent="0.25">
      <c r="K41" s="37" t="s">
        <v>59</v>
      </c>
      <c r="L41" s="43">
        <v>95.611361724289893</v>
      </c>
    </row>
    <row r="42" spans="1:12" x14ac:dyDescent="0.25">
      <c r="K42" s="37" t="s">
        <v>60</v>
      </c>
      <c r="L42" s="43">
        <v>92.13848937994095</v>
      </c>
    </row>
    <row r="43" spans="1:12" x14ac:dyDescent="0.25">
      <c r="K43" s="37" t="s">
        <v>61</v>
      </c>
      <c r="L43" s="43">
        <v>0</v>
      </c>
    </row>
    <row r="44" spans="1:12" x14ac:dyDescent="0.25">
      <c r="K44" s="43"/>
      <c r="L44" s="43" t="s">
        <v>24</v>
      </c>
    </row>
    <row r="45" spans="1:12" x14ac:dyDescent="0.25">
      <c r="K45" s="42" t="s">
        <v>54</v>
      </c>
      <c r="L45" s="43">
        <v>87.361525704809281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New South Wales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55</v>
      </c>
      <c r="L46" s="43">
        <v>90.594057969753152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56</v>
      </c>
      <c r="L47" s="43">
        <v>96.187516767685182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57</v>
      </c>
      <c r="L48" s="43">
        <v>97.204801560226684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58</v>
      </c>
      <c r="L49" s="43">
        <v>97.182363082735918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59</v>
      </c>
      <c r="L50" s="43">
        <v>95.635591522775528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60</v>
      </c>
      <c r="L51" s="43">
        <v>90.366429455866552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 t="s">
        <v>61</v>
      </c>
      <c r="L52" s="43">
        <v>0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23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54</v>
      </c>
      <c r="L54" s="43">
        <v>89.973565505804316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New South Wales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55</v>
      </c>
      <c r="L55" s="43">
        <v>89.594072475246378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56</v>
      </c>
      <c r="L56" s="43">
        <v>92.868450184021285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57</v>
      </c>
      <c r="L57" s="43">
        <v>93.89472831555959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58</v>
      </c>
      <c r="L58" s="43">
        <v>94.699325349132778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59</v>
      </c>
      <c r="L59" s="43">
        <v>94.492031569248027</v>
      </c>
    </row>
    <row r="60" spans="1:12" ht="15.4" customHeight="1" x14ac:dyDescent="0.25">
      <c r="K60" s="37" t="s">
        <v>60</v>
      </c>
      <c r="L60" s="43">
        <v>87.914930673669602</v>
      </c>
    </row>
    <row r="61" spans="1:12" ht="15.4" customHeight="1" x14ac:dyDescent="0.25">
      <c r="K61" s="37" t="s">
        <v>61</v>
      </c>
      <c r="L61" s="43">
        <v>0</v>
      </c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26</v>
      </c>
      <c r="L63" s="46"/>
    </row>
    <row r="64" spans="1:12" ht="15.4" customHeight="1" x14ac:dyDescent="0.25">
      <c r="K64" s="46"/>
      <c r="L64" s="42" t="s">
        <v>25</v>
      </c>
    </row>
    <row r="65" spans="1:12" ht="15.4" customHeight="1" x14ac:dyDescent="0.25">
      <c r="K65" s="42" t="s">
        <v>54</v>
      </c>
      <c r="L65" s="43">
        <v>81.630928351479966</v>
      </c>
    </row>
    <row r="66" spans="1:12" ht="15.4" customHeight="1" x14ac:dyDescent="0.25">
      <c r="K66" s="42" t="s">
        <v>55</v>
      </c>
      <c r="L66" s="43">
        <v>89.726590281612374</v>
      </c>
    </row>
    <row r="67" spans="1:12" ht="15.4" customHeight="1" x14ac:dyDescent="0.25">
      <c r="K67" s="42" t="s">
        <v>56</v>
      </c>
      <c r="L67" s="43">
        <v>95.3055596085361</v>
      </c>
    </row>
    <row r="68" spans="1:12" ht="15.4" customHeight="1" x14ac:dyDescent="0.25">
      <c r="K68" s="44" t="s">
        <v>57</v>
      </c>
      <c r="L68" s="43">
        <v>95.742641066497995</v>
      </c>
    </row>
    <row r="69" spans="1:12" ht="15.4" customHeight="1" x14ac:dyDescent="0.25">
      <c r="K69" s="37" t="s">
        <v>58</v>
      </c>
      <c r="L69" s="43">
        <v>95.72645046412724</v>
      </c>
    </row>
    <row r="70" spans="1:12" ht="15.4" customHeight="1" x14ac:dyDescent="0.25">
      <c r="K70" s="37" t="s">
        <v>59</v>
      </c>
      <c r="L70" s="43">
        <v>94.830889927886531</v>
      </c>
    </row>
    <row r="71" spans="1:12" ht="15.4" customHeight="1" x14ac:dyDescent="0.25">
      <c r="K71" s="37" t="s">
        <v>60</v>
      </c>
      <c r="L71" s="43">
        <v>88.950264565904988</v>
      </c>
    </row>
    <row r="72" spans="1:12" ht="15.4" customHeight="1" x14ac:dyDescent="0.25">
      <c r="K72" s="37" t="s">
        <v>61</v>
      </c>
      <c r="L72" s="43">
        <v>0</v>
      </c>
    </row>
    <row r="73" spans="1:12" ht="15.4" customHeight="1" x14ac:dyDescent="0.25">
      <c r="K73" s="38"/>
      <c r="L73" s="43" t="s">
        <v>24</v>
      </c>
    </row>
    <row r="74" spans="1:12" ht="15.4" customHeight="1" x14ac:dyDescent="0.25">
      <c r="K74" s="42" t="s">
        <v>54</v>
      </c>
      <c r="L74" s="43">
        <v>78.729391657949407</v>
      </c>
    </row>
    <row r="75" spans="1:12" ht="15.4" customHeight="1" x14ac:dyDescent="0.25">
      <c r="K75" s="42" t="s">
        <v>55</v>
      </c>
      <c r="L75" s="43">
        <v>89.948094975151847</v>
      </c>
    </row>
    <row r="76" spans="1:12" ht="15.4" customHeight="1" x14ac:dyDescent="0.25">
      <c r="K76" s="42" t="s">
        <v>56</v>
      </c>
      <c r="L76" s="43">
        <v>96.329891001842753</v>
      </c>
    </row>
    <row r="77" spans="1:12" ht="15.4" customHeight="1" x14ac:dyDescent="0.25">
      <c r="A77" s="31" t="str">
        <f>"Distribution of payroll jobs by industry, "&amp;$L$1</f>
        <v>Distribution of payroll jobs by industry, New South Wales</v>
      </c>
      <c r="K77" s="44" t="s">
        <v>57</v>
      </c>
      <c r="L77" s="43">
        <v>96.665673312006618</v>
      </c>
    </row>
    <row r="78" spans="1:12" ht="15.4" customHeight="1" x14ac:dyDescent="0.25">
      <c r="K78" s="37" t="s">
        <v>58</v>
      </c>
      <c r="L78" s="43">
        <v>96.778244013521231</v>
      </c>
    </row>
    <row r="79" spans="1:12" ht="15.4" customHeight="1" x14ac:dyDescent="0.25">
      <c r="K79" s="37" t="s">
        <v>59</v>
      </c>
      <c r="L79" s="43">
        <v>96.30002377367461</v>
      </c>
    </row>
    <row r="80" spans="1:12" ht="15.4" customHeight="1" x14ac:dyDescent="0.25">
      <c r="K80" s="37" t="s">
        <v>60</v>
      </c>
      <c r="L80" s="43">
        <v>88.591149605368173</v>
      </c>
    </row>
    <row r="81" spans="1:12" ht="15.4" customHeight="1" x14ac:dyDescent="0.25">
      <c r="K81" s="37" t="s">
        <v>61</v>
      </c>
      <c r="L81" s="43">
        <v>0</v>
      </c>
    </row>
    <row r="82" spans="1:12" ht="15.4" customHeight="1" x14ac:dyDescent="0.25">
      <c r="K82" s="39"/>
      <c r="L82" s="43" t="s">
        <v>23</v>
      </c>
    </row>
    <row r="83" spans="1:12" ht="15.4" customHeight="1" x14ac:dyDescent="0.25">
      <c r="K83" s="42" t="s">
        <v>54</v>
      </c>
      <c r="L83" s="43">
        <v>81.918347501952184</v>
      </c>
    </row>
    <row r="84" spans="1:12" ht="15.4" customHeight="1" x14ac:dyDescent="0.25">
      <c r="K84" s="42" t="s">
        <v>55</v>
      </c>
      <c r="L84" s="43">
        <v>88.914257316399784</v>
      </c>
    </row>
    <row r="85" spans="1:12" ht="15.4" customHeight="1" x14ac:dyDescent="0.25">
      <c r="K85" s="42" t="s">
        <v>56</v>
      </c>
      <c r="L85" s="43">
        <v>93.870196542537371</v>
      </c>
    </row>
    <row r="86" spans="1:12" ht="15.4" customHeight="1" x14ac:dyDescent="0.25">
      <c r="K86" s="44" t="s">
        <v>57</v>
      </c>
      <c r="L86" s="43">
        <v>95.112214613260676</v>
      </c>
    </row>
    <row r="87" spans="1:12" ht="15.4" customHeight="1" x14ac:dyDescent="0.25">
      <c r="K87" s="37" t="s">
        <v>58</v>
      </c>
      <c r="L87" s="43">
        <v>95.954286038584442</v>
      </c>
    </row>
    <row r="88" spans="1:12" ht="15.4" customHeight="1" x14ac:dyDescent="0.25">
      <c r="K88" s="37" t="s">
        <v>59</v>
      </c>
      <c r="L88" s="43">
        <v>95.97186781836912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60</v>
      </c>
      <c r="L89" s="43">
        <v>86.319134470424785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 t="s">
        <v>61</v>
      </c>
      <c r="L90" s="43">
        <v>0</v>
      </c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22</v>
      </c>
      <c r="L92" s="38"/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8"/>
      <c r="L93" s="47" t="s">
        <v>20</v>
      </c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-7.452904755631673E-2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-3.1092697281809079E-2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-7.9586811007354652E-2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-4.1744999646618153E-2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-7.4487478940113316E-2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-0.10537383294223379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-5.8549356160587984E-2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-0.27140635587477979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-7.6940768417762095E-2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-0.10557018192575052</v>
      </c>
    </row>
    <row r="104" spans="1:12" x14ac:dyDescent="0.25">
      <c r="K104" s="38" t="s">
        <v>12</v>
      </c>
      <c r="L104" s="42">
        <v>1.6377876630738086E-2</v>
      </c>
    </row>
    <row r="105" spans="1:12" x14ac:dyDescent="0.25">
      <c r="K105" s="38" t="s">
        <v>11</v>
      </c>
      <c r="L105" s="42">
        <v>-0.14641043299875445</v>
      </c>
    </row>
    <row r="106" spans="1:12" x14ac:dyDescent="0.25">
      <c r="K106" s="38" t="s">
        <v>10</v>
      </c>
      <c r="L106" s="42">
        <v>-0.13095640596316394</v>
      </c>
    </row>
    <row r="107" spans="1:12" x14ac:dyDescent="0.25">
      <c r="K107" s="38" t="s">
        <v>9</v>
      </c>
      <c r="L107" s="42">
        <v>-0.10546597705315697</v>
      </c>
    </row>
    <row r="108" spans="1:12" x14ac:dyDescent="0.25">
      <c r="K108" s="38" t="s">
        <v>8</v>
      </c>
      <c r="L108" s="42">
        <v>2.1794267391074928E-2</v>
      </c>
    </row>
    <row r="109" spans="1:12" x14ac:dyDescent="0.25">
      <c r="K109" s="38" t="s">
        <v>7</v>
      </c>
      <c r="L109" s="42">
        <v>-2.5093572866656366E-2</v>
      </c>
    </row>
    <row r="110" spans="1:12" x14ac:dyDescent="0.25">
      <c r="K110" s="38" t="s">
        <v>6</v>
      </c>
      <c r="L110" s="42">
        <v>-1.7633565781385863E-2</v>
      </c>
    </row>
    <row r="111" spans="1:12" x14ac:dyDescent="0.25">
      <c r="K111" s="38" t="s">
        <v>5</v>
      </c>
      <c r="L111" s="42">
        <v>-0.2037487362674395</v>
      </c>
    </row>
    <row r="112" spans="1:12" x14ac:dyDescent="0.25">
      <c r="K112" s="38" t="s">
        <v>3</v>
      </c>
      <c r="L112" s="42">
        <v>-0.11958625382783261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21</v>
      </c>
      <c r="L141" s="38"/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7">
        <v>9.3123793552486872E-3</v>
      </c>
    </row>
    <row r="144" spans="11:12" x14ac:dyDescent="0.25">
      <c r="K144" s="38" t="s">
        <v>0</v>
      </c>
      <c r="L144" s="47">
        <v>7.9206135301229282E-3</v>
      </c>
    </row>
    <row r="145" spans="11:12" x14ac:dyDescent="0.25">
      <c r="K145" s="38" t="s">
        <v>1</v>
      </c>
      <c r="L145" s="47">
        <v>6.3091646154119815E-2</v>
      </c>
    </row>
    <row r="146" spans="11:12" x14ac:dyDescent="0.25">
      <c r="K146" s="38" t="s">
        <v>18</v>
      </c>
      <c r="L146" s="47">
        <v>8.678754808155293E-3</v>
      </c>
    </row>
    <row r="147" spans="11:12" x14ac:dyDescent="0.25">
      <c r="K147" s="38" t="s">
        <v>2</v>
      </c>
      <c r="L147" s="47">
        <v>6.4076432417777551E-2</v>
      </c>
    </row>
    <row r="148" spans="11:12" x14ac:dyDescent="0.25">
      <c r="K148" s="38" t="s">
        <v>17</v>
      </c>
      <c r="L148" s="47">
        <v>4.9141785300033186E-2</v>
      </c>
    </row>
    <row r="149" spans="11:12" x14ac:dyDescent="0.25">
      <c r="K149" s="38" t="s">
        <v>16</v>
      </c>
      <c r="L149" s="47">
        <v>8.4123012716041126E-2</v>
      </c>
    </row>
    <row r="150" spans="11:12" x14ac:dyDescent="0.25">
      <c r="K150" s="38" t="s">
        <v>15</v>
      </c>
      <c r="L150" s="47">
        <v>7.2418440007777696E-2</v>
      </c>
    </row>
    <row r="151" spans="11:12" x14ac:dyDescent="0.25">
      <c r="K151" s="38" t="s">
        <v>14</v>
      </c>
      <c r="L151" s="47">
        <v>4.1205223814223493E-2</v>
      </c>
    </row>
    <row r="152" spans="11:12" x14ac:dyDescent="0.25">
      <c r="K152" s="38" t="s">
        <v>13</v>
      </c>
      <c r="L152" s="47">
        <v>1.8661868376614654E-2</v>
      </c>
    </row>
    <row r="153" spans="11:12" x14ac:dyDescent="0.25">
      <c r="K153" s="38" t="s">
        <v>12</v>
      </c>
      <c r="L153" s="47">
        <v>5.3294080916246857E-2</v>
      </c>
    </row>
    <row r="154" spans="11:12" x14ac:dyDescent="0.25">
      <c r="K154" s="38" t="s">
        <v>11</v>
      </c>
      <c r="L154" s="47">
        <v>2.0930158381601456E-2</v>
      </c>
    </row>
    <row r="155" spans="11:12" x14ac:dyDescent="0.25">
      <c r="K155" s="38" t="s">
        <v>10</v>
      </c>
      <c r="L155" s="47">
        <v>9.1218012847918459E-2</v>
      </c>
    </row>
    <row r="156" spans="11:12" x14ac:dyDescent="0.25">
      <c r="K156" s="38" t="s">
        <v>9</v>
      </c>
      <c r="L156" s="47">
        <v>6.5997854386577223E-2</v>
      </c>
    </row>
    <row r="157" spans="11:12" x14ac:dyDescent="0.25">
      <c r="K157" s="38" t="s">
        <v>8</v>
      </c>
      <c r="L157" s="47">
        <v>6.1021478829395515E-2</v>
      </c>
    </row>
    <row r="158" spans="11:12" x14ac:dyDescent="0.25">
      <c r="K158" s="38" t="s">
        <v>7</v>
      </c>
      <c r="L158" s="47">
        <v>9.9015336412924468E-2</v>
      </c>
    </row>
    <row r="159" spans="11:12" x14ac:dyDescent="0.25">
      <c r="K159" s="38" t="s">
        <v>6</v>
      </c>
      <c r="L159" s="47">
        <v>0.14469396179728553</v>
      </c>
    </row>
    <row r="160" spans="11:12" x14ac:dyDescent="0.25">
      <c r="K160" s="38" t="s">
        <v>5</v>
      </c>
      <c r="L160" s="47">
        <v>1.3651143376415304E-2</v>
      </c>
    </row>
    <row r="161" spans="11:12" x14ac:dyDescent="0.25">
      <c r="K161" s="38" t="s">
        <v>3</v>
      </c>
      <c r="L161" s="47">
        <v>3.1547816571520754E-2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7">
        <v>9.3408883561440555E-3</v>
      </c>
    </row>
    <row r="164" spans="11:12" x14ac:dyDescent="0.25">
      <c r="K164" s="38" t="s">
        <v>0</v>
      </c>
      <c r="L164" s="47">
        <v>8.3177484550653966E-3</v>
      </c>
    </row>
    <row r="165" spans="11:12" x14ac:dyDescent="0.25">
      <c r="K165" s="38" t="s">
        <v>1</v>
      </c>
      <c r="L165" s="47">
        <v>6.2938939648919542E-2</v>
      </c>
    </row>
    <row r="166" spans="11:12" x14ac:dyDescent="0.25">
      <c r="K166" s="38" t="s">
        <v>18</v>
      </c>
      <c r="L166" s="47">
        <v>9.0137029745223137E-3</v>
      </c>
    </row>
    <row r="167" spans="11:12" x14ac:dyDescent="0.25">
      <c r="K167" s="38" t="s">
        <v>2</v>
      </c>
      <c r="L167" s="47">
        <v>6.4275483456539148E-2</v>
      </c>
    </row>
    <row r="168" spans="11:12" x14ac:dyDescent="0.25">
      <c r="K168" s="38" t="s">
        <v>17</v>
      </c>
      <c r="L168" s="47">
        <v>4.7649380287020586E-2</v>
      </c>
    </row>
    <row r="169" spans="11:12" x14ac:dyDescent="0.25">
      <c r="K169" s="38" t="s">
        <v>16</v>
      </c>
      <c r="L169" s="47">
        <v>8.5837508683725389E-2</v>
      </c>
    </row>
    <row r="170" spans="11:12" x14ac:dyDescent="0.25">
      <c r="K170" s="38" t="s">
        <v>15</v>
      </c>
      <c r="L170" s="47">
        <v>5.7187257976555557E-2</v>
      </c>
    </row>
    <row r="171" spans="11:12" x14ac:dyDescent="0.25">
      <c r="K171" s="38" t="s">
        <v>14</v>
      </c>
      <c r="L171" s="47">
        <v>4.122366282329492E-2</v>
      </c>
    </row>
    <row r="172" spans="11:12" x14ac:dyDescent="0.25">
      <c r="K172" s="38" t="s">
        <v>13</v>
      </c>
      <c r="L172" s="47">
        <v>1.8091147764324304E-2</v>
      </c>
    </row>
    <row r="173" spans="11:12" x14ac:dyDescent="0.25">
      <c r="K173" s="38" t="s">
        <v>12</v>
      </c>
      <c r="L173" s="47">
        <v>5.8708219593505383E-2</v>
      </c>
    </row>
    <row r="174" spans="11:12" x14ac:dyDescent="0.25">
      <c r="K174" s="38" t="s">
        <v>11</v>
      </c>
      <c r="L174" s="47">
        <v>1.9363610704455289E-2</v>
      </c>
    </row>
    <row r="175" spans="11:12" x14ac:dyDescent="0.25">
      <c r="K175" s="38" t="s">
        <v>10</v>
      </c>
      <c r="L175" s="47">
        <v>8.5918542161660727E-2</v>
      </c>
    </row>
    <row r="176" spans="11:12" x14ac:dyDescent="0.25">
      <c r="K176" s="38" t="s">
        <v>9</v>
      </c>
      <c r="L176" s="47">
        <v>6.398695002673592E-2</v>
      </c>
    </row>
    <row r="177" spans="11:12" x14ac:dyDescent="0.25">
      <c r="K177" s="38" t="s">
        <v>8</v>
      </c>
      <c r="L177" s="47">
        <v>6.7578869128187474E-2</v>
      </c>
    </row>
    <row r="178" spans="11:12" x14ac:dyDescent="0.25">
      <c r="K178" s="38" t="s">
        <v>7</v>
      </c>
      <c r="L178" s="47">
        <v>0.1046237134763653</v>
      </c>
    </row>
    <row r="179" spans="11:12" x14ac:dyDescent="0.25">
      <c r="K179" s="38" t="s">
        <v>6</v>
      </c>
      <c r="L179" s="47">
        <v>0.1540595598522615</v>
      </c>
    </row>
    <row r="180" spans="11:12" x14ac:dyDescent="0.25">
      <c r="K180" s="38" t="s">
        <v>5</v>
      </c>
      <c r="L180" s="47">
        <v>1.1781047103845282E-2</v>
      </c>
    </row>
    <row r="181" spans="11:12" x14ac:dyDescent="0.25">
      <c r="K181" s="38" t="s">
        <v>3</v>
      </c>
      <c r="L181" s="47">
        <v>3.010376752687181E-2</v>
      </c>
    </row>
    <row r="182" spans="11:12" x14ac:dyDescent="0.25">
      <c r="K182" s="69" t="s">
        <v>66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99.164819056124671</v>
      </c>
    </row>
    <row r="185" spans="11:12" x14ac:dyDescent="0.25">
      <c r="K185" s="68">
        <v>43918</v>
      </c>
      <c r="L185" s="43">
        <v>97.281520865628409</v>
      </c>
    </row>
    <row r="186" spans="11:12" x14ac:dyDescent="0.25">
      <c r="K186" s="68">
        <v>43925</v>
      </c>
      <c r="L186" s="43">
        <v>93.678955913358379</v>
      </c>
    </row>
    <row r="187" spans="11:12" x14ac:dyDescent="0.25">
      <c r="K187" s="68">
        <v>43932</v>
      </c>
      <c r="L187" s="43">
        <v>93.222199896615791</v>
      </c>
    </row>
    <row r="188" spans="11:12" x14ac:dyDescent="0.25">
      <c r="K188" s="68">
        <v>43939</v>
      </c>
      <c r="L188" s="43">
        <v>92.870702649812898</v>
      </c>
    </row>
    <row r="189" spans="11:12" x14ac:dyDescent="0.25">
      <c r="K189" s="68">
        <v>43946</v>
      </c>
      <c r="L189" s="43">
        <v>93.679227619320955</v>
      </c>
    </row>
    <row r="190" spans="11:12" x14ac:dyDescent="0.25">
      <c r="K190" s="68">
        <v>43953</v>
      </c>
      <c r="L190" s="43">
        <v>92.686225897216985</v>
      </c>
    </row>
    <row r="191" spans="11:12" x14ac:dyDescent="0.25">
      <c r="K191" s="68" t="s">
        <v>67</v>
      </c>
      <c r="L191" s="43" t="s">
        <v>67</v>
      </c>
    </row>
    <row r="192" spans="11:12" x14ac:dyDescent="0.25">
      <c r="K192" s="68" t="s">
        <v>67</v>
      </c>
      <c r="L192" s="43" t="s">
        <v>67</v>
      </c>
    </row>
    <row r="193" spans="11:12" x14ac:dyDescent="0.25">
      <c r="K193" s="68" t="s">
        <v>67</v>
      </c>
      <c r="L193" s="43" t="s">
        <v>67</v>
      </c>
    </row>
    <row r="194" spans="11:12" x14ac:dyDescent="0.25">
      <c r="K194" s="68" t="s">
        <v>67</v>
      </c>
      <c r="L194" s="43" t="s">
        <v>67</v>
      </c>
    </row>
    <row r="195" spans="11:12" x14ac:dyDescent="0.25">
      <c r="K195" s="68" t="s">
        <v>67</v>
      </c>
      <c r="L195" s="43" t="s">
        <v>67</v>
      </c>
    </row>
    <row r="196" spans="11:12" x14ac:dyDescent="0.25">
      <c r="K196" s="68" t="s">
        <v>67</v>
      </c>
      <c r="L196" s="43" t="s">
        <v>67</v>
      </c>
    </row>
    <row r="197" spans="11:12" x14ac:dyDescent="0.25">
      <c r="K197" s="68" t="s">
        <v>67</v>
      </c>
      <c r="L197" s="43" t="s">
        <v>67</v>
      </c>
    </row>
    <row r="198" spans="11:12" x14ac:dyDescent="0.25">
      <c r="K198" s="68" t="s">
        <v>67</v>
      </c>
      <c r="L198" s="43" t="s">
        <v>67</v>
      </c>
    </row>
    <row r="199" spans="11:12" x14ac:dyDescent="0.25">
      <c r="K199" s="68" t="s">
        <v>67</v>
      </c>
      <c r="L199" s="43" t="s">
        <v>67</v>
      </c>
    </row>
    <row r="200" spans="11:12" x14ac:dyDescent="0.25">
      <c r="K200" s="68" t="s">
        <v>67</v>
      </c>
      <c r="L200" s="43" t="s">
        <v>67</v>
      </c>
    </row>
    <row r="201" spans="11:12" x14ac:dyDescent="0.25">
      <c r="K201" s="68" t="s">
        <v>67</v>
      </c>
      <c r="L201" s="43" t="s">
        <v>67</v>
      </c>
    </row>
    <row r="202" spans="11:12" x14ac:dyDescent="0.25">
      <c r="K202" s="68" t="s">
        <v>67</v>
      </c>
      <c r="L202" s="43" t="s">
        <v>67</v>
      </c>
    </row>
    <row r="203" spans="11:12" x14ac:dyDescent="0.25">
      <c r="K203" s="68" t="s">
        <v>67</v>
      </c>
      <c r="L203" s="43" t="s">
        <v>67</v>
      </c>
    </row>
    <row r="204" spans="11:12" x14ac:dyDescent="0.25">
      <c r="K204" s="68" t="s">
        <v>67</v>
      </c>
      <c r="L204" s="43" t="s">
        <v>67</v>
      </c>
    </row>
    <row r="205" spans="11:12" x14ac:dyDescent="0.25">
      <c r="K205" s="68" t="s">
        <v>67</v>
      </c>
      <c r="L205" s="43" t="s">
        <v>67</v>
      </c>
    </row>
    <row r="206" spans="11:12" x14ac:dyDescent="0.25">
      <c r="K206" s="68" t="s">
        <v>67</v>
      </c>
      <c r="L206" s="43" t="s">
        <v>67</v>
      </c>
    </row>
    <row r="207" spans="11:12" x14ac:dyDescent="0.25">
      <c r="K207" s="68" t="s">
        <v>67</v>
      </c>
      <c r="L207" s="43" t="s">
        <v>67</v>
      </c>
    </row>
    <row r="208" spans="11:12" x14ac:dyDescent="0.25">
      <c r="K208" s="68" t="s">
        <v>67</v>
      </c>
      <c r="L208" s="43" t="s">
        <v>67</v>
      </c>
    </row>
    <row r="209" spans="11:12" x14ac:dyDescent="0.25">
      <c r="K209" s="68" t="s">
        <v>67</v>
      </c>
      <c r="L209" s="43" t="s">
        <v>67</v>
      </c>
    </row>
    <row r="210" spans="11:12" x14ac:dyDescent="0.25">
      <c r="K210" s="68" t="s">
        <v>67</v>
      </c>
      <c r="L210" s="43" t="s">
        <v>67</v>
      </c>
    </row>
    <row r="211" spans="11:12" x14ac:dyDescent="0.25">
      <c r="K211" s="68" t="s">
        <v>67</v>
      </c>
      <c r="L211" s="43" t="s">
        <v>67</v>
      </c>
    </row>
    <row r="212" spans="11:12" x14ac:dyDescent="0.25">
      <c r="K212" s="68" t="s">
        <v>67</v>
      </c>
      <c r="L212" s="43" t="s">
        <v>67</v>
      </c>
    </row>
    <row r="213" spans="11:12" x14ac:dyDescent="0.25">
      <c r="K213" s="68" t="s">
        <v>67</v>
      </c>
      <c r="L213" s="43" t="s">
        <v>67</v>
      </c>
    </row>
    <row r="214" spans="11:12" x14ac:dyDescent="0.25">
      <c r="K214" s="68" t="s">
        <v>67</v>
      </c>
      <c r="L214" s="43" t="s">
        <v>67</v>
      </c>
    </row>
    <row r="215" spans="11:12" x14ac:dyDescent="0.25">
      <c r="K215" s="68" t="s">
        <v>67</v>
      </c>
      <c r="L215" s="43" t="s">
        <v>67</v>
      </c>
    </row>
    <row r="216" spans="11:12" x14ac:dyDescent="0.25">
      <c r="K216" s="68" t="s">
        <v>67</v>
      </c>
      <c r="L216" s="43" t="s">
        <v>67</v>
      </c>
    </row>
    <row r="217" spans="11:12" x14ac:dyDescent="0.25">
      <c r="K217" s="68" t="s">
        <v>67</v>
      </c>
      <c r="L217" s="43" t="s">
        <v>67</v>
      </c>
    </row>
    <row r="218" spans="11:12" x14ac:dyDescent="0.25">
      <c r="K218" s="68" t="s">
        <v>67</v>
      </c>
      <c r="L218" s="43" t="s">
        <v>67</v>
      </c>
    </row>
    <row r="219" spans="11:12" x14ac:dyDescent="0.25">
      <c r="K219" s="68" t="s">
        <v>67</v>
      </c>
      <c r="L219" s="43" t="s">
        <v>67</v>
      </c>
    </row>
    <row r="220" spans="11:12" x14ac:dyDescent="0.25">
      <c r="K220" s="68" t="s">
        <v>67</v>
      </c>
      <c r="L220" s="43" t="s">
        <v>67</v>
      </c>
    </row>
    <row r="221" spans="11:12" x14ac:dyDescent="0.25">
      <c r="K221" s="68" t="s">
        <v>67</v>
      </c>
      <c r="L221" s="43" t="s">
        <v>67</v>
      </c>
    </row>
    <row r="222" spans="11:12" x14ac:dyDescent="0.25">
      <c r="K222" s="68" t="s">
        <v>67</v>
      </c>
      <c r="L222" s="43" t="s">
        <v>67</v>
      </c>
    </row>
    <row r="223" spans="11:12" x14ac:dyDescent="0.25">
      <c r="K223" s="68" t="s">
        <v>67</v>
      </c>
      <c r="L223" s="43" t="s">
        <v>67</v>
      </c>
    </row>
    <row r="224" spans="11:12" x14ac:dyDescent="0.25">
      <c r="K224" s="69" t="s">
        <v>68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99.123360605368333</v>
      </c>
    </row>
    <row r="227" spans="11:12" x14ac:dyDescent="0.25">
      <c r="K227" s="68">
        <v>43918</v>
      </c>
      <c r="L227" s="43">
        <v>98.156312054737214</v>
      </c>
    </row>
    <row r="228" spans="11:12" x14ac:dyDescent="0.25">
      <c r="K228" s="68">
        <v>43925</v>
      </c>
      <c r="L228" s="43">
        <v>94.685579885832198</v>
      </c>
    </row>
    <row r="229" spans="11:12" x14ac:dyDescent="0.25">
      <c r="K229" s="68">
        <v>43932</v>
      </c>
      <c r="L229" s="43">
        <v>93.27746314971948</v>
      </c>
    </row>
    <row r="230" spans="11:12" x14ac:dyDescent="0.25">
      <c r="K230" s="68">
        <v>43939</v>
      </c>
      <c r="L230" s="43">
        <v>93.280708288092242</v>
      </c>
    </row>
    <row r="231" spans="11:12" x14ac:dyDescent="0.25">
      <c r="K231" s="68">
        <v>43946</v>
      </c>
      <c r="L231" s="43">
        <v>93.754209514700747</v>
      </c>
    </row>
    <row r="232" spans="11:12" x14ac:dyDescent="0.25">
      <c r="K232" s="68">
        <v>43953</v>
      </c>
      <c r="L232" s="43">
        <v>94.59092324547305</v>
      </c>
    </row>
    <row r="233" spans="11:12" x14ac:dyDescent="0.25">
      <c r="K233" s="68" t="s">
        <v>67</v>
      </c>
      <c r="L233" s="43" t="s">
        <v>67</v>
      </c>
    </row>
    <row r="234" spans="11:12" x14ac:dyDescent="0.25">
      <c r="K234" s="68" t="s">
        <v>67</v>
      </c>
      <c r="L234" s="43" t="s">
        <v>67</v>
      </c>
    </row>
    <row r="235" spans="11:12" x14ac:dyDescent="0.25">
      <c r="K235" s="68" t="s">
        <v>67</v>
      </c>
      <c r="L235" s="43" t="s">
        <v>67</v>
      </c>
    </row>
    <row r="236" spans="11:12" x14ac:dyDescent="0.25">
      <c r="K236" s="68" t="s">
        <v>67</v>
      </c>
      <c r="L236" s="43" t="s">
        <v>67</v>
      </c>
    </row>
    <row r="237" spans="11:12" x14ac:dyDescent="0.25">
      <c r="K237" s="68" t="s">
        <v>67</v>
      </c>
      <c r="L237" s="43" t="s">
        <v>67</v>
      </c>
    </row>
    <row r="238" spans="11:12" x14ac:dyDescent="0.25">
      <c r="K238" s="68" t="s">
        <v>67</v>
      </c>
      <c r="L238" s="43" t="s">
        <v>67</v>
      </c>
    </row>
    <row r="239" spans="11:12" x14ac:dyDescent="0.25">
      <c r="K239" s="68" t="s">
        <v>67</v>
      </c>
      <c r="L239" s="43" t="s">
        <v>67</v>
      </c>
    </row>
    <row r="240" spans="11:12" x14ac:dyDescent="0.25">
      <c r="K240" s="68" t="s">
        <v>67</v>
      </c>
      <c r="L240" s="43" t="s">
        <v>67</v>
      </c>
    </row>
    <row r="241" spans="11:12" x14ac:dyDescent="0.25">
      <c r="K241" s="68" t="s">
        <v>67</v>
      </c>
      <c r="L241" s="43" t="s">
        <v>67</v>
      </c>
    </row>
    <row r="242" spans="11:12" x14ac:dyDescent="0.25">
      <c r="K242" s="68" t="s">
        <v>67</v>
      </c>
      <c r="L242" s="43" t="s">
        <v>67</v>
      </c>
    </row>
    <row r="243" spans="11:12" x14ac:dyDescent="0.25">
      <c r="K243" s="68" t="s">
        <v>67</v>
      </c>
      <c r="L243" s="43" t="s">
        <v>67</v>
      </c>
    </row>
    <row r="244" spans="11:12" x14ac:dyDescent="0.25">
      <c r="K244" s="68" t="s">
        <v>67</v>
      </c>
      <c r="L244" s="43" t="s">
        <v>67</v>
      </c>
    </row>
    <row r="245" spans="11:12" x14ac:dyDescent="0.25">
      <c r="K245" s="68" t="s">
        <v>67</v>
      </c>
      <c r="L245" s="43" t="s">
        <v>67</v>
      </c>
    </row>
    <row r="246" spans="11:12" x14ac:dyDescent="0.25">
      <c r="K246" s="68" t="s">
        <v>67</v>
      </c>
      <c r="L246" s="43" t="s">
        <v>67</v>
      </c>
    </row>
    <row r="247" spans="11:12" x14ac:dyDescent="0.25">
      <c r="K247" s="68" t="s">
        <v>67</v>
      </c>
      <c r="L247" s="43" t="s">
        <v>67</v>
      </c>
    </row>
    <row r="248" spans="11:12" x14ac:dyDescent="0.25">
      <c r="K248" s="68" t="s">
        <v>67</v>
      </c>
      <c r="L248" s="43" t="s">
        <v>67</v>
      </c>
    </row>
    <row r="249" spans="11:12" x14ac:dyDescent="0.25">
      <c r="K249" s="68" t="s">
        <v>67</v>
      </c>
      <c r="L249" s="43" t="s">
        <v>67</v>
      </c>
    </row>
    <row r="250" spans="11:12" x14ac:dyDescent="0.25">
      <c r="K250" s="68" t="s">
        <v>67</v>
      </c>
      <c r="L250" s="43" t="s">
        <v>67</v>
      </c>
    </row>
    <row r="251" spans="11:12" x14ac:dyDescent="0.25">
      <c r="K251" s="68" t="s">
        <v>67</v>
      </c>
      <c r="L251" s="43" t="s">
        <v>67</v>
      </c>
    </row>
    <row r="252" spans="11:12" x14ac:dyDescent="0.25">
      <c r="K252" s="68" t="s">
        <v>67</v>
      </c>
      <c r="L252" s="43" t="s">
        <v>67</v>
      </c>
    </row>
    <row r="253" spans="11:12" x14ac:dyDescent="0.25">
      <c r="K253" s="68" t="s">
        <v>67</v>
      </c>
      <c r="L253" s="43" t="s">
        <v>67</v>
      </c>
    </row>
    <row r="254" spans="11:12" x14ac:dyDescent="0.25">
      <c r="K254" s="68" t="s">
        <v>67</v>
      </c>
      <c r="L254" s="43" t="s">
        <v>67</v>
      </c>
    </row>
    <row r="255" spans="11:12" x14ac:dyDescent="0.25">
      <c r="K255" s="68" t="s">
        <v>67</v>
      </c>
      <c r="L255" s="43" t="s">
        <v>67</v>
      </c>
    </row>
    <row r="256" spans="11:12" x14ac:dyDescent="0.25">
      <c r="K256" s="68" t="s">
        <v>67</v>
      </c>
      <c r="L256" s="43" t="s">
        <v>67</v>
      </c>
    </row>
    <row r="257" spans="11:12" x14ac:dyDescent="0.25">
      <c r="K257" s="68" t="s">
        <v>67</v>
      </c>
      <c r="L257" s="43" t="s">
        <v>67</v>
      </c>
    </row>
    <row r="258" spans="11:12" x14ac:dyDescent="0.25">
      <c r="K258" s="68" t="s">
        <v>67</v>
      </c>
      <c r="L258" s="43" t="s">
        <v>67</v>
      </c>
    </row>
    <row r="259" spans="11:12" x14ac:dyDescent="0.25">
      <c r="K259" s="68" t="s">
        <v>67</v>
      </c>
      <c r="L259" s="43" t="s">
        <v>67</v>
      </c>
    </row>
    <row r="260" spans="11:12" x14ac:dyDescent="0.25">
      <c r="K260" s="68" t="s">
        <v>67</v>
      </c>
      <c r="L260" s="43" t="s">
        <v>67</v>
      </c>
    </row>
    <row r="261" spans="11:12" x14ac:dyDescent="0.25">
      <c r="K261" s="68" t="s">
        <v>67</v>
      </c>
      <c r="L261" s="43" t="s">
        <v>67</v>
      </c>
    </row>
    <row r="262" spans="11:12" x14ac:dyDescent="0.25">
      <c r="K262" s="68" t="s">
        <v>67</v>
      </c>
      <c r="L262" s="43" t="s">
        <v>67</v>
      </c>
    </row>
    <row r="263" spans="11:12" x14ac:dyDescent="0.25">
      <c r="K263" s="68" t="s">
        <v>67</v>
      </c>
      <c r="L263" s="43" t="s">
        <v>67</v>
      </c>
    </row>
    <row r="264" spans="11:12" x14ac:dyDescent="0.25">
      <c r="K264" s="68" t="s">
        <v>67</v>
      </c>
      <c r="L264" s="43" t="s">
        <v>67</v>
      </c>
    </row>
    <row r="265" spans="11:12" x14ac:dyDescent="0.25">
      <c r="K265" s="68" t="s">
        <v>67</v>
      </c>
      <c r="L265" s="43" t="s">
        <v>67</v>
      </c>
    </row>
    <row r="266" spans="11:12" x14ac:dyDescent="0.25">
      <c r="K266" s="70"/>
      <c r="L266" s="70"/>
    </row>
    <row r="267" spans="11:12" x14ac:dyDescent="0.25">
      <c r="K267" s="69" t="s">
        <v>69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99.018740688080683</v>
      </c>
    </row>
    <row r="270" spans="11:12" x14ac:dyDescent="0.25">
      <c r="K270" s="68">
        <v>43918</v>
      </c>
      <c r="L270" s="43">
        <v>97.167244371138366</v>
      </c>
    </row>
    <row r="271" spans="11:12" x14ac:dyDescent="0.25">
      <c r="K271" s="68">
        <v>43925</v>
      </c>
      <c r="L271" s="43">
        <v>93.883467674413907</v>
      </c>
    </row>
    <row r="272" spans="11:12" x14ac:dyDescent="0.25">
      <c r="K272" s="68">
        <v>43932</v>
      </c>
      <c r="L272" s="43">
        <v>93.448412350342238</v>
      </c>
    </row>
    <row r="273" spans="11:12" x14ac:dyDescent="0.25">
      <c r="K273" s="68">
        <v>43939</v>
      </c>
      <c r="L273" s="43">
        <v>93.073687529250705</v>
      </c>
    </row>
    <row r="274" spans="11:12" x14ac:dyDescent="0.25">
      <c r="K274" s="68">
        <v>43946</v>
      </c>
      <c r="L274" s="43">
        <v>93.984155092642283</v>
      </c>
    </row>
    <row r="275" spans="11:12" x14ac:dyDescent="0.25">
      <c r="K275" s="68">
        <v>43953</v>
      </c>
      <c r="L275" s="43">
        <v>92.264635469602894</v>
      </c>
    </row>
    <row r="276" spans="11:12" x14ac:dyDescent="0.25">
      <c r="K276" s="68" t="s">
        <v>67</v>
      </c>
      <c r="L276" s="43" t="s">
        <v>67</v>
      </c>
    </row>
    <row r="277" spans="11:12" x14ac:dyDescent="0.25">
      <c r="K277" s="68" t="s">
        <v>67</v>
      </c>
      <c r="L277" s="43" t="s">
        <v>67</v>
      </c>
    </row>
    <row r="278" spans="11:12" x14ac:dyDescent="0.25">
      <c r="K278" s="68" t="s">
        <v>67</v>
      </c>
      <c r="L278" s="43" t="s">
        <v>67</v>
      </c>
    </row>
    <row r="279" spans="11:12" x14ac:dyDescent="0.25">
      <c r="K279" s="68" t="s">
        <v>67</v>
      </c>
      <c r="L279" s="43" t="s">
        <v>67</v>
      </c>
    </row>
    <row r="280" spans="11:12" x14ac:dyDescent="0.25">
      <c r="K280" s="68" t="s">
        <v>67</v>
      </c>
      <c r="L280" s="43" t="s">
        <v>67</v>
      </c>
    </row>
    <row r="281" spans="11:12" x14ac:dyDescent="0.25">
      <c r="K281" s="68" t="s">
        <v>67</v>
      </c>
      <c r="L281" s="43" t="s">
        <v>67</v>
      </c>
    </row>
    <row r="282" spans="11:12" x14ac:dyDescent="0.25">
      <c r="K282" s="68" t="s">
        <v>67</v>
      </c>
      <c r="L282" s="43" t="s">
        <v>67</v>
      </c>
    </row>
    <row r="283" spans="11:12" x14ac:dyDescent="0.25">
      <c r="K283" s="68" t="s">
        <v>67</v>
      </c>
      <c r="L283" s="43" t="s">
        <v>67</v>
      </c>
    </row>
    <row r="284" spans="11:12" x14ac:dyDescent="0.25">
      <c r="K284" s="68" t="s">
        <v>67</v>
      </c>
      <c r="L284" s="43" t="s">
        <v>67</v>
      </c>
    </row>
    <row r="285" spans="11:12" x14ac:dyDescent="0.25">
      <c r="K285" s="68" t="s">
        <v>67</v>
      </c>
      <c r="L285" s="43" t="s">
        <v>67</v>
      </c>
    </row>
    <row r="286" spans="11:12" x14ac:dyDescent="0.25">
      <c r="K286" s="68" t="s">
        <v>67</v>
      </c>
      <c r="L286" s="43" t="s">
        <v>67</v>
      </c>
    </row>
    <row r="287" spans="11:12" x14ac:dyDescent="0.25">
      <c r="K287" s="68" t="s">
        <v>67</v>
      </c>
      <c r="L287" s="43" t="s">
        <v>67</v>
      </c>
    </row>
    <row r="288" spans="11:12" x14ac:dyDescent="0.25">
      <c r="K288" s="68" t="s">
        <v>67</v>
      </c>
      <c r="L288" s="43" t="s">
        <v>67</v>
      </c>
    </row>
    <row r="289" spans="11:12" x14ac:dyDescent="0.25">
      <c r="K289" s="68" t="s">
        <v>67</v>
      </c>
      <c r="L289" s="43" t="s">
        <v>67</v>
      </c>
    </row>
    <row r="290" spans="11:12" x14ac:dyDescent="0.25">
      <c r="K290" s="68" t="s">
        <v>67</v>
      </c>
      <c r="L290" s="43" t="s">
        <v>67</v>
      </c>
    </row>
    <row r="291" spans="11:12" x14ac:dyDescent="0.25">
      <c r="K291" s="68" t="s">
        <v>67</v>
      </c>
      <c r="L291" s="43" t="s">
        <v>67</v>
      </c>
    </row>
    <row r="292" spans="11:12" x14ac:dyDescent="0.25">
      <c r="K292" s="68" t="s">
        <v>67</v>
      </c>
      <c r="L292" s="43" t="s">
        <v>67</v>
      </c>
    </row>
    <row r="293" spans="11:12" x14ac:dyDescent="0.25">
      <c r="K293" s="68" t="s">
        <v>67</v>
      </c>
      <c r="L293" s="43" t="s">
        <v>67</v>
      </c>
    </row>
    <row r="294" spans="11:12" x14ac:dyDescent="0.25">
      <c r="K294" s="68" t="s">
        <v>67</v>
      </c>
      <c r="L294" s="43" t="s">
        <v>67</v>
      </c>
    </row>
    <row r="295" spans="11:12" x14ac:dyDescent="0.25">
      <c r="K295" s="68" t="s">
        <v>67</v>
      </c>
      <c r="L295" s="43" t="s">
        <v>67</v>
      </c>
    </row>
    <row r="296" spans="11:12" x14ac:dyDescent="0.25">
      <c r="K296" s="68" t="s">
        <v>67</v>
      </c>
      <c r="L296" s="43" t="s">
        <v>67</v>
      </c>
    </row>
    <row r="297" spans="11:12" x14ac:dyDescent="0.25">
      <c r="K297" s="68" t="s">
        <v>67</v>
      </c>
      <c r="L297" s="43" t="s">
        <v>67</v>
      </c>
    </row>
    <row r="298" spans="11:12" x14ac:dyDescent="0.25">
      <c r="K298" s="68" t="s">
        <v>67</v>
      </c>
      <c r="L298" s="43" t="s">
        <v>67</v>
      </c>
    </row>
    <row r="299" spans="11:12" x14ac:dyDescent="0.25">
      <c r="K299" s="68" t="s">
        <v>67</v>
      </c>
      <c r="L299" s="43" t="s">
        <v>67</v>
      </c>
    </row>
    <row r="300" spans="11:12" x14ac:dyDescent="0.25">
      <c r="K300" s="68" t="s">
        <v>67</v>
      </c>
      <c r="L300" s="43" t="s">
        <v>67</v>
      </c>
    </row>
    <row r="301" spans="11:12" x14ac:dyDescent="0.25">
      <c r="K301" s="68" t="s">
        <v>67</v>
      </c>
      <c r="L301" s="43" t="s">
        <v>67</v>
      </c>
    </row>
    <row r="302" spans="11:12" x14ac:dyDescent="0.25">
      <c r="K302" s="68" t="s">
        <v>67</v>
      </c>
      <c r="L302" s="43" t="s">
        <v>67</v>
      </c>
    </row>
    <row r="303" spans="11:12" x14ac:dyDescent="0.25">
      <c r="K303" s="68" t="s">
        <v>67</v>
      </c>
      <c r="L303" s="43" t="s">
        <v>67</v>
      </c>
    </row>
    <row r="304" spans="11:12" x14ac:dyDescent="0.25">
      <c r="K304" s="68" t="s">
        <v>67</v>
      </c>
      <c r="L304" s="43" t="s">
        <v>67</v>
      </c>
    </row>
    <row r="305" spans="11:12" x14ac:dyDescent="0.25">
      <c r="K305" s="68" t="s">
        <v>67</v>
      </c>
      <c r="L305" s="43" t="s">
        <v>67</v>
      </c>
    </row>
    <row r="306" spans="11:12" x14ac:dyDescent="0.25">
      <c r="K306" s="68" t="s">
        <v>67</v>
      </c>
      <c r="L306" s="43" t="s">
        <v>67</v>
      </c>
    </row>
    <row r="307" spans="11:12" x14ac:dyDescent="0.25">
      <c r="K307" s="68" t="s">
        <v>67</v>
      </c>
      <c r="L307" s="43" t="s">
        <v>67</v>
      </c>
    </row>
    <row r="308" spans="11:12" x14ac:dyDescent="0.25">
      <c r="K308" s="68" t="s">
        <v>67</v>
      </c>
      <c r="L308" s="43" t="s">
        <v>67</v>
      </c>
    </row>
    <row r="309" spans="11:12" x14ac:dyDescent="0.25">
      <c r="K309" s="69" t="s">
        <v>70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99.587959778321562</v>
      </c>
    </row>
    <row r="312" spans="11:12" x14ac:dyDescent="0.25">
      <c r="K312" s="68">
        <v>43918</v>
      </c>
      <c r="L312" s="43">
        <v>99.324338743726528</v>
      </c>
    </row>
    <row r="313" spans="11:12" x14ac:dyDescent="0.25">
      <c r="K313" s="68">
        <v>43925</v>
      </c>
      <c r="L313" s="43">
        <v>96.542325321475644</v>
      </c>
    </row>
    <row r="314" spans="11:12" x14ac:dyDescent="0.25">
      <c r="K314" s="68">
        <v>43932</v>
      </c>
      <c r="L314" s="43">
        <v>95.056967885011957</v>
      </c>
    </row>
    <row r="315" spans="11:12" x14ac:dyDescent="0.25">
      <c r="K315" s="68">
        <v>43939</v>
      </c>
      <c r="L315" s="43">
        <v>94.790452841518373</v>
      </c>
    </row>
    <row r="316" spans="11:12" x14ac:dyDescent="0.25">
      <c r="K316" s="68">
        <v>43946</v>
      </c>
      <c r="L316" s="43">
        <v>95.280613569847304</v>
      </c>
    </row>
    <row r="317" spans="11:12" x14ac:dyDescent="0.25">
      <c r="K317" s="68">
        <v>43953</v>
      </c>
      <c r="L317" s="43">
        <v>95.076460088027332</v>
      </c>
    </row>
    <row r="318" spans="11:12" x14ac:dyDescent="0.25">
      <c r="K318" s="68" t="s">
        <v>67</v>
      </c>
      <c r="L318" s="43" t="s">
        <v>67</v>
      </c>
    </row>
    <row r="319" spans="11:12" x14ac:dyDescent="0.25">
      <c r="K319" s="68" t="s">
        <v>67</v>
      </c>
      <c r="L319" s="43" t="s">
        <v>67</v>
      </c>
    </row>
    <row r="320" spans="11:12" x14ac:dyDescent="0.25">
      <c r="K320" s="68" t="s">
        <v>67</v>
      </c>
      <c r="L320" s="43" t="s">
        <v>67</v>
      </c>
    </row>
    <row r="321" spans="11:12" x14ac:dyDescent="0.25">
      <c r="K321" s="68" t="s">
        <v>67</v>
      </c>
      <c r="L321" s="43" t="s">
        <v>67</v>
      </c>
    </row>
    <row r="322" spans="11:12" x14ac:dyDescent="0.25">
      <c r="K322" s="68" t="s">
        <v>67</v>
      </c>
      <c r="L322" s="43" t="s">
        <v>67</v>
      </c>
    </row>
    <row r="323" spans="11:12" x14ac:dyDescent="0.25">
      <c r="K323" s="68" t="s">
        <v>67</v>
      </c>
      <c r="L323" s="43" t="s">
        <v>67</v>
      </c>
    </row>
    <row r="324" spans="11:12" x14ac:dyDescent="0.25">
      <c r="K324" s="68" t="s">
        <v>67</v>
      </c>
      <c r="L324" s="43" t="s">
        <v>67</v>
      </c>
    </row>
    <row r="325" spans="11:12" x14ac:dyDescent="0.25">
      <c r="K325" s="68" t="s">
        <v>67</v>
      </c>
      <c r="L325" s="43" t="s">
        <v>67</v>
      </c>
    </row>
    <row r="326" spans="11:12" x14ac:dyDescent="0.25">
      <c r="K326" s="68" t="s">
        <v>67</v>
      </c>
      <c r="L326" s="43" t="s">
        <v>67</v>
      </c>
    </row>
    <row r="327" spans="11:12" x14ac:dyDescent="0.25">
      <c r="K327" s="68" t="s">
        <v>67</v>
      </c>
      <c r="L327" s="43" t="s">
        <v>67</v>
      </c>
    </row>
    <row r="328" spans="11:12" x14ac:dyDescent="0.25">
      <c r="K328" s="68" t="s">
        <v>67</v>
      </c>
      <c r="L328" s="43" t="s">
        <v>67</v>
      </c>
    </row>
    <row r="329" spans="11:12" x14ac:dyDescent="0.25">
      <c r="K329" s="68" t="s">
        <v>67</v>
      </c>
      <c r="L329" s="43" t="s">
        <v>67</v>
      </c>
    </row>
    <row r="330" spans="11:12" x14ac:dyDescent="0.25">
      <c r="K330" s="68" t="s">
        <v>67</v>
      </c>
      <c r="L330" s="43" t="s">
        <v>67</v>
      </c>
    </row>
    <row r="331" spans="11:12" x14ac:dyDescent="0.25">
      <c r="K331" s="68" t="s">
        <v>67</v>
      </c>
      <c r="L331" s="43" t="s">
        <v>67</v>
      </c>
    </row>
    <row r="332" spans="11:12" x14ac:dyDescent="0.25">
      <c r="K332" s="68" t="s">
        <v>67</v>
      </c>
      <c r="L332" s="43" t="s">
        <v>67</v>
      </c>
    </row>
    <row r="333" spans="11:12" x14ac:dyDescent="0.25">
      <c r="K333" s="68" t="s">
        <v>67</v>
      </c>
      <c r="L333" s="43" t="s">
        <v>67</v>
      </c>
    </row>
    <row r="334" spans="11:12" x14ac:dyDescent="0.25">
      <c r="K334" s="68" t="s">
        <v>67</v>
      </c>
      <c r="L334" s="43" t="s">
        <v>67</v>
      </c>
    </row>
    <row r="335" spans="11:12" x14ac:dyDescent="0.25">
      <c r="K335" s="68" t="s">
        <v>67</v>
      </c>
      <c r="L335" s="43" t="s">
        <v>67</v>
      </c>
    </row>
    <row r="336" spans="11:12" x14ac:dyDescent="0.25">
      <c r="K336" s="68" t="s">
        <v>67</v>
      </c>
      <c r="L336" s="43" t="s">
        <v>67</v>
      </c>
    </row>
    <row r="337" spans="11:12" x14ac:dyDescent="0.25">
      <c r="K337" s="68" t="s">
        <v>67</v>
      </c>
      <c r="L337" s="43" t="s">
        <v>67</v>
      </c>
    </row>
    <row r="338" spans="11:12" x14ac:dyDescent="0.25">
      <c r="K338" s="68" t="s">
        <v>67</v>
      </c>
      <c r="L338" s="43" t="s">
        <v>67</v>
      </c>
    </row>
    <row r="339" spans="11:12" x14ac:dyDescent="0.25">
      <c r="K339" s="68" t="s">
        <v>67</v>
      </c>
      <c r="L339" s="43" t="s">
        <v>67</v>
      </c>
    </row>
    <row r="340" spans="11:12" x14ac:dyDescent="0.25">
      <c r="K340" s="68" t="s">
        <v>67</v>
      </c>
      <c r="L340" s="43" t="s">
        <v>67</v>
      </c>
    </row>
    <row r="341" spans="11:12" x14ac:dyDescent="0.25">
      <c r="K341" s="68" t="s">
        <v>67</v>
      </c>
      <c r="L341" s="43" t="s">
        <v>67</v>
      </c>
    </row>
    <row r="342" spans="11:12" x14ac:dyDescent="0.25">
      <c r="K342" s="68" t="s">
        <v>67</v>
      </c>
      <c r="L342" s="43" t="s">
        <v>67</v>
      </c>
    </row>
    <row r="343" spans="11:12" x14ac:dyDescent="0.25">
      <c r="K343" s="68" t="s">
        <v>67</v>
      </c>
      <c r="L343" s="43" t="s">
        <v>67</v>
      </c>
    </row>
    <row r="344" spans="11:12" x14ac:dyDescent="0.25">
      <c r="K344" s="68" t="s">
        <v>67</v>
      </c>
      <c r="L344" s="43" t="s">
        <v>67</v>
      </c>
    </row>
    <row r="345" spans="11:12" x14ac:dyDescent="0.25">
      <c r="K345" s="68" t="s">
        <v>67</v>
      </c>
      <c r="L345" s="43" t="s">
        <v>67</v>
      </c>
    </row>
    <row r="346" spans="11:12" x14ac:dyDescent="0.25">
      <c r="K346" s="68" t="s">
        <v>67</v>
      </c>
      <c r="L346" s="43" t="s">
        <v>67</v>
      </c>
    </row>
    <row r="347" spans="11:12" x14ac:dyDescent="0.25">
      <c r="K347" s="68" t="s">
        <v>67</v>
      </c>
      <c r="L347" s="43" t="s">
        <v>67</v>
      </c>
    </row>
    <row r="348" spans="11:12" x14ac:dyDescent="0.25">
      <c r="K348" s="68" t="s">
        <v>67</v>
      </c>
      <c r="L348" s="43" t="s">
        <v>67</v>
      </c>
    </row>
    <row r="349" spans="11:12" x14ac:dyDescent="0.25">
      <c r="K349" s="68" t="s">
        <v>67</v>
      </c>
      <c r="L349" s="43" t="s">
        <v>67</v>
      </c>
    </row>
    <row r="350" spans="11:12" x14ac:dyDescent="0.25">
      <c r="K350" s="68" t="s">
        <v>67</v>
      </c>
      <c r="L350" s="43" t="s">
        <v>67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4AF420-4D11-46DE-9A90-009EE52BBE65}">
  <sheetPr codeName="Sheet4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1.5703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38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40</v>
      </c>
    </row>
    <row r="2" spans="1:12" ht="19.5" customHeight="1" x14ac:dyDescent="0.3">
      <c r="A2" s="3" t="str">
        <f>"Weekly Payroll Jobs and Wages in Australia - " &amp;$L$1</f>
        <v>Weekly Payroll Jobs and Wages in Australia - Victoria</v>
      </c>
      <c r="B2" s="20"/>
      <c r="C2" s="20"/>
      <c r="D2" s="20"/>
      <c r="E2" s="20"/>
      <c r="F2" s="20"/>
      <c r="G2" s="20"/>
      <c r="H2" s="20"/>
      <c r="I2" s="20"/>
      <c r="J2" s="20"/>
      <c r="K2" s="39"/>
      <c r="L2" s="36">
        <v>43953</v>
      </c>
    </row>
    <row r="3" spans="1:12" ht="15" customHeight="1" x14ac:dyDescent="0.25">
      <c r="A3" s="21" t="str">
        <f>"Week ending "&amp;TEXT($L$2,"dddd dd mmmm yyyy")</f>
        <v>Week ending Saturday 02 May 2020</v>
      </c>
      <c r="B3" s="20"/>
      <c r="C3" s="22"/>
      <c r="D3" s="23"/>
      <c r="E3" s="20"/>
      <c r="F3" s="20"/>
      <c r="G3" s="20"/>
      <c r="H3" s="20"/>
      <c r="I3" s="20"/>
      <c r="J3" s="20"/>
      <c r="K3" s="37" t="s">
        <v>37</v>
      </c>
      <c r="L3" s="40">
        <v>43904</v>
      </c>
    </row>
    <row r="4" spans="1:12" ht="15" customHeight="1" x14ac:dyDescent="0.25">
      <c r="A4" s="2" t="s">
        <v>36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63</v>
      </c>
      <c r="L4" s="40">
        <v>43925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43932</v>
      </c>
    </row>
    <row r="6" spans="1:12" ht="16.5" customHeight="1" thickBot="1" x14ac:dyDescent="0.3">
      <c r="A6" s="25" t="str">
        <f>"Change in payroll jobs and total wages, "&amp;$L$1</f>
        <v>Change in payroll jobs and total wages, Victoria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43939</v>
      </c>
    </row>
    <row r="7" spans="1:12" ht="16.5" customHeight="1" x14ac:dyDescent="0.25">
      <c r="A7" s="58"/>
      <c r="B7" s="83" t="s">
        <v>71</v>
      </c>
      <c r="C7" s="84"/>
      <c r="D7" s="84"/>
      <c r="E7" s="85"/>
      <c r="F7" s="86" t="s">
        <v>72</v>
      </c>
      <c r="G7" s="87"/>
      <c r="H7" s="87"/>
      <c r="I7" s="88"/>
      <c r="J7" s="51"/>
      <c r="K7" s="39" t="s">
        <v>64</v>
      </c>
      <c r="L7" s="40">
        <v>43946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02 May (Change since 100th case of COVID-19)</v>
      </c>
      <c r="C8" s="93" t="str">
        <f>"% Change between " &amp; TEXT($L$4,"dd mmmm")&amp;" and "&amp; TEXT($L$2,"dd mmmm") &amp; " (monthly change)"</f>
        <v>% Change between 04 April and 02 May (monthly change)</v>
      </c>
      <c r="D8" s="74" t="str">
        <f>"% Change between " &amp; TEXT($L$7,"dd mmmm")&amp;" and "&amp; TEXT($L$2,"dd mmmm") &amp; " (weekly change)"</f>
        <v>% Change between 25 April and 02 May (weekly change)</v>
      </c>
      <c r="E8" s="76" t="str">
        <f>"% Change between " &amp; TEXT($L$6,"dd mmmm")&amp;" and "&amp; TEXT($L$7,"dd mmmm") &amp; " (weekly change)"</f>
        <v>% Change between 18 April and 25 April (weekly change)</v>
      </c>
      <c r="F8" s="95" t="str">
        <f>"% Change between " &amp; TEXT($L$3,"dd mmmm")&amp;" and "&amp; TEXT($L$2,"dd mmmm") &amp; " (Change since 100th case of COVID-19)"</f>
        <v>% Change between 14 March and 02 May (Change since 100th case of COVID-19)</v>
      </c>
      <c r="G8" s="93" t="str">
        <f>"% Change between " &amp; TEXT($L$4,"dd mmmm")&amp;" and "&amp; TEXT($L$2,"dd mmmm") &amp; " (monthly change)"</f>
        <v>% Change between 04 April and 02 May (monthly change)</v>
      </c>
      <c r="H8" s="74" t="str">
        <f>"% Change between " &amp; TEXT($L$7,"dd mmmm")&amp;" and "&amp; TEXT($L$2,"dd mmmm") &amp; " (weekly change)"</f>
        <v>% Change between 25 April and 02 May (weekly change)</v>
      </c>
      <c r="I8" s="76" t="str">
        <f>"% Change between " &amp; TEXT($L$6,"dd mmmm")&amp;" and "&amp; TEXT($L$7,"dd mmmm") &amp; " (weekly change)"</f>
        <v>% Change between 18 April and 25 April (weekly change)</v>
      </c>
      <c r="J8" s="52"/>
      <c r="K8" s="39" t="s">
        <v>65</v>
      </c>
      <c r="L8" s="40">
        <v>43953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35</v>
      </c>
      <c r="L9" s="43">
        <v>100</v>
      </c>
    </row>
    <row r="10" spans="1:12" x14ac:dyDescent="0.25">
      <c r="A10" s="59"/>
      <c r="B10" s="78" t="str">
        <f>L1</f>
        <v>Victoria</v>
      </c>
      <c r="C10" s="79"/>
      <c r="D10" s="79"/>
      <c r="E10" s="79"/>
      <c r="F10" s="79"/>
      <c r="G10" s="79"/>
      <c r="H10" s="79"/>
      <c r="I10" s="80"/>
      <c r="J10" s="28"/>
      <c r="K10" s="55" t="s">
        <v>62</v>
      </c>
      <c r="L10" s="43">
        <v>92.798242814593152</v>
      </c>
    </row>
    <row r="11" spans="1:12" x14ac:dyDescent="0.25">
      <c r="A11" s="60" t="s">
        <v>34</v>
      </c>
      <c r="B11" s="28">
        <v>-8.4313653762450924E-2</v>
      </c>
      <c r="C11" s="28">
        <v>-1.3250339161000491E-2</v>
      </c>
      <c r="D11" s="28">
        <v>-1.8504627737137236E-2</v>
      </c>
      <c r="E11" s="28">
        <v>9.5897816748775622E-3</v>
      </c>
      <c r="F11" s="28">
        <v>-6.6697296342394408E-2</v>
      </c>
      <c r="G11" s="28">
        <v>1.7845006822541087E-3</v>
      </c>
      <c r="H11" s="28">
        <v>-9.0985035467727737E-4</v>
      </c>
      <c r="I11" s="61">
        <v>1.8668756880051429E-3</v>
      </c>
      <c r="J11" s="28"/>
      <c r="K11" s="42"/>
      <c r="L11" s="43">
        <v>92.535075213348932</v>
      </c>
    </row>
    <row r="12" spans="1:12" x14ac:dyDescent="0.25">
      <c r="A12" s="59"/>
      <c r="B12" s="81" t="s">
        <v>33</v>
      </c>
      <c r="C12" s="81"/>
      <c r="D12" s="81"/>
      <c r="E12" s="81"/>
      <c r="F12" s="81"/>
      <c r="G12" s="81"/>
      <c r="H12" s="81"/>
      <c r="I12" s="82"/>
      <c r="J12" s="28"/>
      <c r="K12" s="42"/>
      <c r="L12" s="43">
        <v>92.408843682750359</v>
      </c>
    </row>
    <row r="13" spans="1:12" x14ac:dyDescent="0.25">
      <c r="A13" s="62" t="s">
        <v>32</v>
      </c>
      <c r="B13" s="28">
        <v>-7.9482383774142518E-2</v>
      </c>
      <c r="C13" s="28">
        <v>-2.2366217899510099E-2</v>
      </c>
      <c r="D13" s="28">
        <v>-2.4284030388665778E-2</v>
      </c>
      <c r="E13" s="28">
        <v>5.8023530048036953E-3</v>
      </c>
      <c r="F13" s="28">
        <v>-8.4812069692992154E-2</v>
      </c>
      <c r="G13" s="28">
        <v>-3.2911238379136676E-2</v>
      </c>
      <c r="H13" s="28">
        <v>-9.9568975980742769E-3</v>
      </c>
      <c r="I13" s="61">
        <v>-3.7272883924422961E-3</v>
      </c>
      <c r="J13" s="28"/>
      <c r="K13" s="42"/>
      <c r="L13" s="43">
        <v>93.295024318495834</v>
      </c>
    </row>
    <row r="14" spans="1:12" x14ac:dyDescent="0.25">
      <c r="A14" s="62" t="s">
        <v>31</v>
      </c>
      <c r="B14" s="28">
        <v>-8.2508572845404915E-2</v>
      </c>
      <c r="C14" s="28">
        <v>-1.0464872487450094E-3</v>
      </c>
      <c r="D14" s="28">
        <v>-1.2640214401627103E-2</v>
      </c>
      <c r="E14" s="28">
        <v>1.3206881028366091E-2</v>
      </c>
      <c r="F14" s="28">
        <v>-3.8592231259018339E-2</v>
      </c>
      <c r="G14" s="28">
        <v>5.6432884546435025E-2</v>
      </c>
      <c r="H14" s="28">
        <v>1.3274042992803992E-2</v>
      </c>
      <c r="I14" s="61">
        <v>1.0095064304741053E-2</v>
      </c>
      <c r="J14" s="28"/>
      <c r="K14" s="38"/>
      <c r="L14" s="43">
        <v>91.568634623754903</v>
      </c>
    </row>
    <row r="15" spans="1:12" x14ac:dyDescent="0.25">
      <c r="A15" s="63" t="s">
        <v>54</v>
      </c>
      <c r="B15" s="28">
        <v>-0.15860951854666028</v>
      </c>
      <c r="C15" s="28">
        <v>2.5030691547814454E-2</v>
      </c>
      <c r="D15" s="28">
        <v>3.3892967788481831E-2</v>
      </c>
      <c r="E15" s="28">
        <v>4.123547452098375E-2</v>
      </c>
      <c r="F15" s="28">
        <v>0.16253017847593387</v>
      </c>
      <c r="G15" s="28">
        <v>0.33358656583117607</v>
      </c>
      <c r="H15" s="28">
        <v>8.0040248441350936E-2</v>
      </c>
      <c r="I15" s="61">
        <v>9.5905810131328373E-2</v>
      </c>
      <c r="J15" s="28"/>
      <c r="K15" s="56" t="s">
        <v>30</v>
      </c>
      <c r="L15" s="43">
        <v>100</v>
      </c>
    </row>
    <row r="16" spans="1:12" x14ac:dyDescent="0.25">
      <c r="A16" s="62" t="s">
        <v>55</v>
      </c>
      <c r="B16" s="28">
        <v>-0.12063257728877008</v>
      </c>
      <c r="C16" s="28">
        <v>-1.3963849531291372E-2</v>
      </c>
      <c r="D16" s="28">
        <v>-1.2064099041338427E-2</v>
      </c>
      <c r="E16" s="28">
        <v>1.4776497695450974E-2</v>
      </c>
      <c r="F16" s="28">
        <v>-5.244389595391119E-2</v>
      </c>
      <c r="G16" s="28">
        <v>5.63190975042831E-2</v>
      </c>
      <c r="H16" s="28">
        <v>1.7813877484906371E-2</v>
      </c>
      <c r="I16" s="61">
        <v>2.126395511948731E-2</v>
      </c>
      <c r="J16" s="28"/>
      <c r="K16" s="42"/>
      <c r="L16" s="43">
        <v>93.164019110097058</v>
      </c>
    </row>
    <row r="17" spans="1:12" x14ac:dyDescent="0.25">
      <c r="A17" s="62" t="s">
        <v>56</v>
      </c>
      <c r="B17" s="28">
        <v>-6.9681082552422002E-2</v>
      </c>
      <c r="C17" s="28">
        <v>-1.7386229368997697E-2</v>
      </c>
      <c r="D17" s="28">
        <v>-2.743734732049552E-2</v>
      </c>
      <c r="E17" s="28">
        <v>7.0396180364211691E-3</v>
      </c>
      <c r="F17" s="28">
        <v>-6.7432743666971273E-2</v>
      </c>
      <c r="G17" s="28">
        <v>-7.2359404126816074E-3</v>
      </c>
      <c r="H17" s="28">
        <v>-7.4851933985216057E-3</v>
      </c>
      <c r="I17" s="61">
        <v>1.2433085772742825E-3</v>
      </c>
      <c r="J17" s="28"/>
      <c r="K17" s="42"/>
      <c r="L17" s="43">
        <v>92.695291484127651</v>
      </c>
    </row>
    <row r="18" spans="1:12" x14ac:dyDescent="0.25">
      <c r="A18" s="62" t="s">
        <v>57</v>
      </c>
      <c r="B18" s="28">
        <v>-6.4394733507654345E-2</v>
      </c>
      <c r="C18" s="28">
        <v>-1.7657766543844433E-2</v>
      </c>
      <c r="D18" s="28">
        <v>-2.6028859221360556E-2</v>
      </c>
      <c r="E18" s="28">
        <v>5.0344924720433504E-3</v>
      </c>
      <c r="F18" s="28">
        <v>-8.0878360992218901E-2</v>
      </c>
      <c r="G18" s="28">
        <v>-2.3596873351769188E-2</v>
      </c>
      <c r="H18" s="28">
        <v>-7.5916952588551689E-3</v>
      </c>
      <c r="I18" s="61">
        <v>-9.5383391265710937E-3</v>
      </c>
      <c r="J18" s="28"/>
      <c r="K18" s="42"/>
      <c r="L18" s="43">
        <v>93.241194557854726</v>
      </c>
    </row>
    <row r="19" spans="1:12" ht="15" customHeight="1" x14ac:dyDescent="0.25">
      <c r="A19" s="62" t="s">
        <v>58</v>
      </c>
      <c r="B19" s="28">
        <v>-5.8653556382064598E-2</v>
      </c>
      <c r="C19" s="28">
        <v>-1.0213821968979686E-2</v>
      </c>
      <c r="D19" s="28">
        <v>-1.8004562582450867E-2</v>
      </c>
      <c r="E19" s="28">
        <v>6.2764756039763725E-3</v>
      </c>
      <c r="F19" s="28">
        <v>-7.7213792342698651E-2</v>
      </c>
      <c r="G19" s="28">
        <v>-1.6008639377749323E-2</v>
      </c>
      <c r="H19" s="28">
        <v>-2.2552551250668573E-3</v>
      </c>
      <c r="I19" s="61">
        <v>-4.9449420411876721E-3</v>
      </c>
      <c r="J19" s="29"/>
      <c r="K19" s="44"/>
      <c r="L19" s="43">
        <v>93.415264277095361</v>
      </c>
    </row>
    <row r="20" spans="1:12" x14ac:dyDescent="0.25">
      <c r="A20" s="62" t="s">
        <v>59</v>
      </c>
      <c r="B20" s="28">
        <v>-6.3384915241197159E-2</v>
      </c>
      <c r="C20" s="28">
        <v>-1.0327115489883187E-4</v>
      </c>
      <c r="D20" s="28">
        <v>-9.792368216991143E-3</v>
      </c>
      <c r="E20" s="28">
        <v>9.4177400324970684E-3</v>
      </c>
      <c r="F20" s="28">
        <v>-5.322944237488525E-2</v>
      </c>
      <c r="G20" s="28">
        <v>1.5160327159968068E-2</v>
      </c>
      <c r="H20" s="28">
        <v>8.8714842657664494E-3</v>
      </c>
      <c r="I20" s="61">
        <v>-3.2927529962077928E-3</v>
      </c>
      <c r="J20" s="20"/>
      <c r="K20" s="37"/>
      <c r="L20" s="43">
        <v>93.330270365760555</v>
      </c>
    </row>
    <row r="21" spans="1:12" ht="15.75" thickBot="1" x14ac:dyDescent="0.3">
      <c r="A21" s="64" t="s">
        <v>60</v>
      </c>
      <c r="B21" s="65">
        <v>-0.1140711150690159</v>
      </c>
      <c r="C21" s="65">
        <v>-2.9000611628982043E-2</v>
      </c>
      <c r="D21" s="65">
        <v>-2.5456530105307351E-2</v>
      </c>
      <c r="E21" s="65">
        <v>7.0051027745541283E-3</v>
      </c>
      <c r="F21" s="65">
        <v>-6.647678151391434E-2</v>
      </c>
      <c r="G21" s="65">
        <v>-8.5812548572697933E-3</v>
      </c>
      <c r="H21" s="65">
        <v>-2.2777674080538546E-2</v>
      </c>
      <c r="I21" s="66">
        <v>1.4253767262169204E-2</v>
      </c>
      <c r="J21" s="20"/>
      <c r="K21" s="57" t="s">
        <v>29</v>
      </c>
      <c r="L21" s="43">
        <v>100</v>
      </c>
    </row>
    <row r="22" spans="1:12" x14ac:dyDescent="0.25">
      <c r="A22" s="30" t="s">
        <v>53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>
        <v>93.678955913358379</v>
      </c>
    </row>
    <row r="23" spans="1:12" ht="6.9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>
        <v>93.222199896615791</v>
      </c>
    </row>
    <row r="24" spans="1:12" x14ac:dyDescent="0.25">
      <c r="A24" s="31" t="str">
        <f>"Indexed number of payroll jobs and total wages, "&amp;$L$1&amp;" and Australia"</f>
        <v>Indexed number of payroll jobs and total wages, Victoria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>
        <v>92.870702649812898</v>
      </c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>
        <v>93.679227619320955</v>
      </c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>
        <v>92.686225897216985</v>
      </c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 t="s">
        <v>28</v>
      </c>
      <c r="L27" s="43">
        <v>100</v>
      </c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>
        <v>94.685579885832198</v>
      </c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>
        <v>93.27746314971948</v>
      </c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>
        <v>93.280708288092242</v>
      </c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>
        <v>93.754209514700747</v>
      </c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>
        <v>94.59092324547305</v>
      </c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27</v>
      </c>
      <c r="L34" s="43"/>
    </row>
    <row r="35" spans="1:12" ht="6.9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25</v>
      </c>
    </row>
    <row r="36" spans="1:12" x14ac:dyDescent="0.25">
      <c r="A36" s="32" t="str">
        <f>"Indexed number of payroll jobs held by men by age group, "&amp;$L$1</f>
        <v>Indexed number of payroll jobs held by men by age group, Victoria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54</v>
      </c>
      <c r="L36" s="43">
        <v>86.05890043022508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55</v>
      </c>
      <c r="L37" s="43">
        <v>90.772878115837742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56</v>
      </c>
      <c r="L38" s="43">
        <v>95.442286132945114</v>
      </c>
    </row>
    <row r="39" spans="1:12" x14ac:dyDescent="0.25">
      <c r="K39" s="44" t="s">
        <v>57</v>
      </c>
      <c r="L39" s="43">
        <v>96.295914729927176</v>
      </c>
    </row>
    <row r="40" spans="1:12" x14ac:dyDescent="0.25">
      <c r="K40" s="37" t="s">
        <v>58</v>
      </c>
      <c r="L40" s="43">
        <v>96.156060172683766</v>
      </c>
    </row>
    <row r="41" spans="1:12" x14ac:dyDescent="0.25">
      <c r="K41" s="37" t="s">
        <v>59</v>
      </c>
      <c r="L41" s="43">
        <v>94.369301253010079</v>
      </c>
    </row>
    <row r="42" spans="1:12" x14ac:dyDescent="0.25">
      <c r="K42" s="37" t="s">
        <v>60</v>
      </c>
      <c r="L42" s="43">
        <v>92.95968491018975</v>
      </c>
    </row>
    <row r="43" spans="1:12" x14ac:dyDescent="0.25">
      <c r="K43" s="37" t="s">
        <v>61</v>
      </c>
      <c r="L43" s="43">
        <v>0</v>
      </c>
    </row>
    <row r="44" spans="1:12" x14ac:dyDescent="0.25">
      <c r="K44" s="43"/>
      <c r="L44" s="43" t="s">
        <v>24</v>
      </c>
    </row>
    <row r="45" spans="1:12" x14ac:dyDescent="0.25">
      <c r="K45" s="42" t="s">
        <v>54</v>
      </c>
      <c r="L45" s="43">
        <v>86.710560718784919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Victoria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55</v>
      </c>
      <c r="L46" s="43">
        <v>90.420242071461558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56</v>
      </c>
      <c r="L47" s="43">
        <v>95.807450964292599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57</v>
      </c>
      <c r="L48" s="43">
        <v>96.699741071673401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58</v>
      </c>
      <c r="L49" s="43">
        <v>96.403794970742652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59</v>
      </c>
      <c r="L50" s="43">
        <v>94.848169462470921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60</v>
      </c>
      <c r="L51" s="43">
        <v>92.854988720942856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 t="s">
        <v>61</v>
      </c>
      <c r="L52" s="43">
        <v>0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23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54</v>
      </c>
      <c r="L54" s="43">
        <v>88.876375650685745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Victoria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55</v>
      </c>
      <c r="L55" s="43">
        <v>89.205681984971662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56</v>
      </c>
      <c r="L56" s="43">
        <v>92.787899841153049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57</v>
      </c>
      <c r="L57" s="43">
        <v>93.361015030378042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58</v>
      </c>
      <c r="L58" s="43">
        <v>93.776490379254668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59</v>
      </c>
      <c r="L59" s="43">
        <v>93.236296477694793</v>
      </c>
    </row>
    <row r="60" spans="1:12" ht="15.4" customHeight="1" x14ac:dyDescent="0.25">
      <c r="K60" s="37" t="s">
        <v>60</v>
      </c>
      <c r="L60" s="43">
        <v>90.717878813467308</v>
      </c>
    </row>
    <row r="61" spans="1:12" ht="15.4" customHeight="1" x14ac:dyDescent="0.25">
      <c r="K61" s="37" t="s">
        <v>61</v>
      </c>
      <c r="L61" s="43">
        <v>0</v>
      </c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26</v>
      </c>
      <c r="L63" s="46"/>
    </row>
    <row r="64" spans="1:12" ht="15.4" customHeight="1" x14ac:dyDescent="0.25">
      <c r="K64" s="46"/>
      <c r="L64" s="42" t="s">
        <v>25</v>
      </c>
    </row>
    <row r="65" spans="1:12" ht="15.4" customHeight="1" x14ac:dyDescent="0.25">
      <c r="K65" s="42" t="s">
        <v>54</v>
      </c>
      <c r="L65" s="43">
        <v>79.284347493302718</v>
      </c>
    </row>
    <row r="66" spans="1:12" ht="15.4" customHeight="1" x14ac:dyDescent="0.25">
      <c r="K66" s="42" t="s">
        <v>55</v>
      </c>
      <c r="L66" s="43">
        <v>88.138855593360844</v>
      </c>
    </row>
    <row r="67" spans="1:12" ht="15.4" customHeight="1" x14ac:dyDescent="0.25">
      <c r="K67" s="42" t="s">
        <v>56</v>
      </c>
      <c r="L67" s="43">
        <v>93.932645922174828</v>
      </c>
    </row>
    <row r="68" spans="1:12" ht="15.4" customHeight="1" x14ac:dyDescent="0.25">
      <c r="K68" s="44" t="s">
        <v>57</v>
      </c>
      <c r="L68" s="43">
        <v>94.251902219158893</v>
      </c>
    </row>
    <row r="69" spans="1:12" ht="15.4" customHeight="1" x14ac:dyDescent="0.25">
      <c r="K69" s="37" t="s">
        <v>58</v>
      </c>
      <c r="L69" s="43">
        <v>94.120285177074749</v>
      </c>
    </row>
    <row r="70" spans="1:12" ht="15.4" customHeight="1" x14ac:dyDescent="0.25">
      <c r="K70" s="37" t="s">
        <v>59</v>
      </c>
      <c r="L70" s="43">
        <v>92.968642395229708</v>
      </c>
    </row>
    <row r="71" spans="1:12" ht="15.4" customHeight="1" x14ac:dyDescent="0.25">
      <c r="K71" s="37" t="s">
        <v>60</v>
      </c>
      <c r="L71" s="43">
        <v>89.587747588332661</v>
      </c>
    </row>
    <row r="72" spans="1:12" ht="15.4" customHeight="1" x14ac:dyDescent="0.25">
      <c r="K72" s="37" t="s">
        <v>61</v>
      </c>
      <c r="L72" s="43">
        <v>0</v>
      </c>
    </row>
    <row r="73" spans="1:12" ht="15.4" customHeight="1" x14ac:dyDescent="0.25">
      <c r="K73" s="38"/>
      <c r="L73" s="43" t="s">
        <v>24</v>
      </c>
    </row>
    <row r="74" spans="1:12" ht="15.4" customHeight="1" x14ac:dyDescent="0.25">
      <c r="K74" s="42" t="s">
        <v>54</v>
      </c>
      <c r="L74" s="43">
        <v>78.719761516305113</v>
      </c>
    </row>
    <row r="75" spans="1:12" ht="15.4" customHeight="1" x14ac:dyDescent="0.25">
      <c r="K75" s="42" t="s">
        <v>55</v>
      </c>
      <c r="L75" s="43">
        <v>88.777353667593573</v>
      </c>
    </row>
    <row r="76" spans="1:12" ht="15.4" customHeight="1" x14ac:dyDescent="0.25">
      <c r="K76" s="42" t="s">
        <v>56</v>
      </c>
      <c r="L76" s="43">
        <v>95.641324626865682</v>
      </c>
    </row>
    <row r="77" spans="1:12" ht="15.4" customHeight="1" x14ac:dyDescent="0.25">
      <c r="A77" s="31" t="str">
        <f>"Distribution of payroll jobs by industry, "&amp;$L$1</f>
        <v>Distribution of payroll jobs by industry, Victoria</v>
      </c>
      <c r="K77" s="44" t="s">
        <v>57</v>
      </c>
      <c r="L77" s="43">
        <v>95.499727009769558</v>
      </c>
    </row>
    <row r="78" spans="1:12" ht="15.4" customHeight="1" x14ac:dyDescent="0.25">
      <c r="K78" s="37" t="s">
        <v>58</v>
      </c>
      <c r="L78" s="43">
        <v>95.352214629438251</v>
      </c>
    </row>
    <row r="79" spans="1:12" ht="15.4" customHeight="1" x14ac:dyDescent="0.25">
      <c r="K79" s="37" t="s">
        <v>59</v>
      </c>
      <c r="L79" s="43">
        <v>94.314268917443528</v>
      </c>
    </row>
    <row r="80" spans="1:12" ht="15.4" customHeight="1" x14ac:dyDescent="0.25">
      <c r="K80" s="37" t="s">
        <v>60</v>
      </c>
      <c r="L80" s="43">
        <v>89.479993150293964</v>
      </c>
    </row>
    <row r="81" spans="1:12" ht="15.4" customHeight="1" x14ac:dyDescent="0.25">
      <c r="K81" s="37" t="s">
        <v>61</v>
      </c>
      <c r="L81" s="43">
        <v>0</v>
      </c>
    </row>
    <row r="82" spans="1:12" ht="15.4" customHeight="1" x14ac:dyDescent="0.25">
      <c r="K82" s="39"/>
      <c r="L82" s="43" t="s">
        <v>23</v>
      </c>
    </row>
    <row r="83" spans="1:12" ht="15.4" customHeight="1" x14ac:dyDescent="0.25">
      <c r="K83" s="42" t="s">
        <v>54</v>
      </c>
      <c r="L83" s="43">
        <v>81.824923963180055</v>
      </c>
    </row>
    <row r="84" spans="1:12" ht="15.4" customHeight="1" x14ac:dyDescent="0.25">
      <c r="K84" s="42" t="s">
        <v>55</v>
      </c>
      <c r="L84" s="43">
        <v>88.004773830290688</v>
      </c>
    </row>
    <row r="85" spans="1:12" ht="15.4" customHeight="1" x14ac:dyDescent="0.25">
      <c r="K85" s="42" t="s">
        <v>56</v>
      </c>
      <c r="L85" s="43">
        <v>93.547527985074623</v>
      </c>
    </row>
    <row r="86" spans="1:12" ht="15.4" customHeight="1" x14ac:dyDescent="0.25">
      <c r="K86" s="44" t="s">
        <v>57</v>
      </c>
      <c r="L86" s="43">
        <v>93.833239755121951</v>
      </c>
    </row>
    <row r="87" spans="1:12" ht="15.4" customHeight="1" x14ac:dyDescent="0.25">
      <c r="K87" s="37" t="s">
        <v>58</v>
      </c>
      <c r="L87" s="43">
        <v>94.490018347120227</v>
      </c>
    </row>
    <row r="88" spans="1:12" ht="15.4" customHeight="1" x14ac:dyDescent="0.25">
      <c r="K88" s="37" t="s">
        <v>59</v>
      </c>
      <c r="L88" s="43">
        <v>94.106303015033163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60</v>
      </c>
      <c r="L89" s="43">
        <v>87.069724299332165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 t="s">
        <v>61</v>
      </c>
      <c r="L90" s="43">
        <v>0</v>
      </c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22</v>
      </c>
      <c r="L92" s="38"/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8"/>
      <c r="L93" s="47" t="s">
        <v>20</v>
      </c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-0.10703769003027175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-2.2188873405509679E-2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-6.4546831207664801E-2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-1.9236573457612094E-2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-7.3465683028729689E-2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-9.6244313358437972E-2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-7.0406287787182498E-2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-0.28436749408712025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-8.3148845709170915E-2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-8.4087849479657306E-2</v>
      </c>
    </row>
    <row r="104" spans="1:12" x14ac:dyDescent="0.25">
      <c r="K104" s="38" t="s">
        <v>12</v>
      </c>
      <c r="L104" s="42">
        <v>4.9864949096201094E-4</v>
      </c>
    </row>
    <row r="105" spans="1:12" x14ac:dyDescent="0.25">
      <c r="K105" s="38" t="s">
        <v>11</v>
      </c>
      <c r="L105" s="42">
        <v>-0.1446901405650437</v>
      </c>
    </row>
    <row r="106" spans="1:12" x14ac:dyDescent="0.25">
      <c r="K106" s="38" t="s">
        <v>10</v>
      </c>
      <c r="L106" s="42">
        <v>-0.12021158677129462</v>
      </c>
    </row>
    <row r="107" spans="1:12" x14ac:dyDescent="0.25">
      <c r="K107" s="38" t="s">
        <v>9</v>
      </c>
      <c r="L107" s="42">
        <v>-0.11440068045014395</v>
      </c>
    </row>
    <row r="108" spans="1:12" x14ac:dyDescent="0.25">
      <c r="K108" s="38" t="s">
        <v>8</v>
      </c>
      <c r="L108" s="42">
        <v>-7.8409781899002162E-2</v>
      </c>
    </row>
    <row r="109" spans="1:12" x14ac:dyDescent="0.25">
      <c r="K109" s="38" t="s">
        <v>7</v>
      </c>
      <c r="L109" s="42">
        <v>-1.6650828574103493E-2</v>
      </c>
    </row>
    <row r="110" spans="1:12" x14ac:dyDescent="0.25">
      <c r="K110" s="38" t="s">
        <v>6</v>
      </c>
      <c r="L110" s="42">
        <v>-1.8829880800833143E-2</v>
      </c>
    </row>
    <row r="111" spans="1:12" x14ac:dyDescent="0.25">
      <c r="K111" s="38" t="s">
        <v>5</v>
      </c>
      <c r="L111" s="42">
        <v>-0.20032555316448708</v>
      </c>
    </row>
    <row r="112" spans="1:12" x14ac:dyDescent="0.25">
      <c r="K112" s="38" t="s">
        <v>3</v>
      </c>
      <c r="L112" s="42">
        <v>-0.11483395869130697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21</v>
      </c>
      <c r="L141" s="38"/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7">
        <v>1.1407323136401014E-2</v>
      </c>
    </row>
    <row r="144" spans="11:12" x14ac:dyDescent="0.25">
      <c r="K144" s="38" t="s">
        <v>0</v>
      </c>
      <c r="L144" s="47">
        <v>3.5400990499146758E-3</v>
      </c>
    </row>
    <row r="145" spans="11:12" x14ac:dyDescent="0.25">
      <c r="K145" s="38" t="s">
        <v>1</v>
      </c>
      <c r="L145" s="47">
        <v>7.8935215314599794E-2</v>
      </c>
    </row>
    <row r="146" spans="11:12" x14ac:dyDescent="0.25">
      <c r="K146" s="38" t="s">
        <v>18</v>
      </c>
      <c r="L146" s="47">
        <v>1.0259418792313556E-2</v>
      </c>
    </row>
    <row r="147" spans="11:12" x14ac:dyDescent="0.25">
      <c r="K147" s="38" t="s">
        <v>2</v>
      </c>
      <c r="L147" s="47">
        <v>6.4760399159544291E-2</v>
      </c>
    </row>
    <row r="148" spans="11:12" x14ac:dyDescent="0.25">
      <c r="K148" s="38" t="s">
        <v>17</v>
      </c>
      <c r="L148" s="47">
        <v>5.2300039806666344E-2</v>
      </c>
    </row>
    <row r="149" spans="11:12" x14ac:dyDescent="0.25">
      <c r="K149" s="38" t="s">
        <v>16</v>
      </c>
      <c r="L149" s="47">
        <v>9.414712984069365E-2</v>
      </c>
    </row>
    <row r="150" spans="11:12" x14ac:dyDescent="0.25">
      <c r="K150" s="38" t="s">
        <v>15</v>
      </c>
      <c r="L150" s="47">
        <v>6.6102593428978118E-2</v>
      </c>
    </row>
    <row r="151" spans="11:12" x14ac:dyDescent="0.25">
      <c r="K151" s="38" t="s">
        <v>14</v>
      </c>
      <c r="L151" s="47">
        <v>4.069918568993984E-2</v>
      </c>
    </row>
    <row r="152" spans="11:12" x14ac:dyDescent="0.25">
      <c r="K152" s="38" t="s">
        <v>13</v>
      </c>
      <c r="L152" s="47">
        <v>1.6518058907035685E-2</v>
      </c>
    </row>
    <row r="153" spans="11:12" x14ac:dyDescent="0.25">
      <c r="K153" s="38" t="s">
        <v>12</v>
      </c>
      <c r="L153" s="47">
        <v>4.5660029818949871E-2</v>
      </c>
    </row>
    <row r="154" spans="11:12" x14ac:dyDescent="0.25">
      <c r="K154" s="38" t="s">
        <v>11</v>
      </c>
      <c r="L154" s="47">
        <v>1.9086328857708054E-2</v>
      </c>
    </row>
    <row r="155" spans="11:12" x14ac:dyDescent="0.25">
      <c r="K155" s="38" t="s">
        <v>10</v>
      </c>
      <c r="L155" s="47">
        <v>8.7915432274212904E-2</v>
      </c>
    </row>
    <row r="156" spans="11:12" x14ac:dyDescent="0.25">
      <c r="K156" s="38" t="s">
        <v>9</v>
      </c>
      <c r="L156" s="47">
        <v>6.9598294195171065E-2</v>
      </c>
    </row>
    <row r="157" spans="11:12" x14ac:dyDescent="0.25">
      <c r="K157" s="38" t="s">
        <v>8</v>
      </c>
      <c r="L157" s="47">
        <v>5.7538278340809573E-2</v>
      </c>
    </row>
    <row r="158" spans="11:12" x14ac:dyDescent="0.25">
      <c r="K158" s="38" t="s">
        <v>7</v>
      </c>
      <c r="L158" s="47">
        <v>9.7275501216778609E-2</v>
      </c>
    </row>
    <row r="159" spans="11:12" x14ac:dyDescent="0.25">
      <c r="K159" s="38" t="s">
        <v>6</v>
      </c>
      <c r="L159" s="47">
        <v>0.13116087850921948</v>
      </c>
    </row>
    <row r="160" spans="11:12" x14ac:dyDescent="0.25">
      <c r="K160" s="38" t="s">
        <v>5</v>
      </c>
      <c r="L160" s="47">
        <v>2.0631540920228428E-2</v>
      </c>
    </row>
    <row r="161" spans="11:12" x14ac:dyDescent="0.25">
      <c r="K161" s="38" t="s">
        <v>3</v>
      </c>
      <c r="L161" s="47">
        <v>3.2464252740835073E-2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7">
        <v>1.1124234472105171E-2</v>
      </c>
    </row>
    <row r="164" spans="11:12" x14ac:dyDescent="0.25">
      <c r="K164" s="38" t="s">
        <v>0</v>
      </c>
      <c r="L164" s="47">
        <v>3.7802772253580732E-3</v>
      </c>
    </row>
    <row r="165" spans="11:12" x14ac:dyDescent="0.25">
      <c r="K165" s="38" t="s">
        <v>1</v>
      </c>
      <c r="L165" s="47">
        <v>8.0639181307822924E-2</v>
      </c>
    </row>
    <row r="166" spans="11:12" x14ac:dyDescent="0.25">
      <c r="K166" s="38" t="s">
        <v>18</v>
      </c>
      <c r="L166" s="47">
        <v>1.0988547301624274E-2</v>
      </c>
    </row>
    <row r="167" spans="11:12" x14ac:dyDescent="0.25">
      <c r="K167" s="38" t="s">
        <v>2</v>
      </c>
      <c r="L167" s="47">
        <v>6.5527603910028348E-2</v>
      </c>
    </row>
    <row r="168" spans="11:12" x14ac:dyDescent="0.25">
      <c r="K168" s="38" t="s">
        <v>17</v>
      </c>
      <c r="L168" s="47">
        <v>5.161861218207224E-2</v>
      </c>
    </row>
    <row r="169" spans="11:12" x14ac:dyDescent="0.25">
      <c r="K169" s="38" t="s">
        <v>16</v>
      </c>
      <c r="L169" s="47">
        <v>9.5577028403226072E-2</v>
      </c>
    </row>
    <row r="170" spans="11:12" x14ac:dyDescent="0.25">
      <c r="K170" s="38" t="s">
        <v>15</v>
      </c>
      <c r="L170" s="47">
        <v>5.1660882328639503E-2</v>
      </c>
    </row>
    <row r="171" spans="11:12" x14ac:dyDescent="0.25">
      <c r="K171" s="38" t="s">
        <v>14</v>
      </c>
      <c r="L171" s="47">
        <v>4.0750957499630321E-2</v>
      </c>
    </row>
    <row r="172" spans="11:12" x14ac:dyDescent="0.25">
      <c r="K172" s="38" t="s">
        <v>13</v>
      </c>
      <c r="L172" s="47">
        <v>1.652213218874396E-2</v>
      </c>
    </row>
    <row r="173" spans="11:12" x14ac:dyDescent="0.25">
      <c r="K173" s="38" t="s">
        <v>12</v>
      </c>
      <c r="L173" s="47">
        <v>4.9889133279404911E-2</v>
      </c>
    </row>
    <row r="174" spans="11:12" x14ac:dyDescent="0.25">
      <c r="K174" s="38" t="s">
        <v>11</v>
      </c>
      <c r="L174" s="47">
        <v>1.7827857016206546E-2</v>
      </c>
    </row>
    <row r="175" spans="11:12" x14ac:dyDescent="0.25">
      <c r="K175" s="38" t="s">
        <v>10</v>
      </c>
      <c r="L175" s="47">
        <v>8.4468856586816451E-2</v>
      </c>
    </row>
    <row r="176" spans="11:12" x14ac:dyDescent="0.25">
      <c r="K176" s="38" t="s">
        <v>9</v>
      </c>
      <c r="L176" s="47">
        <v>6.7311478689542903E-2</v>
      </c>
    </row>
    <row r="177" spans="11:12" x14ac:dyDescent="0.25">
      <c r="K177" s="38" t="s">
        <v>8</v>
      </c>
      <c r="L177" s="47">
        <v>5.7909255394211503E-2</v>
      </c>
    </row>
    <row r="178" spans="11:12" x14ac:dyDescent="0.25">
      <c r="K178" s="38" t="s">
        <v>7</v>
      </c>
      <c r="L178" s="47">
        <v>0.10446348131606062</v>
      </c>
    </row>
    <row r="179" spans="11:12" x14ac:dyDescent="0.25">
      <c r="K179" s="38" t="s">
        <v>6</v>
      </c>
      <c r="L179" s="47">
        <v>0.14054062870974929</v>
      </c>
    </row>
    <row r="180" spans="11:12" x14ac:dyDescent="0.25">
      <c r="K180" s="38" t="s">
        <v>5</v>
      </c>
      <c r="L180" s="47">
        <v>1.8017649974293535E-2</v>
      </c>
    </row>
    <row r="181" spans="11:12" x14ac:dyDescent="0.25">
      <c r="K181" s="38" t="s">
        <v>3</v>
      </c>
      <c r="L181" s="47">
        <v>3.1382202214463355E-2</v>
      </c>
    </row>
    <row r="182" spans="11:12" x14ac:dyDescent="0.25">
      <c r="K182" s="69" t="s">
        <v>66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99.164819056124671</v>
      </c>
    </row>
    <row r="185" spans="11:12" x14ac:dyDescent="0.25">
      <c r="K185" s="68">
        <v>43918</v>
      </c>
      <c r="L185" s="43">
        <v>97.281520865628409</v>
      </c>
    </row>
    <row r="186" spans="11:12" x14ac:dyDescent="0.25">
      <c r="K186" s="68">
        <v>43925</v>
      </c>
      <c r="L186" s="43">
        <v>93.678955913358379</v>
      </c>
    </row>
    <row r="187" spans="11:12" x14ac:dyDescent="0.25">
      <c r="K187" s="68">
        <v>43932</v>
      </c>
      <c r="L187" s="43">
        <v>93.222199896615791</v>
      </c>
    </row>
    <row r="188" spans="11:12" x14ac:dyDescent="0.25">
      <c r="K188" s="68">
        <v>43939</v>
      </c>
      <c r="L188" s="43">
        <v>92.870702649812898</v>
      </c>
    </row>
    <row r="189" spans="11:12" x14ac:dyDescent="0.25">
      <c r="K189" s="68">
        <v>43946</v>
      </c>
      <c r="L189" s="43">
        <v>93.679227619320955</v>
      </c>
    </row>
    <row r="190" spans="11:12" x14ac:dyDescent="0.25">
      <c r="K190" s="68">
        <v>43953</v>
      </c>
      <c r="L190" s="43">
        <v>92.686225897216985</v>
      </c>
    </row>
    <row r="191" spans="11:12" x14ac:dyDescent="0.25">
      <c r="K191" s="68" t="s">
        <v>67</v>
      </c>
      <c r="L191" s="43" t="s">
        <v>67</v>
      </c>
    </row>
    <row r="192" spans="11:12" x14ac:dyDescent="0.25">
      <c r="K192" s="68" t="s">
        <v>67</v>
      </c>
      <c r="L192" s="43" t="s">
        <v>67</v>
      </c>
    </row>
    <row r="193" spans="11:12" x14ac:dyDescent="0.25">
      <c r="K193" s="68" t="s">
        <v>67</v>
      </c>
      <c r="L193" s="43" t="s">
        <v>67</v>
      </c>
    </row>
    <row r="194" spans="11:12" x14ac:dyDescent="0.25">
      <c r="K194" s="68" t="s">
        <v>67</v>
      </c>
      <c r="L194" s="43" t="s">
        <v>67</v>
      </c>
    </row>
    <row r="195" spans="11:12" x14ac:dyDescent="0.25">
      <c r="K195" s="68" t="s">
        <v>67</v>
      </c>
      <c r="L195" s="43" t="s">
        <v>67</v>
      </c>
    </row>
    <row r="196" spans="11:12" x14ac:dyDescent="0.25">
      <c r="K196" s="68" t="s">
        <v>67</v>
      </c>
      <c r="L196" s="43" t="s">
        <v>67</v>
      </c>
    </row>
    <row r="197" spans="11:12" x14ac:dyDescent="0.25">
      <c r="K197" s="68" t="s">
        <v>67</v>
      </c>
      <c r="L197" s="43" t="s">
        <v>67</v>
      </c>
    </row>
    <row r="198" spans="11:12" x14ac:dyDescent="0.25">
      <c r="K198" s="68" t="s">
        <v>67</v>
      </c>
      <c r="L198" s="43" t="s">
        <v>67</v>
      </c>
    </row>
    <row r="199" spans="11:12" x14ac:dyDescent="0.25">
      <c r="K199" s="68" t="s">
        <v>67</v>
      </c>
      <c r="L199" s="43" t="s">
        <v>67</v>
      </c>
    </row>
    <row r="200" spans="11:12" x14ac:dyDescent="0.25">
      <c r="K200" s="68" t="s">
        <v>67</v>
      </c>
      <c r="L200" s="43" t="s">
        <v>67</v>
      </c>
    </row>
    <row r="201" spans="11:12" x14ac:dyDescent="0.25">
      <c r="K201" s="68" t="s">
        <v>67</v>
      </c>
      <c r="L201" s="43" t="s">
        <v>67</v>
      </c>
    </row>
    <row r="202" spans="11:12" x14ac:dyDescent="0.25">
      <c r="K202" s="68" t="s">
        <v>67</v>
      </c>
      <c r="L202" s="43" t="s">
        <v>67</v>
      </c>
    </row>
    <row r="203" spans="11:12" x14ac:dyDescent="0.25">
      <c r="K203" s="68" t="s">
        <v>67</v>
      </c>
      <c r="L203" s="43" t="s">
        <v>67</v>
      </c>
    </row>
    <row r="204" spans="11:12" x14ac:dyDescent="0.25">
      <c r="K204" s="68" t="s">
        <v>67</v>
      </c>
      <c r="L204" s="43" t="s">
        <v>67</v>
      </c>
    </row>
    <row r="205" spans="11:12" x14ac:dyDescent="0.25">
      <c r="K205" s="68" t="s">
        <v>67</v>
      </c>
      <c r="L205" s="43" t="s">
        <v>67</v>
      </c>
    </row>
    <row r="206" spans="11:12" x14ac:dyDescent="0.25">
      <c r="K206" s="68" t="s">
        <v>67</v>
      </c>
      <c r="L206" s="43" t="s">
        <v>67</v>
      </c>
    </row>
    <row r="207" spans="11:12" x14ac:dyDescent="0.25">
      <c r="K207" s="68" t="s">
        <v>67</v>
      </c>
      <c r="L207" s="43" t="s">
        <v>67</v>
      </c>
    </row>
    <row r="208" spans="11:12" x14ac:dyDescent="0.25">
      <c r="K208" s="68" t="s">
        <v>67</v>
      </c>
      <c r="L208" s="43" t="s">
        <v>67</v>
      </c>
    </row>
    <row r="209" spans="11:12" x14ac:dyDescent="0.25">
      <c r="K209" s="68" t="s">
        <v>67</v>
      </c>
      <c r="L209" s="43" t="s">
        <v>67</v>
      </c>
    </row>
    <row r="210" spans="11:12" x14ac:dyDescent="0.25">
      <c r="K210" s="68" t="s">
        <v>67</v>
      </c>
      <c r="L210" s="43" t="s">
        <v>67</v>
      </c>
    </row>
    <row r="211" spans="11:12" x14ac:dyDescent="0.25">
      <c r="K211" s="68" t="s">
        <v>67</v>
      </c>
      <c r="L211" s="43" t="s">
        <v>67</v>
      </c>
    </row>
    <row r="212" spans="11:12" x14ac:dyDescent="0.25">
      <c r="K212" s="68" t="s">
        <v>67</v>
      </c>
      <c r="L212" s="43" t="s">
        <v>67</v>
      </c>
    </row>
    <row r="213" spans="11:12" x14ac:dyDescent="0.25">
      <c r="K213" s="68" t="s">
        <v>67</v>
      </c>
      <c r="L213" s="43" t="s">
        <v>67</v>
      </c>
    </row>
    <row r="214" spans="11:12" x14ac:dyDescent="0.25">
      <c r="K214" s="68" t="s">
        <v>67</v>
      </c>
      <c r="L214" s="43" t="s">
        <v>67</v>
      </c>
    </row>
    <row r="215" spans="11:12" x14ac:dyDescent="0.25">
      <c r="K215" s="68" t="s">
        <v>67</v>
      </c>
      <c r="L215" s="43" t="s">
        <v>67</v>
      </c>
    </row>
    <row r="216" spans="11:12" x14ac:dyDescent="0.25">
      <c r="K216" s="68" t="s">
        <v>67</v>
      </c>
      <c r="L216" s="43" t="s">
        <v>67</v>
      </c>
    </row>
    <row r="217" spans="11:12" x14ac:dyDescent="0.25">
      <c r="K217" s="68" t="s">
        <v>67</v>
      </c>
      <c r="L217" s="43" t="s">
        <v>67</v>
      </c>
    </row>
    <row r="218" spans="11:12" x14ac:dyDescent="0.25">
      <c r="K218" s="68" t="s">
        <v>67</v>
      </c>
      <c r="L218" s="43" t="s">
        <v>67</v>
      </c>
    </row>
    <row r="219" spans="11:12" x14ac:dyDescent="0.25">
      <c r="K219" s="68" t="s">
        <v>67</v>
      </c>
      <c r="L219" s="43" t="s">
        <v>67</v>
      </c>
    </row>
    <row r="220" spans="11:12" x14ac:dyDescent="0.25">
      <c r="K220" s="68" t="s">
        <v>67</v>
      </c>
      <c r="L220" s="43" t="s">
        <v>67</v>
      </c>
    </row>
    <row r="221" spans="11:12" x14ac:dyDescent="0.25">
      <c r="K221" s="68" t="s">
        <v>67</v>
      </c>
      <c r="L221" s="43" t="s">
        <v>67</v>
      </c>
    </row>
    <row r="222" spans="11:12" x14ac:dyDescent="0.25">
      <c r="K222" s="68" t="s">
        <v>67</v>
      </c>
      <c r="L222" s="43" t="s">
        <v>67</v>
      </c>
    </row>
    <row r="223" spans="11:12" x14ac:dyDescent="0.25">
      <c r="K223" s="68" t="s">
        <v>67</v>
      </c>
      <c r="L223" s="43" t="s">
        <v>67</v>
      </c>
    </row>
    <row r="224" spans="11:12" x14ac:dyDescent="0.25">
      <c r="K224" s="69" t="s">
        <v>68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99.123360605368333</v>
      </c>
    </row>
    <row r="227" spans="11:12" x14ac:dyDescent="0.25">
      <c r="K227" s="68">
        <v>43918</v>
      </c>
      <c r="L227" s="43">
        <v>98.156312054737214</v>
      </c>
    </row>
    <row r="228" spans="11:12" x14ac:dyDescent="0.25">
      <c r="K228" s="68">
        <v>43925</v>
      </c>
      <c r="L228" s="43">
        <v>94.685579885832198</v>
      </c>
    </row>
    <row r="229" spans="11:12" x14ac:dyDescent="0.25">
      <c r="K229" s="68">
        <v>43932</v>
      </c>
      <c r="L229" s="43">
        <v>93.27746314971948</v>
      </c>
    </row>
    <row r="230" spans="11:12" x14ac:dyDescent="0.25">
      <c r="K230" s="68">
        <v>43939</v>
      </c>
      <c r="L230" s="43">
        <v>93.280708288092242</v>
      </c>
    </row>
    <row r="231" spans="11:12" x14ac:dyDescent="0.25">
      <c r="K231" s="68">
        <v>43946</v>
      </c>
      <c r="L231" s="43">
        <v>93.754209514700747</v>
      </c>
    </row>
    <row r="232" spans="11:12" x14ac:dyDescent="0.25">
      <c r="K232" s="68">
        <v>43953</v>
      </c>
      <c r="L232" s="43">
        <v>94.59092324547305</v>
      </c>
    </row>
    <row r="233" spans="11:12" x14ac:dyDescent="0.25">
      <c r="K233" s="68" t="s">
        <v>67</v>
      </c>
      <c r="L233" s="43" t="s">
        <v>67</v>
      </c>
    </row>
    <row r="234" spans="11:12" x14ac:dyDescent="0.25">
      <c r="K234" s="68" t="s">
        <v>67</v>
      </c>
      <c r="L234" s="43" t="s">
        <v>67</v>
      </c>
    </row>
    <row r="235" spans="11:12" x14ac:dyDescent="0.25">
      <c r="K235" s="68" t="s">
        <v>67</v>
      </c>
      <c r="L235" s="43" t="s">
        <v>67</v>
      </c>
    </row>
    <row r="236" spans="11:12" x14ac:dyDescent="0.25">
      <c r="K236" s="68" t="s">
        <v>67</v>
      </c>
      <c r="L236" s="43" t="s">
        <v>67</v>
      </c>
    </row>
    <row r="237" spans="11:12" x14ac:dyDescent="0.25">
      <c r="K237" s="68" t="s">
        <v>67</v>
      </c>
      <c r="L237" s="43" t="s">
        <v>67</v>
      </c>
    </row>
    <row r="238" spans="11:12" x14ac:dyDescent="0.25">
      <c r="K238" s="68" t="s">
        <v>67</v>
      </c>
      <c r="L238" s="43" t="s">
        <v>67</v>
      </c>
    </row>
    <row r="239" spans="11:12" x14ac:dyDescent="0.25">
      <c r="K239" s="68" t="s">
        <v>67</v>
      </c>
      <c r="L239" s="43" t="s">
        <v>67</v>
      </c>
    </row>
    <row r="240" spans="11:12" x14ac:dyDescent="0.25">
      <c r="K240" s="68" t="s">
        <v>67</v>
      </c>
      <c r="L240" s="43" t="s">
        <v>67</v>
      </c>
    </row>
    <row r="241" spans="11:12" x14ac:dyDescent="0.25">
      <c r="K241" s="68" t="s">
        <v>67</v>
      </c>
      <c r="L241" s="43" t="s">
        <v>67</v>
      </c>
    </row>
    <row r="242" spans="11:12" x14ac:dyDescent="0.25">
      <c r="K242" s="68" t="s">
        <v>67</v>
      </c>
      <c r="L242" s="43" t="s">
        <v>67</v>
      </c>
    </row>
    <row r="243" spans="11:12" x14ac:dyDescent="0.25">
      <c r="K243" s="68" t="s">
        <v>67</v>
      </c>
      <c r="L243" s="43" t="s">
        <v>67</v>
      </c>
    </row>
    <row r="244" spans="11:12" x14ac:dyDescent="0.25">
      <c r="K244" s="68" t="s">
        <v>67</v>
      </c>
      <c r="L244" s="43" t="s">
        <v>67</v>
      </c>
    </row>
    <row r="245" spans="11:12" x14ac:dyDescent="0.25">
      <c r="K245" s="68" t="s">
        <v>67</v>
      </c>
      <c r="L245" s="43" t="s">
        <v>67</v>
      </c>
    </row>
    <row r="246" spans="11:12" x14ac:dyDescent="0.25">
      <c r="K246" s="68" t="s">
        <v>67</v>
      </c>
      <c r="L246" s="43" t="s">
        <v>67</v>
      </c>
    </row>
    <row r="247" spans="11:12" x14ac:dyDescent="0.25">
      <c r="K247" s="68" t="s">
        <v>67</v>
      </c>
      <c r="L247" s="43" t="s">
        <v>67</v>
      </c>
    </row>
    <row r="248" spans="11:12" x14ac:dyDescent="0.25">
      <c r="K248" s="68" t="s">
        <v>67</v>
      </c>
      <c r="L248" s="43" t="s">
        <v>67</v>
      </c>
    </row>
    <row r="249" spans="11:12" x14ac:dyDescent="0.25">
      <c r="K249" s="68" t="s">
        <v>67</v>
      </c>
      <c r="L249" s="43" t="s">
        <v>67</v>
      </c>
    </row>
    <row r="250" spans="11:12" x14ac:dyDescent="0.25">
      <c r="K250" s="68" t="s">
        <v>67</v>
      </c>
      <c r="L250" s="43" t="s">
        <v>67</v>
      </c>
    </row>
    <row r="251" spans="11:12" x14ac:dyDescent="0.25">
      <c r="K251" s="68" t="s">
        <v>67</v>
      </c>
      <c r="L251" s="43" t="s">
        <v>67</v>
      </c>
    </row>
    <row r="252" spans="11:12" x14ac:dyDescent="0.25">
      <c r="K252" s="68" t="s">
        <v>67</v>
      </c>
      <c r="L252" s="43" t="s">
        <v>67</v>
      </c>
    </row>
    <row r="253" spans="11:12" x14ac:dyDescent="0.25">
      <c r="K253" s="68" t="s">
        <v>67</v>
      </c>
      <c r="L253" s="43" t="s">
        <v>67</v>
      </c>
    </row>
    <row r="254" spans="11:12" x14ac:dyDescent="0.25">
      <c r="K254" s="68" t="s">
        <v>67</v>
      </c>
      <c r="L254" s="43" t="s">
        <v>67</v>
      </c>
    </row>
    <row r="255" spans="11:12" x14ac:dyDescent="0.25">
      <c r="K255" s="68" t="s">
        <v>67</v>
      </c>
      <c r="L255" s="43" t="s">
        <v>67</v>
      </c>
    </row>
    <row r="256" spans="11:12" x14ac:dyDescent="0.25">
      <c r="K256" s="68" t="s">
        <v>67</v>
      </c>
      <c r="L256" s="43" t="s">
        <v>67</v>
      </c>
    </row>
    <row r="257" spans="11:12" x14ac:dyDescent="0.25">
      <c r="K257" s="68" t="s">
        <v>67</v>
      </c>
      <c r="L257" s="43" t="s">
        <v>67</v>
      </c>
    </row>
    <row r="258" spans="11:12" x14ac:dyDescent="0.25">
      <c r="K258" s="68" t="s">
        <v>67</v>
      </c>
      <c r="L258" s="43" t="s">
        <v>67</v>
      </c>
    </row>
    <row r="259" spans="11:12" x14ac:dyDescent="0.25">
      <c r="K259" s="68" t="s">
        <v>67</v>
      </c>
      <c r="L259" s="43" t="s">
        <v>67</v>
      </c>
    </row>
    <row r="260" spans="11:12" x14ac:dyDescent="0.25">
      <c r="K260" s="68" t="s">
        <v>67</v>
      </c>
      <c r="L260" s="43" t="s">
        <v>67</v>
      </c>
    </row>
    <row r="261" spans="11:12" x14ac:dyDescent="0.25">
      <c r="K261" s="68" t="s">
        <v>67</v>
      </c>
      <c r="L261" s="43" t="s">
        <v>67</v>
      </c>
    </row>
    <row r="262" spans="11:12" x14ac:dyDescent="0.25">
      <c r="K262" s="68" t="s">
        <v>67</v>
      </c>
      <c r="L262" s="43" t="s">
        <v>67</v>
      </c>
    </row>
    <row r="263" spans="11:12" x14ac:dyDescent="0.25">
      <c r="K263" s="68" t="s">
        <v>67</v>
      </c>
      <c r="L263" s="43" t="s">
        <v>67</v>
      </c>
    </row>
    <row r="264" spans="11:12" x14ac:dyDescent="0.25">
      <c r="K264" s="68" t="s">
        <v>67</v>
      </c>
      <c r="L264" s="43" t="s">
        <v>67</v>
      </c>
    </row>
    <row r="265" spans="11:12" x14ac:dyDescent="0.25">
      <c r="K265" s="68" t="s">
        <v>67</v>
      </c>
      <c r="L265" s="43" t="s">
        <v>67</v>
      </c>
    </row>
    <row r="266" spans="11:12" x14ac:dyDescent="0.25">
      <c r="K266" s="70"/>
      <c r="L266" s="70"/>
    </row>
    <row r="267" spans="11:12" x14ac:dyDescent="0.25">
      <c r="K267" s="69" t="s">
        <v>69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98.942144482640458</v>
      </c>
    </row>
    <row r="270" spans="11:12" x14ac:dyDescent="0.25">
      <c r="K270" s="68">
        <v>43918</v>
      </c>
      <c r="L270" s="43">
        <v>96.836830994707498</v>
      </c>
    </row>
    <row r="271" spans="11:12" x14ac:dyDescent="0.25">
      <c r="K271" s="68">
        <v>43925</v>
      </c>
      <c r="L271" s="43">
        <v>92.798242814593152</v>
      </c>
    </row>
    <row r="272" spans="11:12" x14ac:dyDescent="0.25">
      <c r="K272" s="68">
        <v>43932</v>
      </c>
      <c r="L272" s="43">
        <v>92.535075213348932</v>
      </c>
    </row>
    <row r="273" spans="11:12" x14ac:dyDescent="0.25">
      <c r="K273" s="68">
        <v>43939</v>
      </c>
      <c r="L273" s="43">
        <v>92.408843682750359</v>
      </c>
    </row>
    <row r="274" spans="11:12" x14ac:dyDescent="0.25">
      <c r="K274" s="68">
        <v>43946</v>
      </c>
      <c r="L274" s="43">
        <v>93.295024318495834</v>
      </c>
    </row>
    <row r="275" spans="11:12" x14ac:dyDescent="0.25">
      <c r="K275" s="68">
        <v>43953</v>
      </c>
      <c r="L275" s="43">
        <v>91.568634623754903</v>
      </c>
    </row>
    <row r="276" spans="11:12" x14ac:dyDescent="0.25">
      <c r="K276" s="68" t="s">
        <v>67</v>
      </c>
      <c r="L276" s="43" t="s">
        <v>67</v>
      </c>
    </row>
    <row r="277" spans="11:12" x14ac:dyDescent="0.25">
      <c r="K277" s="68" t="s">
        <v>67</v>
      </c>
      <c r="L277" s="43" t="s">
        <v>67</v>
      </c>
    </row>
    <row r="278" spans="11:12" x14ac:dyDescent="0.25">
      <c r="K278" s="68" t="s">
        <v>67</v>
      </c>
      <c r="L278" s="43" t="s">
        <v>67</v>
      </c>
    </row>
    <row r="279" spans="11:12" x14ac:dyDescent="0.25">
      <c r="K279" s="68" t="s">
        <v>67</v>
      </c>
      <c r="L279" s="43" t="s">
        <v>67</v>
      </c>
    </row>
    <row r="280" spans="11:12" x14ac:dyDescent="0.25">
      <c r="K280" s="68" t="s">
        <v>67</v>
      </c>
      <c r="L280" s="43" t="s">
        <v>67</v>
      </c>
    </row>
    <row r="281" spans="11:12" x14ac:dyDescent="0.25">
      <c r="K281" s="68" t="s">
        <v>67</v>
      </c>
      <c r="L281" s="43" t="s">
        <v>67</v>
      </c>
    </row>
    <row r="282" spans="11:12" x14ac:dyDescent="0.25">
      <c r="K282" s="68" t="s">
        <v>67</v>
      </c>
      <c r="L282" s="43" t="s">
        <v>67</v>
      </c>
    </row>
    <row r="283" spans="11:12" x14ac:dyDescent="0.25">
      <c r="K283" s="68" t="s">
        <v>67</v>
      </c>
      <c r="L283" s="43" t="s">
        <v>67</v>
      </c>
    </row>
    <row r="284" spans="11:12" x14ac:dyDescent="0.25">
      <c r="K284" s="68" t="s">
        <v>67</v>
      </c>
      <c r="L284" s="43" t="s">
        <v>67</v>
      </c>
    </row>
    <row r="285" spans="11:12" x14ac:dyDescent="0.25">
      <c r="K285" s="68" t="s">
        <v>67</v>
      </c>
      <c r="L285" s="43" t="s">
        <v>67</v>
      </c>
    </row>
    <row r="286" spans="11:12" x14ac:dyDescent="0.25">
      <c r="K286" s="68" t="s">
        <v>67</v>
      </c>
      <c r="L286" s="43" t="s">
        <v>67</v>
      </c>
    </row>
    <row r="287" spans="11:12" x14ac:dyDescent="0.25">
      <c r="K287" s="68" t="s">
        <v>67</v>
      </c>
      <c r="L287" s="43" t="s">
        <v>67</v>
      </c>
    </row>
    <row r="288" spans="11:12" x14ac:dyDescent="0.25">
      <c r="K288" s="68" t="s">
        <v>67</v>
      </c>
      <c r="L288" s="43" t="s">
        <v>67</v>
      </c>
    </row>
    <row r="289" spans="11:12" x14ac:dyDescent="0.25">
      <c r="K289" s="68" t="s">
        <v>67</v>
      </c>
      <c r="L289" s="43" t="s">
        <v>67</v>
      </c>
    </row>
    <row r="290" spans="11:12" x14ac:dyDescent="0.25">
      <c r="K290" s="68" t="s">
        <v>67</v>
      </c>
      <c r="L290" s="43" t="s">
        <v>67</v>
      </c>
    </row>
    <row r="291" spans="11:12" x14ac:dyDescent="0.25">
      <c r="K291" s="68" t="s">
        <v>67</v>
      </c>
      <c r="L291" s="43" t="s">
        <v>67</v>
      </c>
    </row>
    <row r="292" spans="11:12" x14ac:dyDescent="0.25">
      <c r="K292" s="68" t="s">
        <v>67</v>
      </c>
      <c r="L292" s="43" t="s">
        <v>67</v>
      </c>
    </row>
    <row r="293" spans="11:12" x14ac:dyDescent="0.25">
      <c r="K293" s="68" t="s">
        <v>67</v>
      </c>
      <c r="L293" s="43" t="s">
        <v>67</v>
      </c>
    </row>
    <row r="294" spans="11:12" x14ac:dyDescent="0.25">
      <c r="K294" s="68" t="s">
        <v>67</v>
      </c>
      <c r="L294" s="43" t="s">
        <v>67</v>
      </c>
    </row>
    <row r="295" spans="11:12" x14ac:dyDescent="0.25">
      <c r="K295" s="68" t="s">
        <v>67</v>
      </c>
      <c r="L295" s="43" t="s">
        <v>67</v>
      </c>
    </row>
    <row r="296" spans="11:12" x14ac:dyDescent="0.25">
      <c r="K296" s="68" t="s">
        <v>67</v>
      </c>
      <c r="L296" s="43" t="s">
        <v>67</v>
      </c>
    </row>
    <row r="297" spans="11:12" x14ac:dyDescent="0.25">
      <c r="K297" s="68" t="s">
        <v>67</v>
      </c>
      <c r="L297" s="43" t="s">
        <v>67</v>
      </c>
    </row>
    <row r="298" spans="11:12" x14ac:dyDescent="0.25">
      <c r="K298" s="68" t="s">
        <v>67</v>
      </c>
      <c r="L298" s="43" t="s">
        <v>67</v>
      </c>
    </row>
    <row r="299" spans="11:12" x14ac:dyDescent="0.25">
      <c r="K299" s="68" t="s">
        <v>67</v>
      </c>
      <c r="L299" s="43" t="s">
        <v>67</v>
      </c>
    </row>
    <row r="300" spans="11:12" x14ac:dyDescent="0.25">
      <c r="K300" s="68" t="s">
        <v>67</v>
      </c>
      <c r="L300" s="43" t="s">
        <v>67</v>
      </c>
    </row>
    <row r="301" spans="11:12" x14ac:dyDescent="0.25">
      <c r="K301" s="68" t="s">
        <v>67</v>
      </c>
      <c r="L301" s="43" t="s">
        <v>67</v>
      </c>
    </row>
    <row r="302" spans="11:12" x14ac:dyDescent="0.25">
      <c r="K302" s="68" t="s">
        <v>67</v>
      </c>
      <c r="L302" s="43" t="s">
        <v>67</v>
      </c>
    </row>
    <row r="303" spans="11:12" x14ac:dyDescent="0.25">
      <c r="K303" s="68" t="s">
        <v>67</v>
      </c>
      <c r="L303" s="43" t="s">
        <v>67</v>
      </c>
    </row>
    <row r="304" spans="11:12" x14ac:dyDescent="0.25">
      <c r="K304" s="68" t="s">
        <v>67</v>
      </c>
      <c r="L304" s="43" t="s">
        <v>67</v>
      </c>
    </row>
    <row r="305" spans="11:12" x14ac:dyDescent="0.25">
      <c r="K305" s="68" t="s">
        <v>67</v>
      </c>
      <c r="L305" s="43" t="s">
        <v>67</v>
      </c>
    </row>
    <row r="306" spans="11:12" x14ac:dyDescent="0.25">
      <c r="K306" s="68" t="s">
        <v>67</v>
      </c>
      <c r="L306" s="43" t="s">
        <v>67</v>
      </c>
    </row>
    <row r="307" spans="11:12" x14ac:dyDescent="0.25">
      <c r="K307" s="68" t="s">
        <v>67</v>
      </c>
      <c r="L307" s="43" t="s">
        <v>67</v>
      </c>
    </row>
    <row r="308" spans="11:12" x14ac:dyDescent="0.25">
      <c r="K308" s="68" t="s">
        <v>67</v>
      </c>
      <c r="L308" s="43" t="s">
        <v>67</v>
      </c>
    </row>
    <row r="309" spans="11:12" x14ac:dyDescent="0.25">
      <c r="K309" s="69" t="s">
        <v>70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98.614531051401002</v>
      </c>
    </row>
    <row r="312" spans="11:12" x14ac:dyDescent="0.25">
      <c r="K312" s="68">
        <v>43918</v>
      </c>
      <c r="L312" s="43">
        <v>97.12594745039948</v>
      </c>
    </row>
    <row r="313" spans="11:12" x14ac:dyDescent="0.25">
      <c r="K313" s="68">
        <v>43925</v>
      </c>
      <c r="L313" s="43">
        <v>93.164019110097058</v>
      </c>
    </row>
    <row r="314" spans="11:12" x14ac:dyDescent="0.25">
      <c r="K314" s="68">
        <v>43932</v>
      </c>
      <c r="L314" s="43">
        <v>92.695291484127651</v>
      </c>
    </row>
    <row r="315" spans="11:12" x14ac:dyDescent="0.25">
      <c r="K315" s="68">
        <v>43939</v>
      </c>
      <c r="L315" s="43">
        <v>93.241194557854726</v>
      </c>
    </row>
    <row r="316" spans="11:12" x14ac:dyDescent="0.25">
      <c r="K316" s="68">
        <v>43946</v>
      </c>
      <c r="L316" s="43">
        <v>93.415264277095361</v>
      </c>
    </row>
    <row r="317" spans="11:12" x14ac:dyDescent="0.25">
      <c r="K317" s="68">
        <v>43953</v>
      </c>
      <c r="L317" s="43">
        <v>93.330270365760555</v>
      </c>
    </row>
    <row r="318" spans="11:12" x14ac:dyDescent="0.25">
      <c r="K318" s="68" t="s">
        <v>67</v>
      </c>
      <c r="L318" s="43" t="s">
        <v>67</v>
      </c>
    </row>
    <row r="319" spans="11:12" x14ac:dyDescent="0.25">
      <c r="K319" s="68" t="s">
        <v>67</v>
      </c>
      <c r="L319" s="43" t="s">
        <v>67</v>
      </c>
    </row>
    <row r="320" spans="11:12" x14ac:dyDescent="0.25">
      <c r="K320" s="68" t="s">
        <v>67</v>
      </c>
      <c r="L320" s="43" t="s">
        <v>67</v>
      </c>
    </row>
    <row r="321" spans="11:12" x14ac:dyDescent="0.25">
      <c r="K321" s="68" t="s">
        <v>67</v>
      </c>
      <c r="L321" s="43" t="s">
        <v>67</v>
      </c>
    </row>
    <row r="322" spans="11:12" x14ac:dyDescent="0.25">
      <c r="K322" s="68" t="s">
        <v>67</v>
      </c>
      <c r="L322" s="43" t="s">
        <v>67</v>
      </c>
    </row>
    <row r="323" spans="11:12" x14ac:dyDescent="0.25">
      <c r="K323" s="68" t="s">
        <v>67</v>
      </c>
      <c r="L323" s="43" t="s">
        <v>67</v>
      </c>
    </row>
    <row r="324" spans="11:12" x14ac:dyDescent="0.25">
      <c r="K324" s="68" t="s">
        <v>67</v>
      </c>
      <c r="L324" s="43" t="s">
        <v>67</v>
      </c>
    </row>
    <row r="325" spans="11:12" x14ac:dyDescent="0.25">
      <c r="K325" s="68" t="s">
        <v>67</v>
      </c>
      <c r="L325" s="43" t="s">
        <v>67</v>
      </c>
    </row>
    <row r="326" spans="11:12" x14ac:dyDescent="0.25">
      <c r="K326" s="68" t="s">
        <v>67</v>
      </c>
      <c r="L326" s="43" t="s">
        <v>67</v>
      </c>
    </row>
    <row r="327" spans="11:12" x14ac:dyDescent="0.25">
      <c r="K327" s="68" t="s">
        <v>67</v>
      </c>
      <c r="L327" s="43" t="s">
        <v>67</v>
      </c>
    </row>
    <row r="328" spans="11:12" x14ac:dyDescent="0.25">
      <c r="K328" s="68" t="s">
        <v>67</v>
      </c>
      <c r="L328" s="43" t="s">
        <v>67</v>
      </c>
    </row>
    <row r="329" spans="11:12" x14ac:dyDescent="0.25">
      <c r="K329" s="68" t="s">
        <v>67</v>
      </c>
      <c r="L329" s="43" t="s">
        <v>67</v>
      </c>
    </row>
    <row r="330" spans="11:12" x14ac:dyDescent="0.25">
      <c r="K330" s="68" t="s">
        <v>67</v>
      </c>
      <c r="L330" s="43" t="s">
        <v>67</v>
      </c>
    </row>
    <row r="331" spans="11:12" x14ac:dyDescent="0.25">
      <c r="K331" s="68" t="s">
        <v>67</v>
      </c>
      <c r="L331" s="43" t="s">
        <v>67</v>
      </c>
    </row>
    <row r="332" spans="11:12" x14ac:dyDescent="0.25">
      <c r="K332" s="68" t="s">
        <v>67</v>
      </c>
      <c r="L332" s="43" t="s">
        <v>67</v>
      </c>
    </row>
    <row r="333" spans="11:12" x14ac:dyDescent="0.25">
      <c r="K333" s="68" t="s">
        <v>67</v>
      </c>
      <c r="L333" s="43" t="s">
        <v>67</v>
      </c>
    </row>
    <row r="334" spans="11:12" x14ac:dyDescent="0.25">
      <c r="K334" s="68" t="s">
        <v>67</v>
      </c>
      <c r="L334" s="43" t="s">
        <v>67</v>
      </c>
    </row>
    <row r="335" spans="11:12" x14ac:dyDescent="0.25">
      <c r="K335" s="68" t="s">
        <v>67</v>
      </c>
      <c r="L335" s="43" t="s">
        <v>67</v>
      </c>
    </row>
    <row r="336" spans="11:12" x14ac:dyDescent="0.25">
      <c r="K336" s="68" t="s">
        <v>67</v>
      </c>
      <c r="L336" s="43" t="s">
        <v>67</v>
      </c>
    </row>
    <row r="337" spans="11:12" x14ac:dyDescent="0.25">
      <c r="K337" s="68" t="s">
        <v>67</v>
      </c>
      <c r="L337" s="43" t="s">
        <v>67</v>
      </c>
    </row>
    <row r="338" spans="11:12" x14ac:dyDescent="0.25">
      <c r="K338" s="68" t="s">
        <v>67</v>
      </c>
      <c r="L338" s="43" t="s">
        <v>67</v>
      </c>
    </row>
    <row r="339" spans="11:12" x14ac:dyDescent="0.25">
      <c r="K339" s="68" t="s">
        <v>67</v>
      </c>
      <c r="L339" s="43" t="s">
        <v>67</v>
      </c>
    </row>
    <row r="340" spans="11:12" x14ac:dyDescent="0.25">
      <c r="K340" s="68" t="s">
        <v>67</v>
      </c>
      <c r="L340" s="43" t="s">
        <v>67</v>
      </c>
    </row>
    <row r="341" spans="11:12" x14ac:dyDescent="0.25">
      <c r="K341" s="68" t="s">
        <v>67</v>
      </c>
      <c r="L341" s="43" t="s">
        <v>67</v>
      </c>
    </row>
    <row r="342" spans="11:12" x14ac:dyDescent="0.25">
      <c r="K342" s="68" t="s">
        <v>67</v>
      </c>
      <c r="L342" s="43" t="s">
        <v>67</v>
      </c>
    </row>
    <row r="343" spans="11:12" x14ac:dyDescent="0.25">
      <c r="K343" s="68" t="s">
        <v>67</v>
      </c>
      <c r="L343" s="43" t="s">
        <v>67</v>
      </c>
    </row>
    <row r="344" spans="11:12" x14ac:dyDescent="0.25">
      <c r="K344" s="68" t="s">
        <v>67</v>
      </c>
      <c r="L344" s="43" t="s">
        <v>67</v>
      </c>
    </row>
    <row r="345" spans="11:12" x14ac:dyDescent="0.25">
      <c r="K345" s="68" t="s">
        <v>67</v>
      </c>
      <c r="L345" s="43" t="s">
        <v>67</v>
      </c>
    </row>
    <row r="346" spans="11:12" x14ac:dyDescent="0.25">
      <c r="K346" s="68" t="s">
        <v>67</v>
      </c>
      <c r="L346" s="43" t="s">
        <v>67</v>
      </c>
    </row>
    <row r="347" spans="11:12" x14ac:dyDescent="0.25">
      <c r="K347" s="68" t="s">
        <v>67</v>
      </c>
      <c r="L347" s="43" t="s">
        <v>67</v>
      </c>
    </row>
    <row r="348" spans="11:12" x14ac:dyDescent="0.25">
      <c r="K348" s="68" t="s">
        <v>67</v>
      </c>
      <c r="L348" s="43" t="s">
        <v>67</v>
      </c>
    </row>
    <row r="349" spans="11:12" x14ac:dyDescent="0.25">
      <c r="K349" s="68" t="s">
        <v>67</v>
      </c>
      <c r="L349" s="43" t="s">
        <v>67</v>
      </c>
    </row>
    <row r="350" spans="11:12" x14ac:dyDescent="0.25">
      <c r="K350" s="68" t="s">
        <v>67</v>
      </c>
      <c r="L350" s="43" t="s">
        <v>67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4A6FD-870A-4403-974B-3D4977101322}">
  <sheetPr codeName="Sheet5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1.5703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38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41</v>
      </c>
    </row>
    <row r="2" spans="1:12" ht="19.5" customHeight="1" x14ac:dyDescent="0.3">
      <c r="A2" s="3" t="str">
        <f>"Weekly Payroll Jobs and Wages in Australia - " &amp;$L$1</f>
        <v>Weekly Payroll Jobs and Wages in Australia - Queensland</v>
      </c>
      <c r="B2" s="20"/>
      <c r="C2" s="20"/>
      <c r="D2" s="20"/>
      <c r="E2" s="20"/>
      <c r="F2" s="20"/>
      <c r="G2" s="20"/>
      <c r="H2" s="20"/>
      <c r="I2" s="20"/>
      <c r="J2" s="20"/>
      <c r="K2" s="39"/>
      <c r="L2" s="36">
        <v>43953</v>
      </c>
    </row>
    <row r="3" spans="1:12" ht="15" customHeight="1" x14ac:dyDescent="0.25">
      <c r="A3" s="21" t="str">
        <f>"Week ending "&amp;TEXT($L$2,"dddd dd mmmm yyyy")</f>
        <v>Week ending Saturday 02 May 2020</v>
      </c>
      <c r="B3" s="20"/>
      <c r="C3" s="22"/>
      <c r="D3" s="23"/>
      <c r="E3" s="20"/>
      <c r="F3" s="20"/>
      <c r="G3" s="20"/>
      <c r="H3" s="20"/>
      <c r="I3" s="20"/>
      <c r="J3" s="20"/>
      <c r="K3" s="37" t="s">
        <v>37</v>
      </c>
      <c r="L3" s="40">
        <v>43904</v>
      </c>
    </row>
    <row r="4" spans="1:12" ht="15" customHeight="1" x14ac:dyDescent="0.25">
      <c r="A4" s="2" t="s">
        <v>36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63</v>
      </c>
      <c r="L4" s="40">
        <v>43925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43932</v>
      </c>
    </row>
    <row r="6" spans="1:12" ht="16.5" customHeight="1" thickBot="1" x14ac:dyDescent="0.3">
      <c r="A6" s="25" t="str">
        <f>"Change in payroll jobs and total wages, "&amp;$L$1</f>
        <v>Change in payroll jobs and total wages, Queensland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43939</v>
      </c>
    </row>
    <row r="7" spans="1:12" ht="16.5" customHeight="1" x14ac:dyDescent="0.25">
      <c r="A7" s="58"/>
      <c r="B7" s="83" t="s">
        <v>71</v>
      </c>
      <c r="C7" s="84"/>
      <c r="D7" s="84"/>
      <c r="E7" s="85"/>
      <c r="F7" s="86" t="s">
        <v>72</v>
      </c>
      <c r="G7" s="87"/>
      <c r="H7" s="87"/>
      <c r="I7" s="88"/>
      <c r="J7" s="51"/>
      <c r="K7" s="39" t="s">
        <v>64</v>
      </c>
      <c r="L7" s="40">
        <v>43946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02 May (Change since 100th case of COVID-19)</v>
      </c>
      <c r="C8" s="93" t="str">
        <f>"% Change between " &amp; TEXT($L$4,"dd mmmm")&amp;" and "&amp; TEXT($L$2,"dd mmmm") &amp; " (monthly change)"</f>
        <v>% Change between 04 April and 02 May (monthly change)</v>
      </c>
      <c r="D8" s="74" t="str">
        <f>"% Change between " &amp; TEXT($L$7,"dd mmmm")&amp;" and "&amp; TEXT($L$2,"dd mmmm") &amp; " (weekly change)"</f>
        <v>% Change between 25 April and 02 May (weekly change)</v>
      </c>
      <c r="E8" s="76" t="str">
        <f>"% Change between " &amp; TEXT($L$6,"dd mmmm")&amp;" and "&amp; TEXT($L$7,"dd mmmm") &amp; " (weekly change)"</f>
        <v>% Change between 18 April and 25 April (weekly change)</v>
      </c>
      <c r="F8" s="95" t="str">
        <f>"% Change between " &amp; TEXT($L$3,"dd mmmm")&amp;" and "&amp; TEXT($L$2,"dd mmmm") &amp; " (Change since 100th case of COVID-19)"</f>
        <v>% Change between 14 March and 02 May (Change since 100th case of COVID-19)</v>
      </c>
      <c r="G8" s="93" t="str">
        <f>"% Change between " &amp; TEXT($L$4,"dd mmmm")&amp;" and "&amp; TEXT($L$2,"dd mmmm") &amp; " (monthly change)"</f>
        <v>% Change between 04 April and 02 May (monthly change)</v>
      </c>
      <c r="H8" s="74" t="str">
        <f>"% Change between " &amp; TEXT($L$7,"dd mmmm")&amp;" and "&amp; TEXT($L$2,"dd mmmm") &amp; " (weekly change)"</f>
        <v>% Change between 25 April and 02 May (weekly change)</v>
      </c>
      <c r="I8" s="76" t="str">
        <f>"% Change between " &amp; TEXT($L$6,"dd mmmm")&amp;" and "&amp; TEXT($L$7,"dd mmmm") &amp; " (weekly change)"</f>
        <v>% Change between 18 April and 25 April (weekly change)</v>
      </c>
      <c r="J8" s="52"/>
      <c r="K8" s="39" t="s">
        <v>65</v>
      </c>
      <c r="L8" s="40">
        <v>43953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35</v>
      </c>
      <c r="L9" s="43">
        <v>100</v>
      </c>
    </row>
    <row r="10" spans="1:12" x14ac:dyDescent="0.25">
      <c r="A10" s="59"/>
      <c r="B10" s="78" t="str">
        <f>L1</f>
        <v>Queensland</v>
      </c>
      <c r="C10" s="79"/>
      <c r="D10" s="79"/>
      <c r="E10" s="79"/>
      <c r="F10" s="79"/>
      <c r="G10" s="79"/>
      <c r="H10" s="79"/>
      <c r="I10" s="80"/>
      <c r="J10" s="28"/>
      <c r="K10" s="55" t="s">
        <v>62</v>
      </c>
      <c r="L10" s="43">
        <v>94.169602866682624</v>
      </c>
    </row>
    <row r="11" spans="1:12" x14ac:dyDescent="0.25">
      <c r="A11" s="60" t="s">
        <v>34</v>
      </c>
      <c r="B11" s="28">
        <v>-6.1142897263337548E-2</v>
      </c>
      <c r="C11" s="28">
        <v>-3.0146945975579875E-3</v>
      </c>
      <c r="D11" s="28">
        <v>5.7147075307610873E-3</v>
      </c>
      <c r="E11" s="28">
        <v>8.4953534947416198E-3</v>
      </c>
      <c r="F11" s="28">
        <v>-4.6309935170558147E-2</v>
      </c>
      <c r="G11" s="28">
        <v>9.4106724448934642E-3</v>
      </c>
      <c r="H11" s="28">
        <v>2.7748097562895646E-2</v>
      </c>
      <c r="I11" s="61">
        <v>9.755115170316131E-3</v>
      </c>
      <c r="J11" s="28"/>
      <c r="K11" s="42"/>
      <c r="L11" s="43">
        <v>93.042163950113903</v>
      </c>
    </row>
    <row r="12" spans="1:12" x14ac:dyDescent="0.25">
      <c r="A12" s="59"/>
      <c r="B12" s="81" t="s">
        <v>33</v>
      </c>
      <c r="C12" s="81"/>
      <c r="D12" s="81"/>
      <c r="E12" s="81"/>
      <c r="F12" s="81"/>
      <c r="G12" s="81"/>
      <c r="H12" s="81"/>
      <c r="I12" s="82"/>
      <c r="J12" s="28"/>
      <c r="K12" s="42"/>
      <c r="L12" s="43">
        <v>92.565849967234939</v>
      </c>
    </row>
    <row r="13" spans="1:12" x14ac:dyDescent="0.25">
      <c r="A13" s="62" t="s">
        <v>32</v>
      </c>
      <c r="B13" s="28">
        <v>-5.6039094628586361E-2</v>
      </c>
      <c r="C13" s="28">
        <v>-7.9192779662888846E-3</v>
      </c>
      <c r="D13" s="28">
        <v>-9.6606603534399316E-4</v>
      </c>
      <c r="E13" s="28">
        <v>7.3788182964187321E-3</v>
      </c>
      <c r="F13" s="28">
        <v>-7.08574609421182E-2</v>
      </c>
      <c r="G13" s="28">
        <v>-1.4293698547752198E-2</v>
      </c>
      <c r="H13" s="28">
        <v>2.0343306757440782E-2</v>
      </c>
      <c r="I13" s="61">
        <v>4.5638321642915702E-3</v>
      </c>
      <c r="J13" s="28"/>
      <c r="K13" s="42"/>
      <c r="L13" s="43">
        <v>93.352229584247809</v>
      </c>
    </row>
    <row r="14" spans="1:12" x14ac:dyDescent="0.25">
      <c r="A14" s="62" t="s">
        <v>31</v>
      </c>
      <c r="B14" s="28">
        <v>-6.0675766628744188E-2</v>
      </c>
      <c r="C14" s="28">
        <v>3.9563482358255797E-3</v>
      </c>
      <c r="D14" s="28">
        <v>1.1540581077400081E-2</v>
      </c>
      <c r="E14" s="28">
        <v>1.0678100990279438E-2</v>
      </c>
      <c r="F14" s="28">
        <v>-7.082622391995419E-3</v>
      </c>
      <c r="G14" s="28">
        <v>4.7262303501105496E-2</v>
      </c>
      <c r="H14" s="28">
        <v>3.9415843584712951E-2</v>
      </c>
      <c r="I14" s="61">
        <v>1.8309490950458196E-2</v>
      </c>
      <c r="J14" s="28"/>
      <c r="K14" s="38"/>
      <c r="L14" s="43">
        <v>93.885710273666248</v>
      </c>
    </row>
    <row r="15" spans="1:12" x14ac:dyDescent="0.25">
      <c r="A15" s="63" t="s">
        <v>54</v>
      </c>
      <c r="B15" s="28">
        <v>-0.12424981528966927</v>
      </c>
      <c r="C15" s="28">
        <v>2.4789985585904617E-2</v>
      </c>
      <c r="D15" s="28">
        <v>7.3483069448291971E-2</v>
      </c>
      <c r="E15" s="28">
        <v>-5.313213360601865E-3</v>
      </c>
      <c r="F15" s="28">
        <v>0.21509861627645144</v>
      </c>
      <c r="G15" s="28">
        <v>0.29597652914512773</v>
      </c>
      <c r="H15" s="28">
        <v>9.6289161366577058E-2</v>
      </c>
      <c r="I15" s="61">
        <v>7.3902166946650416E-2</v>
      </c>
      <c r="J15" s="28"/>
      <c r="K15" s="56" t="s">
        <v>30</v>
      </c>
      <c r="L15" s="43">
        <v>100</v>
      </c>
    </row>
    <row r="16" spans="1:12" x14ac:dyDescent="0.25">
      <c r="A16" s="62" t="s">
        <v>55</v>
      </c>
      <c r="B16" s="28">
        <v>-9.3157363272650784E-2</v>
      </c>
      <c r="C16" s="28">
        <v>-5.8860618890720362E-3</v>
      </c>
      <c r="D16" s="28">
        <v>1.2582914519158495E-2</v>
      </c>
      <c r="E16" s="28">
        <v>5.51866457634409E-3</v>
      </c>
      <c r="F16" s="28">
        <v>-3.2140056492057312E-2</v>
      </c>
      <c r="G16" s="28">
        <v>4.9008996383460346E-2</v>
      </c>
      <c r="H16" s="28">
        <v>4.8183478602572327E-2</v>
      </c>
      <c r="I16" s="61">
        <v>1.8614234258026441E-2</v>
      </c>
      <c r="J16" s="28"/>
      <c r="K16" s="42"/>
      <c r="L16" s="43">
        <v>94.479887211763796</v>
      </c>
    </row>
    <row r="17" spans="1:12" x14ac:dyDescent="0.25">
      <c r="A17" s="62" t="s">
        <v>56</v>
      </c>
      <c r="B17" s="28">
        <v>-5.1046511627906965E-2</v>
      </c>
      <c r="C17" s="28">
        <v>-5.1088236238855389E-3</v>
      </c>
      <c r="D17" s="28">
        <v>-1.2133096511476316E-3</v>
      </c>
      <c r="E17" s="28">
        <v>6.9014736697141643E-3</v>
      </c>
      <c r="F17" s="28">
        <v>-5.4508972785384358E-2</v>
      </c>
      <c r="G17" s="28">
        <v>-3.6968838626916245E-3</v>
      </c>
      <c r="H17" s="28">
        <v>2.1364289641413015E-2</v>
      </c>
      <c r="I17" s="61">
        <v>3.8878457165736346E-3</v>
      </c>
      <c r="J17" s="28"/>
      <c r="K17" s="42"/>
      <c r="L17" s="43">
        <v>92.397511078874132</v>
      </c>
    </row>
    <row r="18" spans="1:12" x14ac:dyDescent="0.25">
      <c r="A18" s="62" t="s">
        <v>57</v>
      </c>
      <c r="B18" s="28">
        <v>-4.0767012011476478E-2</v>
      </c>
      <c r="C18" s="28">
        <v>-3.8157649058229159E-3</v>
      </c>
      <c r="D18" s="28">
        <v>-2.5074919516170358E-3</v>
      </c>
      <c r="E18" s="28">
        <v>9.846136968267416E-3</v>
      </c>
      <c r="F18" s="28">
        <v>-6.8371568671859007E-2</v>
      </c>
      <c r="G18" s="28">
        <v>-9.0252999147208968E-3</v>
      </c>
      <c r="H18" s="28">
        <v>2.0580499796937879E-2</v>
      </c>
      <c r="I18" s="61">
        <v>4.2594978828405239E-3</v>
      </c>
      <c r="J18" s="28"/>
      <c r="K18" s="42"/>
      <c r="L18" s="43">
        <v>91.897673095940362</v>
      </c>
    </row>
    <row r="19" spans="1:12" ht="15" customHeight="1" x14ac:dyDescent="0.25">
      <c r="A19" s="62" t="s">
        <v>58</v>
      </c>
      <c r="B19" s="28">
        <v>-3.457904302274073E-2</v>
      </c>
      <c r="C19" s="28">
        <v>-2.3290463970504494E-4</v>
      </c>
      <c r="D19" s="28">
        <v>3.6822515097423292E-4</v>
      </c>
      <c r="E19" s="28">
        <v>1.1600355168585486E-2</v>
      </c>
      <c r="F19" s="28">
        <v>-5.0553150523441781E-2</v>
      </c>
      <c r="G19" s="28">
        <v>-3.6631306277985498E-3</v>
      </c>
      <c r="H19" s="28">
        <v>2.5228069309882084E-2</v>
      </c>
      <c r="I19" s="61">
        <v>4.4173456042313486E-3</v>
      </c>
      <c r="J19" s="29"/>
      <c r="K19" s="44"/>
      <c r="L19" s="43">
        <v>92.794145480875329</v>
      </c>
    </row>
    <row r="20" spans="1:12" x14ac:dyDescent="0.25">
      <c r="A20" s="62" t="s">
        <v>59</v>
      </c>
      <c r="B20" s="28">
        <v>-4.0262021799529757E-2</v>
      </c>
      <c r="C20" s="28">
        <v>1.6021212326007284E-3</v>
      </c>
      <c r="D20" s="28">
        <v>4.8589138266688092E-3</v>
      </c>
      <c r="E20" s="28">
        <v>1.5046602561409106E-2</v>
      </c>
      <c r="F20" s="28">
        <v>-3.2529976036469122E-2</v>
      </c>
      <c r="G20" s="28">
        <v>2.1229572153880882E-2</v>
      </c>
      <c r="H20" s="28">
        <v>3.5787824822554271E-2</v>
      </c>
      <c r="I20" s="61">
        <v>1.2073154547051157E-2</v>
      </c>
      <c r="J20" s="20"/>
      <c r="K20" s="37"/>
      <c r="L20" s="43">
        <v>95.369006482944187</v>
      </c>
    </row>
    <row r="21" spans="1:12" ht="15.75" thickBot="1" x14ac:dyDescent="0.3">
      <c r="A21" s="64" t="s">
        <v>60</v>
      </c>
      <c r="B21" s="65">
        <v>-9.3368046736093446E-2</v>
      </c>
      <c r="C21" s="65">
        <v>-2.387443280012691E-2</v>
      </c>
      <c r="D21" s="65">
        <v>-7.2456729637790929E-3</v>
      </c>
      <c r="E21" s="65">
        <v>1.6252627953719845E-2</v>
      </c>
      <c r="F21" s="65">
        <v>-2.2850675553686806E-2</v>
      </c>
      <c r="G21" s="65">
        <v>-1.5622793590153505E-2</v>
      </c>
      <c r="H21" s="65">
        <v>-1.9766639570275579E-3</v>
      </c>
      <c r="I21" s="66">
        <v>3.5659069456099868E-2</v>
      </c>
      <c r="J21" s="20"/>
      <c r="K21" s="57" t="s">
        <v>29</v>
      </c>
      <c r="L21" s="43">
        <v>100</v>
      </c>
    </row>
    <row r="22" spans="1:12" x14ac:dyDescent="0.25">
      <c r="A22" s="30" t="s">
        <v>53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>
        <v>93.678955913358379</v>
      </c>
    </row>
    <row r="23" spans="1:12" ht="6.9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>
        <v>93.222199896615791</v>
      </c>
    </row>
    <row r="24" spans="1:12" x14ac:dyDescent="0.25">
      <c r="A24" s="31" t="str">
        <f>"Indexed number of payroll jobs and total wages, "&amp;$L$1&amp;" and Australia"</f>
        <v>Indexed number of payroll jobs and total wages, Queensland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>
        <v>92.870702649812898</v>
      </c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>
        <v>93.679227619320955</v>
      </c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>
        <v>92.686225897216985</v>
      </c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 t="s">
        <v>28</v>
      </c>
      <c r="L27" s="43">
        <v>100</v>
      </c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>
        <v>94.685579885832198</v>
      </c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>
        <v>93.27746314971948</v>
      </c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>
        <v>93.280708288092242</v>
      </c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>
        <v>93.754209514700747</v>
      </c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>
        <v>94.59092324547305</v>
      </c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27</v>
      </c>
      <c r="L34" s="43"/>
    </row>
    <row r="35" spans="1:12" ht="6.9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25</v>
      </c>
    </row>
    <row r="36" spans="1:12" x14ac:dyDescent="0.25">
      <c r="A36" s="32" t="str">
        <f>"Indexed number of payroll jobs held by men by age group, "&amp;$L$1</f>
        <v>Indexed number of payroll jobs held by men by age group, Queensland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54</v>
      </c>
      <c r="L36" s="43">
        <v>89.37018440963466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55</v>
      </c>
      <c r="L37" s="43">
        <v>92.403699695069221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56</v>
      </c>
      <c r="L38" s="43">
        <v>95.734669103668779</v>
      </c>
    </row>
    <row r="39" spans="1:12" x14ac:dyDescent="0.25">
      <c r="K39" s="44" t="s">
        <v>57</v>
      </c>
      <c r="L39" s="43">
        <v>96.751099446730024</v>
      </c>
    </row>
    <row r="40" spans="1:12" x14ac:dyDescent="0.25">
      <c r="K40" s="37" t="s">
        <v>58</v>
      </c>
      <c r="L40" s="43">
        <v>97.073542908187619</v>
      </c>
    </row>
    <row r="41" spans="1:12" x14ac:dyDescent="0.25">
      <c r="K41" s="37" t="s">
        <v>59</v>
      </c>
      <c r="L41" s="43">
        <v>96.358086951702731</v>
      </c>
    </row>
    <row r="42" spans="1:12" x14ac:dyDescent="0.25">
      <c r="K42" s="37" t="s">
        <v>60</v>
      </c>
      <c r="L42" s="43">
        <v>94.419136803366797</v>
      </c>
    </row>
    <row r="43" spans="1:12" x14ac:dyDescent="0.25">
      <c r="K43" s="37" t="s">
        <v>61</v>
      </c>
      <c r="L43" s="43">
        <v>0</v>
      </c>
    </row>
    <row r="44" spans="1:12" x14ac:dyDescent="0.25">
      <c r="K44" s="43"/>
      <c r="L44" s="43" t="s">
        <v>24</v>
      </c>
    </row>
    <row r="45" spans="1:12" x14ac:dyDescent="0.25">
      <c r="K45" s="42" t="s">
        <v>54</v>
      </c>
      <c r="L45" s="43">
        <v>87.126032531988244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Queensland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55</v>
      </c>
      <c r="L46" s="43">
        <v>91.11351629180443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56</v>
      </c>
      <c r="L47" s="43">
        <v>95.330300823175335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57</v>
      </c>
      <c r="L48" s="43">
        <v>96.475690574144252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58</v>
      </c>
      <c r="L49" s="43">
        <v>96.667931131532896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59</v>
      </c>
      <c r="L50" s="43">
        <v>95.732771758707642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60</v>
      </c>
      <c r="L51" s="43">
        <v>94.088068647634316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 t="s">
        <v>61</v>
      </c>
      <c r="L52" s="43">
        <v>0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23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54</v>
      </c>
      <c r="L54" s="43">
        <v>92.573127559638124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Queensland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55</v>
      </c>
      <c r="L55" s="43">
        <v>92.0805076578647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56</v>
      </c>
      <c r="L56" s="43">
        <v>94.747032766684541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57</v>
      </c>
      <c r="L57" s="43">
        <v>95.50852197880144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58</v>
      </c>
      <c r="L58" s="43">
        <v>95.841228080909431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59</v>
      </c>
      <c r="L59" s="43">
        <v>95.507661614342325</v>
      </c>
    </row>
    <row r="60" spans="1:12" ht="15.4" customHeight="1" x14ac:dyDescent="0.25">
      <c r="K60" s="37" t="s">
        <v>60</v>
      </c>
      <c r="L60" s="43">
        <v>93.206835613693102</v>
      </c>
    </row>
    <row r="61" spans="1:12" ht="15.4" customHeight="1" x14ac:dyDescent="0.25">
      <c r="K61" s="37" t="s">
        <v>61</v>
      </c>
      <c r="L61" s="43">
        <v>0</v>
      </c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26</v>
      </c>
      <c r="L63" s="46"/>
    </row>
    <row r="64" spans="1:12" ht="15.4" customHeight="1" x14ac:dyDescent="0.25">
      <c r="K64" s="46"/>
      <c r="L64" s="42" t="s">
        <v>25</v>
      </c>
    </row>
    <row r="65" spans="1:12" ht="15.4" customHeight="1" x14ac:dyDescent="0.25">
      <c r="K65" s="42" t="s">
        <v>54</v>
      </c>
      <c r="L65" s="43">
        <v>83.156257975851574</v>
      </c>
    </row>
    <row r="66" spans="1:12" ht="15.4" customHeight="1" x14ac:dyDescent="0.25">
      <c r="K66" s="42" t="s">
        <v>55</v>
      </c>
      <c r="L66" s="43">
        <v>90.492281529270741</v>
      </c>
    </row>
    <row r="67" spans="1:12" ht="15.4" customHeight="1" x14ac:dyDescent="0.25">
      <c r="K67" s="42" t="s">
        <v>56</v>
      </c>
      <c r="L67" s="43">
        <v>95.129245994719184</v>
      </c>
    </row>
    <row r="68" spans="1:12" ht="15.4" customHeight="1" x14ac:dyDescent="0.25">
      <c r="K68" s="44" t="s">
        <v>57</v>
      </c>
      <c r="L68" s="43">
        <v>95.80307512527898</v>
      </c>
    </row>
    <row r="69" spans="1:12" ht="15.4" customHeight="1" x14ac:dyDescent="0.25">
      <c r="K69" s="37" t="s">
        <v>58</v>
      </c>
      <c r="L69" s="43">
        <v>96.056134912269826</v>
      </c>
    </row>
    <row r="70" spans="1:12" ht="15.4" customHeight="1" x14ac:dyDescent="0.25">
      <c r="K70" s="37" t="s">
        <v>59</v>
      </c>
      <c r="L70" s="43">
        <v>95.252676278006263</v>
      </c>
    </row>
    <row r="71" spans="1:12" ht="15.4" customHeight="1" x14ac:dyDescent="0.25">
      <c r="K71" s="37" t="s">
        <v>60</v>
      </c>
      <c r="L71" s="43">
        <v>91.392648826750971</v>
      </c>
    </row>
    <row r="72" spans="1:12" ht="15.4" customHeight="1" x14ac:dyDescent="0.25">
      <c r="K72" s="37" t="s">
        <v>61</v>
      </c>
      <c r="L72" s="43">
        <v>0</v>
      </c>
    </row>
    <row r="73" spans="1:12" ht="15.4" customHeight="1" x14ac:dyDescent="0.25">
      <c r="K73" s="38"/>
      <c r="L73" s="43" t="s">
        <v>24</v>
      </c>
    </row>
    <row r="74" spans="1:12" ht="15.4" customHeight="1" x14ac:dyDescent="0.25">
      <c r="K74" s="42" t="s">
        <v>54</v>
      </c>
      <c r="L74" s="43">
        <v>78.670855011288893</v>
      </c>
    </row>
    <row r="75" spans="1:12" ht="15.4" customHeight="1" x14ac:dyDescent="0.25">
      <c r="K75" s="42" t="s">
        <v>55</v>
      </c>
      <c r="L75" s="43">
        <v>88.906160158267639</v>
      </c>
    </row>
    <row r="76" spans="1:12" ht="15.4" customHeight="1" x14ac:dyDescent="0.25">
      <c r="K76" s="42" t="s">
        <v>56</v>
      </c>
      <c r="L76" s="43">
        <v>94.908776875583172</v>
      </c>
    </row>
    <row r="77" spans="1:12" ht="15.4" customHeight="1" x14ac:dyDescent="0.25">
      <c r="A77" s="31" t="str">
        <f>"Distribution of payroll jobs by industry, "&amp;$L$1</f>
        <v>Distribution of payroll jobs by industry, Queensland</v>
      </c>
      <c r="K77" s="44" t="s">
        <v>57</v>
      </c>
      <c r="L77" s="43">
        <v>95.898955657556741</v>
      </c>
    </row>
    <row r="78" spans="1:12" ht="15.4" customHeight="1" x14ac:dyDescent="0.25">
      <c r="K78" s="37" t="s">
        <v>58</v>
      </c>
      <c r="L78" s="43">
        <v>96.372372744745491</v>
      </c>
    </row>
    <row r="79" spans="1:12" ht="15.4" customHeight="1" x14ac:dyDescent="0.25">
      <c r="K79" s="37" t="s">
        <v>59</v>
      </c>
      <c r="L79" s="43">
        <v>95.308161719944763</v>
      </c>
    </row>
    <row r="80" spans="1:12" ht="15.4" customHeight="1" x14ac:dyDescent="0.25">
      <c r="K80" s="37" t="s">
        <v>60</v>
      </c>
      <c r="L80" s="43">
        <v>88.703860367781289</v>
      </c>
    </row>
    <row r="81" spans="1:12" ht="15.4" customHeight="1" x14ac:dyDescent="0.25">
      <c r="K81" s="37" t="s">
        <v>61</v>
      </c>
      <c r="L81" s="43">
        <v>0</v>
      </c>
    </row>
    <row r="82" spans="1:12" ht="15.4" customHeight="1" x14ac:dyDescent="0.25">
      <c r="K82" s="39"/>
      <c r="L82" s="43" t="s">
        <v>23</v>
      </c>
    </row>
    <row r="83" spans="1:12" ht="15.4" customHeight="1" x14ac:dyDescent="0.25">
      <c r="K83" s="42" t="s">
        <v>54</v>
      </c>
      <c r="L83" s="43">
        <v>84.493216844998528</v>
      </c>
    </row>
    <row r="84" spans="1:12" ht="15.4" customHeight="1" x14ac:dyDescent="0.25">
      <c r="K84" s="42" t="s">
        <v>55</v>
      </c>
      <c r="L84" s="43">
        <v>90.351911588426191</v>
      </c>
    </row>
    <row r="85" spans="1:12" ht="15.4" customHeight="1" x14ac:dyDescent="0.25">
      <c r="K85" s="42" t="s">
        <v>56</v>
      </c>
      <c r="L85" s="43">
        <v>95.311736912112124</v>
      </c>
    </row>
    <row r="86" spans="1:12" ht="15.4" customHeight="1" x14ac:dyDescent="0.25">
      <c r="K86" s="44" t="s">
        <v>57</v>
      </c>
      <c r="L86" s="43">
        <v>96.427748768265459</v>
      </c>
    </row>
    <row r="87" spans="1:12" ht="15.4" customHeight="1" x14ac:dyDescent="0.25">
      <c r="K87" s="37" t="s">
        <v>58</v>
      </c>
      <c r="L87" s="43">
        <v>97.297637795275577</v>
      </c>
    </row>
    <row r="88" spans="1:12" ht="15.4" customHeight="1" x14ac:dyDescent="0.25">
      <c r="K88" s="37" t="s">
        <v>59</v>
      </c>
      <c r="L88" s="43">
        <v>96.528455405264964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60</v>
      </c>
      <c r="L89" s="43">
        <v>88.277750567701148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 t="s">
        <v>61</v>
      </c>
      <c r="L90" s="43">
        <v>0</v>
      </c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22</v>
      </c>
      <c r="L92" s="38"/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8"/>
      <c r="L93" s="47" t="s">
        <v>20</v>
      </c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-1.8527598617396501E-2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-4.9909214707217431E-2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-6.0823599036198828E-2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-1.2984402637079895E-2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-5.0620002077058857E-2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-6.1739604477179189E-2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-5.5947640669959942E-2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-0.25434406891624095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-5.2463121331369433E-2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-7.9828424962075761E-2</v>
      </c>
    </row>
    <row r="104" spans="1:12" x14ac:dyDescent="0.25">
      <c r="K104" s="38" t="s">
        <v>12</v>
      </c>
      <c r="L104" s="42">
        <v>9.7866864816862353E-3</v>
      </c>
    </row>
    <row r="105" spans="1:12" x14ac:dyDescent="0.25">
      <c r="K105" s="38" t="s">
        <v>11</v>
      </c>
      <c r="L105" s="42">
        <v>-0.10531951187508193</v>
      </c>
    </row>
    <row r="106" spans="1:12" x14ac:dyDescent="0.25">
      <c r="K106" s="38" t="s">
        <v>10</v>
      </c>
      <c r="L106" s="42">
        <v>-8.1437310538820751E-2</v>
      </c>
    </row>
    <row r="107" spans="1:12" x14ac:dyDescent="0.25">
      <c r="K107" s="38" t="s">
        <v>9</v>
      </c>
      <c r="L107" s="42">
        <v>-6.8046881683634153E-2</v>
      </c>
    </row>
    <row r="108" spans="1:12" x14ac:dyDescent="0.25">
      <c r="K108" s="38" t="s">
        <v>8</v>
      </c>
      <c r="L108" s="42">
        <v>-1.4632286294733454E-2</v>
      </c>
    </row>
    <row r="109" spans="1:12" x14ac:dyDescent="0.25">
      <c r="K109" s="38" t="s">
        <v>7</v>
      </c>
      <c r="L109" s="42">
        <v>4.7730909279617428E-3</v>
      </c>
    </row>
    <row r="110" spans="1:12" x14ac:dyDescent="0.25">
      <c r="K110" s="38" t="s">
        <v>6</v>
      </c>
      <c r="L110" s="42">
        <v>-2.7642002043667402E-3</v>
      </c>
    </row>
    <row r="111" spans="1:12" x14ac:dyDescent="0.25">
      <c r="K111" s="38" t="s">
        <v>5</v>
      </c>
      <c r="L111" s="42">
        <v>-0.18279896970440324</v>
      </c>
    </row>
    <row r="112" spans="1:12" x14ac:dyDescent="0.25">
      <c r="K112" s="38" t="s">
        <v>3</v>
      </c>
      <c r="L112" s="42">
        <v>-8.7333692722372014E-2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21</v>
      </c>
      <c r="L141" s="38"/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7">
        <v>1.4595013470079781E-2</v>
      </c>
    </row>
    <row r="144" spans="11:12" x14ac:dyDescent="0.25">
      <c r="K144" s="38" t="s">
        <v>0</v>
      </c>
      <c r="L144" s="47">
        <v>2.291473803555269E-2</v>
      </c>
    </row>
    <row r="145" spans="11:12" x14ac:dyDescent="0.25">
      <c r="K145" s="38" t="s">
        <v>1</v>
      </c>
      <c r="L145" s="47">
        <v>7.3819157677945474E-2</v>
      </c>
    </row>
    <row r="146" spans="11:12" x14ac:dyDescent="0.25">
      <c r="K146" s="38" t="s">
        <v>18</v>
      </c>
      <c r="L146" s="47">
        <v>1.2937517552710139E-2</v>
      </c>
    </row>
    <row r="147" spans="11:12" x14ac:dyDescent="0.25">
      <c r="K147" s="38" t="s">
        <v>2</v>
      </c>
      <c r="L147" s="47">
        <v>7.5117798188040236E-2</v>
      </c>
    </row>
    <row r="148" spans="11:12" x14ac:dyDescent="0.25">
      <c r="K148" s="38" t="s">
        <v>17</v>
      </c>
      <c r="L148" s="47">
        <v>4.4838723098846463E-2</v>
      </c>
    </row>
    <row r="149" spans="11:12" x14ac:dyDescent="0.25">
      <c r="K149" s="38" t="s">
        <v>16</v>
      </c>
      <c r="L149" s="47">
        <v>9.380636370255567E-2</v>
      </c>
    </row>
    <row r="150" spans="11:12" x14ac:dyDescent="0.25">
      <c r="K150" s="38" t="s">
        <v>15</v>
      </c>
      <c r="L150" s="47">
        <v>7.7155992885301491E-2</v>
      </c>
    </row>
    <row r="151" spans="11:12" x14ac:dyDescent="0.25">
      <c r="K151" s="38" t="s">
        <v>14</v>
      </c>
      <c r="L151" s="47">
        <v>4.7313785248442361E-2</v>
      </c>
    </row>
    <row r="152" spans="11:12" x14ac:dyDescent="0.25">
      <c r="K152" s="38" t="s">
        <v>13</v>
      </c>
      <c r="L152" s="47">
        <v>9.9423751027158599E-3</v>
      </c>
    </row>
    <row r="153" spans="11:12" x14ac:dyDescent="0.25">
      <c r="K153" s="38" t="s">
        <v>12</v>
      </c>
      <c r="L153" s="47">
        <v>2.8696470735081497E-2</v>
      </c>
    </row>
    <row r="154" spans="11:12" x14ac:dyDescent="0.25">
      <c r="K154" s="38" t="s">
        <v>11</v>
      </c>
      <c r="L154" s="47">
        <v>2.3781191816016393E-2</v>
      </c>
    </row>
    <row r="155" spans="11:12" x14ac:dyDescent="0.25">
      <c r="K155" s="38" t="s">
        <v>10</v>
      </c>
      <c r="L155" s="47">
        <v>7.6175121438750146E-2</v>
      </c>
    </row>
    <row r="156" spans="11:12" x14ac:dyDescent="0.25">
      <c r="K156" s="38" t="s">
        <v>9</v>
      </c>
      <c r="L156" s="47">
        <v>6.6871404944923496E-2</v>
      </c>
    </row>
    <row r="157" spans="11:12" x14ac:dyDescent="0.25">
      <c r="K157" s="38" t="s">
        <v>8</v>
      </c>
      <c r="L157" s="47">
        <v>4.9919907633738651E-2</v>
      </c>
    </row>
    <row r="158" spans="11:12" x14ac:dyDescent="0.25">
      <c r="K158" s="38" t="s">
        <v>7</v>
      </c>
      <c r="L158" s="47">
        <v>6.0131164251760474E-2</v>
      </c>
    </row>
    <row r="159" spans="11:12" x14ac:dyDescent="0.25">
      <c r="K159" s="38" t="s">
        <v>6</v>
      </c>
      <c r="L159" s="47">
        <v>0.16643245717138727</v>
      </c>
    </row>
    <row r="160" spans="11:12" x14ac:dyDescent="0.25">
      <c r="K160" s="38" t="s">
        <v>5</v>
      </c>
      <c r="L160" s="47">
        <v>1.6960858756592017E-2</v>
      </c>
    </row>
    <row r="161" spans="11:12" x14ac:dyDescent="0.25">
      <c r="K161" s="38" t="s">
        <v>3</v>
      </c>
      <c r="L161" s="47">
        <v>3.8589958289559911E-2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7">
        <v>1.5257490066311524E-2</v>
      </c>
    </row>
    <row r="164" spans="11:12" x14ac:dyDescent="0.25">
      <c r="K164" s="38" t="s">
        <v>0</v>
      </c>
      <c r="L164" s="47">
        <v>2.3188919156617555E-2</v>
      </c>
    </row>
    <row r="165" spans="11:12" x14ac:dyDescent="0.25">
      <c r="K165" s="38" t="s">
        <v>1</v>
      </c>
      <c r="L165" s="47">
        <v>7.3844263017306205E-2</v>
      </c>
    </row>
    <row r="166" spans="11:12" x14ac:dyDescent="0.25">
      <c r="K166" s="38" t="s">
        <v>18</v>
      </c>
      <c r="L166" s="47">
        <v>1.3601145028843811E-2</v>
      </c>
    </row>
    <row r="167" spans="11:12" x14ac:dyDescent="0.25">
      <c r="K167" s="38" t="s">
        <v>2</v>
      </c>
      <c r="L167" s="47">
        <v>7.5959733254252856E-2</v>
      </c>
    </row>
    <row r="168" spans="11:12" x14ac:dyDescent="0.25">
      <c r="K168" s="38" t="s">
        <v>17</v>
      </c>
      <c r="L168" s="47">
        <v>4.4810225056434533E-2</v>
      </c>
    </row>
    <row r="169" spans="11:12" x14ac:dyDescent="0.25">
      <c r="K169" s="38" t="s">
        <v>16</v>
      </c>
      <c r="L169" s="47">
        <v>9.4325450289967014E-2</v>
      </c>
    </row>
    <row r="170" spans="11:12" x14ac:dyDescent="0.25">
      <c r="K170" s="38" t="s">
        <v>15</v>
      </c>
      <c r="L170" s="47">
        <v>6.1278573220442813E-2</v>
      </c>
    </row>
    <row r="171" spans="11:12" x14ac:dyDescent="0.25">
      <c r="K171" s="38" t="s">
        <v>14</v>
      </c>
      <c r="L171" s="47">
        <v>4.7751203310523023E-2</v>
      </c>
    </row>
    <row r="172" spans="11:12" x14ac:dyDescent="0.25">
      <c r="K172" s="38" t="s">
        <v>13</v>
      </c>
      <c r="L172" s="47">
        <v>9.7444977848242242E-3</v>
      </c>
    </row>
    <row r="173" spans="11:12" x14ac:dyDescent="0.25">
      <c r="K173" s="38" t="s">
        <v>12</v>
      </c>
      <c r="L173" s="47">
        <v>3.0864456383011881E-2</v>
      </c>
    </row>
    <row r="174" spans="11:12" x14ac:dyDescent="0.25">
      <c r="K174" s="38" t="s">
        <v>11</v>
      </c>
      <c r="L174" s="47">
        <v>2.2662200925068425E-2</v>
      </c>
    </row>
    <row r="175" spans="11:12" x14ac:dyDescent="0.25">
      <c r="K175" s="38" t="s">
        <v>10</v>
      </c>
      <c r="L175" s="47">
        <v>7.4528513673540825E-2</v>
      </c>
    </row>
    <row r="176" spans="11:12" x14ac:dyDescent="0.25">
      <c r="K176" s="38" t="s">
        <v>9</v>
      </c>
      <c r="L176" s="47">
        <v>6.6379659037524644E-2</v>
      </c>
    </row>
    <row r="177" spans="11:12" x14ac:dyDescent="0.25">
      <c r="K177" s="38" t="s">
        <v>8</v>
      </c>
      <c r="L177" s="47">
        <v>5.2392920189934543E-2</v>
      </c>
    </row>
    <row r="178" spans="11:12" x14ac:dyDescent="0.25">
      <c r="K178" s="38" t="s">
        <v>7</v>
      </c>
      <c r="L178" s="47">
        <v>6.4352898423227736E-2</v>
      </c>
    </row>
    <row r="179" spans="11:12" x14ac:dyDescent="0.25">
      <c r="K179" s="38" t="s">
        <v>6</v>
      </c>
      <c r="L179" s="47">
        <v>0.17678132705762148</v>
      </c>
    </row>
    <row r="180" spans="11:12" x14ac:dyDescent="0.25">
      <c r="K180" s="38" t="s">
        <v>5</v>
      </c>
      <c r="L180" s="47">
        <v>1.4763089303136226E-2</v>
      </c>
    </row>
    <row r="181" spans="11:12" x14ac:dyDescent="0.25">
      <c r="K181" s="38" t="s">
        <v>3</v>
      </c>
      <c r="L181" s="47">
        <v>3.7513434821410757E-2</v>
      </c>
    </row>
    <row r="182" spans="11:12" x14ac:dyDescent="0.25">
      <c r="K182" s="69" t="s">
        <v>66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99.164819056124671</v>
      </c>
    </row>
    <row r="185" spans="11:12" x14ac:dyDescent="0.25">
      <c r="K185" s="68">
        <v>43918</v>
      </c>
      <c r="L185" s="43">
        <v>97.281520865628409</v>
      </c>
    </row>
    <row r="186" spans="11:12" x14ac:dyDescent="0.25">
      <c r="K186" s="68">
        <v>43925</v>
      </c>
      <c r="L186" s="43">
        <v>93.678955913358379</v>
      </c>
    </row>
    <row r="187" spans="11:12" x14ac:dyDescent="0.25">
      <c r="K187" s="68">
        <v>43932</v>
      </c>
      <c r="L187" s="43">
        <v>93.222199896615791</v>
      </c>
    </row>
    <row r="188" spans="11:12" x14ac:dyDescent="0.25">
      <c r="K188" s="68">
        <v>43939</v>
      </c>
      <c r="L188" s="43">
        <v>92.870702649812898</v>
      </c>
    </row>
    <row r="189" spans="11:12" x14ac:dyDescent="0.25">
      <c r="K189" s="68">
        <v>43946</v>
      </c>
      <c r="L189" s="43">
        <v>93.679227619320955</v>
      </c>
    </row>
    <row r="190" spans="11:12" x14ac:dyDescent="0.25">
      <c r="K190" s="68">
        <v>43953</v>
      </c>
      <c r="L190" s="43">
        <v>92.686225897216985</v>
      </c>
    </row>
    <row r="191" spans="11:12" x14ac:dyDescent="0.25">
      <c r="K191" s="68" t="s">
        <v>67</v>
      </c>
      <c r="L191" s="43" t="s">
        <v>67</v>
      </c>
    </row>
    <row r="192" spans="11:12" x14ac:dyDescent="0.25">
      <c r="K192" s="68" t="s">
        <v>67</v>
      </c>
      <c r="L192" s="43" t="s">
        <v>67</v>
      </c>
    </row>
    <row r="193" spans="11:12" x14ac:dyDescent="0.25">
      <c r="K193" s="68" t="s">
        <v>67</v>
      </c>
      <c r="L193" s="43" t="s">
        <v>67</v>
      </c>
    </row>
    <row r="194" spans="11:12" x14ac:dyDescent="0.25">
      <c r="K194" s="68" t="s">
        <v>67</v>
      </c>
      <c r="L194" s="43" t="s">
        <v>67</v>
      </c>
    </row>
    <row r="195" spans="11:12" x14ac:dyDescent="0.25">
      <c r="K195" s="68" t="s">
        <v>67</v>
      </c>
      <c r="L195" s="43" t="s">
        <v>67</v>
      </c>
    </row>
    <row r="196" spans="11:12" x14ac:dyDescent="0.25">
      <c r="K196" s="68" t="s">
        <v>67</v>
      </c>
      <c r="L196" s="43" t="s">
        <v>67</v>
      </c>
    </row>
    <row r="197" spans="11:12" x14ac:dyDescent="0.25">
      <c r="K197" s="68" t="s">
        <v>67</v>
      </c>
      <c r="L197" s="43" t="s">
        <v>67</v>
      </c>
    </row>
    <row r="198" spans="11:12" x14ac:dyDescent="0.25">
      <c r="K198" s="68" t="s">
        <v>67</v>
      </c>
      <c r="L198" s="43" t="s">
        <v>67</v>
      </c>
    </row>
    <row r="199" spans="11:12" x14ac:dyDescent="0.25">
      <c r="K199" s="68" t="s">
        <v>67</v>
      </c>
      <c r="L199" s="43" t="s">
        <v>67</v>
      </c>
    </row>
    <row r="200" spans="11:12" x14ac:dyDescent="0.25">
      <c r="K200" s="68" t="s">
        <v>67</v>
      </c>
      <c r="L200" s="43" t="s">
        <v>67</v>
      </c>
    </row>
    <row r="201" spans="11:12" x14ac:dyDescent="0.25">
      <c r="K201" s="68" t="s">
        <v>67</v>
      </c>
      <c r="L201" s="43" t="s">
        <v>67</v>
      </c>
    </row>
    <row r="202" spans="11:12" x14ac:dyDescent="0.25">
      <c r="K202" s="68" t="s">
        <v>67</v>
      </c>
      <c r="L202" s="43" t="s">
        <v>67</v>
      </c>
    </row>
    <row r="203" spans="11:12" x14ac:dyDescent="0.25">
      <c r="K203" s="68" t="s">
        <v>67</v>
      </c>
      <c r="L203" s="43" t="s">
        <v>67</v>
      </c>
    </row>
    <row r="204" spans="11:12" x14ac:dyDescent="0.25">
      <c r="K204" s="68" t="s">
        <v>67</v>
      </c>
      <c r="L204" s="43" t="s">
        <v>67</v>
      </c>
    </row>
    <row r="205" spans="11:12" x14ac:dyDescent="0.25">
      <c r="K205" s="68" t="s">
        <v>67</v>
      </c>
      <c r="L205" s="43" t="s">
        <v>67</v>
      </c>
    </row>
    <row r="206" spans="11:12" x14ac:dyDescent="0.25">
      <c r="K206" s="68" t="s">
        <v>67</v>
      </c>
      <c r="L206" s="43" t="s">
        <v>67</v>
      </c>
    </row>
    <row r="207" spans="11:12" x14ac:dyDescent="0.25">
      <c r="K207" s="68" t="s">
        <v>67</v>
      </c>
      <c r="L207" s="43" t="s">
        <v>67</v>
      </c>
    </row>
    <row r="208" spans="11:12" x14ac:dyDescent="0.25">
      <c r="K208" s="68" t="s">
        <v>67</v>
      </c>
      <c r="L208" s="43" t="s">
        <v>67</v>
      </c>
    </row>
    <row r="209" spans="11:12" x14ac:dyDescent="0.25">
      <c r="K209" s="68" t="s">
        <v>67</v>
      </c>
      <c r="L209" s="43" t="s">
        <v>67</v>
      </c>
    </row>
    <row r="210" spans="11:12" x14ac:dyDescent="0.25">
      <c r="K210" s="68" t="s">
        <v>67</v>
      </c>
      <c r="L210" s="43" t="s">
        <v>67</v>
      </c>
    </row>
    <row r="211" spans="11:12" x14ac:dyDescent="0.25">
      <c r="K211" s="68" t="s">
        <v>67</v>
      </c>
      <c r="L211" s="43" t="s">
        <v>67</v>
      </c>
    </row>
    <row r="212" spans="11:12" x14ac:dyDescent="0.25">
      <c r="K212" s="68" t="s">
        <v>67</v>
      </c>
      <c r="L212" s="43" t="s">
        <v>67</v>
      </c>
    </row>
    <row r="213" spans="11:12" x14ac:dyDescent="0.25">
      <c r="K213" s="68" t="s">
        <v>67</v>
      </c>
      <c r="L213" s="43" t="s">
        <v>67</v>
      </c>
    </row>
    <row r="214" spans="11:12" x14ac:dyDescent="0.25">
      <c r="K214" s="68" t="s">
        <v>67</v>
      </c>
      <c r="L214" s="43" t="s">
        <v>67</v>
      </c>
    </row>
    <row r="215" spans="11:12" x14ac:dyDescent="0.25">
      <c r="K215" s="68" t="s">
        <v>67</v>
      </c>
      <c r="L215" s="43" t="s">
        <v>67</v>
      </c>
    </row>
    <row r="216" spans="11:12" x14ac:dyDescent="0.25">
      <c r="K216" s="68" t="s">
        <v>67</v>
      </c>
      <c r="L216" s="43" t="s">
        <v>67</v>
      </c>
    </row>
    <row r="217" spans="11:12" x14ac:dyDescent="0.25">
      <c r="K217" s="68" t="s">
        <v>67</v>
      </c>
      <c r="L217" s="43" t="s">
        <v>67</v>
      </c>
    </row>
    <row r="218" spans="11:12" x14ac:dyDescent="0.25">
      <c r="K218" s="68" t="s">
        <v>67</v>
      </c>
      <c r="L218" s="43" t="s">
        <v>67</v>
      </c>
    </row>
    <row r="219" spans="11:12" x14ac:dyDescent="0.25">
      <c r="K219" s="68" t="s">
        <v>67</v>
      </c>
      <c r="L219" s="43" t="s">
        <v>67</v>
      </c>
    </row>
    <row r="220" spans="11:12" x14ac:dyDescent="0.25">
      <c r="K220" s="68" t="s">
        <v>67</v>
      </c>
      <c r="L220" s="43" t="s">
        <v>67</v>
      </c>
    </row>
    <row r="221" spans="11:12" x14ac:dyDescent="0.25">
      <c r="K221" s="68" t="s">
        <v>67</v>
      </c>
      <c r="L221" s="43" t="s">
        <v>67</v>
      </c>
    </row>
    <row r="222" spans="11:12" x14ac:dyDescent="0.25">
      <c r="K222" s="68" t="s">
        <v>67</v>
      </c>
      <c r="L222" s="43" t="s">
        <v>67</v>
      </c>
    </row>
    <row r="223" spans="11:12" x14ac:dyDescent="0.25">
      <c r="K223" s="68" t="s">
        <v>67</v>
      </c>
      <c r="L223" s="43" t="s">
        <v>67</v>
      </c>
    </row>
    <row r="224" spans="11:12" x14ac:dyDescent="0.25">
      <c r="K224" s="69" t="s">
        <v>68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99.123360605368333</v>
      </c>
    </row>
    <row r="227" spans="11:12" x14ac:dyDescent="0.25">
      <c r="K227" s="68">
        <v>43918</v>
      </c>
      <c r="L227" s="43">
        <v>98.156312054737214</v>
      </c>
    </row>
    <row r="228" spans="11:12" x14ac:dyDescent="0.25">
      <c r="K228" s="68">
        <v>43925</v>
      </c>
      <c r="L228" s="43">
        <v>94.685579885832198</v>
      </c>
    </row>
    <row r="229" spans="11:12" x14ac:dyDescent="0.25">
      <c r="K229" s="68">
        <v>43932</v>
      </c>
      <c r="L229" s="43">
        <v>93.27746314971948</v>
      </c>
    </row>
    <row r="230" spans="11:12" x14ac:dyDescent="0.25">
      <c r="K230" s="68">
        <v>43939</v>
      </c>
      <c r="L230" s="43">
        <v>93.280708288092242</v>
      </c>
    </row>
    <row r="231" spans="11:12" x14ac:dyDescent="0.25">
      <c r="K231" s="68">
        <v>43946</v>
      </c>
      <c r="L231" s="43">
        <v>93.754209514700747</v>
      </c>
    </row>
    <row r="232" spans="11:12" x14ac:dyDescent="0.25">
      <c r="K232" s="68">
        <v>43953</v>
      </c>
      <c r="L232" s="43">
        <v>94.59092324547305</v>
      </c>
    </row>
    <row r="233" spans="11:12" x14ac:dyDescent="0.25">
      <c r="K233" s="68" t="s">
        <v>67</v>
      </c>
      <c r="L233" s="43" t="s">
        <v>67</v>
      </c>
    </row>
    <row r="234" spans="11:12" x14ac:dyDescent="0.25">
      <c r="K234" s="68" t="s">
        <v>67</v>
      </c>
      <c r="L234" s="43" t="s">
        <v>67</v>
      </c>
    </row>
    <row r="235" spans="11:12" x14ac:dyDescent="0.25">
      <c r="K235" s="68" t="s">
        <v>67</v>
      </c>
      <c r="L235" s="43" t="s">
        <v>67</v>
      </c>
    </row>
    <row r="236" spans="11:12" x14ac:dyDescent="0.25">
      <c r="K236" s="68" t="s">
        <v>67</v>
      </c>
      <c r="L236" s="43" t="s">
        <v>67</v>
      </c>
    </row>
    <row r="237" spans="11:12" x14ac:dyDescent="0.25">
      <c r="K237" s="68" t="s">
        <v>67</v>
      </c>
      <c r="L237" s="43" t="s">
        <v>67</v>
      </c>
    </row>
    <row r="238" spans="11:12" x14ac:dyDescent="0.25">
      <c r="K238" s="68" t="s">
        <v>67</v>
      </c>
      <c r="L238" s="43" t="s">
        <v>67</v>
      </c>
    </row>
    <row r="239" spans="11:12" x14ac:dyDescent="0.25">
      <c r="K239" s="68" t="s">
        <v>67</v>
      </c>
      <c r="L239" s="43" t="s">
        <v>67</v>
      </c>
    </row>
    <row r="240" spans="11:12" x14ac:dyDescent="0.25">
      <c r="K240" s="68" t="s">
        <v>67</v>
      </c>
      <c r="L240" s="43" t="s">
        <v>67</v>
      </c>
    </row>
    <row r="241" spans="11:12" x14ac:dyDescent="0.25">
      <c r="K241" s="68" t="s">
        <v>67</v>
      </c>
      <c r="L241" s="43" t="s">
        <v>67</v>
      </c>
    </row>
    <row r="242" spans="11:12" x14ac:dyDescent="0.25">
      <c r="K242" s="68" t="s">
        <v>67</v>
      </c>
      <c r="L242" s="43" t="s">
        <v>67</v>
      </c>
    </row>
    <row r="243" spans="11:12" x14ac:dyDescent="0.25">
      <c r="K243" s="68" t="s">
        <v>67</v>
      </c>
      <c r="L243" s="43" t="s">
        <v>67</v>
      </c>
    </row>
    <row r="244" spans="11:12" x14ac:dyDescent="0.25">
      <c r="K244" s="68" t="s">
        <v>67</v>
      </c>
      <c r="L244" s="43" t="s">
        <v>67</v>
      </c>
    </row>
    <row r="245" spans="11:12" x14ac:dyDescent="0.25">
      <c r="K245" s="68" t="s">
        <v>67</v>
      </c>
      <c r="L245" s="43" t="s">
        <v>67</v>
      </c>
    </row>
    <row r="246" spans="11:12" x14ac:dyDescent="0.25">
      <c r="K246" s="68" t="s">
        <v>67</v>
      </c>
      <c r="L246" s="43" t="s">
        <v>67</v>
      </c>
    </row>
    <row r="247" spans="11:12" x14ac:dyDescent="0.25">
      <c r="K247" s="68" t="s">
        <v>67</v>
      </c>
      <c r="L247" s="43" t="s">
        <v>67</v>
      </c>
    </row>
    <row r="248" spans="11:12" x14ac:dyDescent="0.25">
      <c r="K248" s="68" t="s">
        <v>67</v>
      </c>
      <c r="L248" s="43" t="s">
        <v>67</v>
      </c>
    </row>
    <row r="249" spans="11:12" x14ac:dyDescent="0.25">
      <c r="K249" s="68" t="s">
        <v>67</v>
      </c>
      <c r="L249" s="43" t="s">
        <v>67</v>
      </c>
    </row>
    <row r="250" spans="11:12" x14ac:dyDescent="0.25">
      <c r="K250" s="68" t="s">
        <v>67</v>
      </c>
      <c r="L250" s="43" t="s">
        <v>67</v>
      </c>
    </row>
    <row r="251" spans="11:12" x14ac:dyDescent="0.25">
      <c r="K251" s="68" t="s">
        <v>67</v>
      </c>
      <c r="L251" s="43" t="s">
        <v>67</v>
      </c>
    </row>
    <row r="252" spans="11:12" x14ac:dyDescent="0.25">
      <c r="K252" s="68" t="s">
        <v>67</v>
      </c>
      <c r="L252" s="43" t="s">
        <v>67</v>
      </c>
    </row>
    <row r="253" spans="11:12" x14ac:dyDescent="0.25">
      <c r="K253" s="68" t="s">
        <v>67</v>
      </c>
      <c r="L253" s="43" t="s">
        <v>67</v>
      </c>
    </row>
    <row r="254" spans="11:12" x14ac:dyDescent="0.25">
      <c r="K254" s="68" t="s">
        <v>67</v>
      </c>
      <c r="L254" s="43" t="s">
        <v>67</v>
      </c>
    </row>
    <row r="255" spans="11:12" x14ac:dyDescent="0.25">
      <c r="K255" s="68" t="s">
        <v>67</v>
      </c>
      <c r="L255" s="43" t="s">
        <v>67</v>
      </c>
    </row>
    <row r="256" spans="11:12" x14ac:dyDescent="0.25">
      <c r="K256" s="68" t="s">
        <v>67</v>
      </c>
      <c r="L256" s="43" t="s">
        <v>67</v>
      </c>
    </row>
    <row r="257" spans="11:12" x14ac:dyDescent="0.25">
      <c r="K257" s="68" t="s">
        <v>67</v>
      </c>
      <c r="L257" s="43" t="s">
        <v>67</v>
      </c>
    </row>
    <row r="258" spans="11:12" x14ac:dyDescent="0.25">
      <c r="K258" s="68" t="s">
        <v>67</v>
      </c>
      <c r="L258" s="43" t="s">
        <v>67</v>
      </c>
    </row>
    <row r="259" spans="11:12" x14ac:dyDescent="0.25">
      <c r="K259" s="68" t="s">
        <v>67</v>
      </c>
      <c r="L259" s="43" t="s">
        <v>67</v>
      </c>
    </row>
    <row r="260" spans="11:12" x14ac:dyDescent="0.25">
      <c r="K260" s="68" t="s">
        <v>67</v>
      </c>
      <c r="L260" s="43" t="s">
        <v>67</v>
      </c>
    </row>
    <row r="261" spans="11:12" x14ac:dyDescent="0.25">
      <c r="K261" s="68" t="s">
        <v>67</v>
      </c>
      <c r="L261" s="43" t="s">
        <v>67</v>
      </c>
    </row>
    <row r="262" spans="11:12" x14ac:dyDescent="0.25">
      <c r="K262" s="68" t="s">
        <v>67</v>
      </c>
      <c r="L262" s="43" t="s">
        <v>67</v>
      </c>
    </row>
    <row r="263" spans="11:12" x14ac:dyDescent="0.25">
      <c r="K263" s="68" t="s">
        <v>67</v>
      </c>
      <c r="L263" s="43" t="s">
        <v>67</v>
      </c>
    </row>
    <row r="264" spans="11:12" x14ac:dyDescent="0.25">
      <c r="K264" s="68" t="s">
        <v>67</v>
      </c>
      <c r="L264" s="43" t="s">
        <v>67</v>
      </c>
    </row>
    <row r="265" spans="11:12" x14ac:dyDescent="0.25">
      <c r="K265" s="68" t="s">
        <v>67</v>
      </c>
      <c r="L265" s="43" t="s">
        <v>67</v>
      </c>
    </row>
    <row r="266" spans="11:12" x14ac:dyDescent="0.25">
      <c r="K266" s="70"/>
      <c r="L266" s="70"/>
    </row>
    <row r="267" spans="11:12" x14ac:dyDescent="0.25">
      <c r="K267" s="69" t="s">
        <v>69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99.398423116529187</v>
      </c>
    </row>
    <row r="270" spans="11:12" x14ac:dyDescent="0.25">
      <c r="K270" s="68">
        <v>43918</v>
      </c>
      <c r="L270" s="43">
        <v>97.833605508690553</v>
      </c>
    </row>
    <row r="271" spans="11:12" x14ac:dyDescent="0.25">
      <c r="K271" s="68">
        <v>43925</v>
      </c>
      <c r="L271" s="43">
        <v>94.169602866682624</v>
      </c>
    </row>
    <row r="272" spans="11:12" x14ac:dyDescent="0.25">
      <c r="K272" s="68">
        <v>43932</v>
      </c>
      <c r="L272" s="43">
        <v>93.042163950113903</v>
      </c>
    </row>
    <row r="273" spans="11:12" x14ac:dyDescent="0.25">
      <c r="K273" s="68">
        <v>43939</v>
      </c>
      <c r="L273" s="43">
        <v>92.565849967234939</v>
      </c>
    </row>
    <row r="274" spans="11:12" x14ac:dyDescent="0.25">
      <c r="K274" s="68">
        <v>43946</v>
      </c>
      <c r="L274" s="43">
        <v>93.352229584247809</v>
      </c>
    </row>
    <row r="275" spans="11:12" x14ac:dyDescent="0.25">
      <c r="K275" s="68">
        <v>43953</v>
      </c>
      <c r="L275" s="43">
        <v>93.885710273666248</v>
      </c>
    </row>
    <row r="276" spans="11:12" x14ac:dyDescent="0.25">
      <c r="K276" s="68" t="s">
        <v>67</v>
      </c>
      <c r="L276" s="43" t="s">
        <v>67</v>
      </c>
    </row>
    <row r="277" spans="11:12" x14ac:dyDescent="0.25">
      <c r="K277" s="68" t="s">
        <v>67</v>
      </c>
      <c r="L277" s="43" t="s">
        <v>67</v>
      </c>
    </row>
    <row r="278" spans="11:12" x14ac:dyDescent="0.25">
      <c r="K278" s="68" t="s">
        <v>67</v>
      </c>
      <c r="L278" s="43" t="s">
        <v>67</v>
      </c>
    </row>
    <row r="279" spans="11:12" x14ac:dyDescent="0.25">
      <c r="K279" s="68" t="s">
        <v>67</v>
      </c>
      <c r="L279" s="43" t="s">
        <v>67</v>
      </c>
    </row>
    <row r="280" spans="11:12" x14ac:dyDescent="0.25">
      <c r="K280" s="68" t="s">
        <v>67</v>
      </c>
      <c r="L280" s="43" t="s">
        <v>67</v>
      </c>
    </row>
    <row r="281" spans="11:12" x14ac:dyDescent="0.25">
      <c r="K281" s="68" t="s">
        <v>67</v>
      </c>
      <c r="L281" s="43" t="s">
        <v>67</v>
      </c>
    </row>
    <row r="282" spans="11:12" x14ac:dyDescent="0.25">
      <c r="K282" s="68" t="s">
        <v>67</v>
      </c>
      <c r="L282" s="43" t="s">
        <v>67</v>
      </c>
    </row>
    <row r="283" spans="11:12" x14ac:dyDescent="0.25">
      <c r="K283" s="68" t="s">
        <v>67</v>
      </c>
      <c r="L283" s="43" t="s">
        <v>67</v>
      </c>
    </row>
    <row r="284" spans="11:12" x14ac:dyDescent="0.25">
      <c r="K284" s="68" t="s">
        <v>67</v>
      </c>
      <c r="L284" s="43" t="s">
        <v>67</v>
      </c>
    </row>
    <row r="285" spans="11:12" x14ac:dyDescent="0.25">
      <c r="K285" s="68" t="s">
        <v>67</v>
      </c>
      <c r="L285" s="43" t="s">
        <v>67</v>
      </c>
    </row>
    <row r="286" spans="11:12" x14ac:dyDescent="0.25">
      <c r="K286" s="68" t="s">
        <v>67</v>
      </c>
      <c r="L286" s="43" t="s">
        <v>67</v>
      </c>
    </row>
    <row r="287" spans="11:12" x14ac:dyDescent="0.25">
      <c r="K287" s="68" t="s">
        <v>67</v>
      </c>
      <c r="L287" s="43" t="s">
        <v>67</v>
      </c>
    </row>
    <row r="288" spans="11:12" x14ac:dyDescent="0.25">
      <c r="K288" s="68" t="s">
        <v>67</v>
      </c>
      <c r="L288" s="43" t="s">
        <v>67</v>
      </c>
    </row>
    <row r="289" spans="11:12" x14ac:dyDescent="0.25">
      <c r="K289" s="68" t="s">
        <v>67</v>
      </c>
      <c r="L289" s="43" t="s">
        <v>67</v>
      </c>
    </row>
    <row r="290" spans="11:12" x14ac:dyDescent="0.25">
      <c r="K290" s="68" t="s">
        <v>67</v>
      </c>
      <c r="L290" s="43" t="s">
        <v>67</v>
      </c>
    </row>
    <row r="291" spans="11:12" x14ac:dyDescent="0.25">
      <c r="K291" s="68" t="s">
        <v>67</v>
      </c>
      <c r="L291" s="43" t="s">
        <v>67</v>
      </c>
    </row>
    <row r="292" spans="11:12" x14ac:dyDescent="0.25">
      <c r="K292" s="68" t="s">
        <v>67</v>
      </c>
      <c r="L292" s="43" t="s">
        <v>67</v>
      </c>
    </row>
    <row r="293" spans="11:12" x14ac:dyDescent="0.25">
      <c r="K293" s="68" t="s">
        <v>67</v>
      </c>
      <c r="L293" s="43" t="s">
        <v>67</v>
      </c>
    </row>
    <row r="294" spans="11:12" x14ac:dyDescent="0.25">
      <c r="K294" s="68" t="s">
        <v>67</v>
      </c>
      <c r="L294" s="43" t="s">
        <v>67</v>
      </c>
    </row>
    <row r="295" spans="11:12" x14ac:dyDescent="0.25">
      <c r="K295" s="68" t="s">
        <v>67</v>
      </c>
      <c r="L295" s="43" t="s">
        <v>67</v>
      </c>
    </row>
    <row r="296" spans="11:12" x14ac:dyDescent="0.25">
      <c r="K296" s="68" t="s">
        <v>67</v>
      </c>
      <c r="L296" s="43" t="s">
        <v>67</v>
      </c>
    </row>
    <row r="297" spans="11:12" x14ac:dyDescent="0.25">
      <c r="K297" s="68" t="s">
        <v>67</v>
      </c>
      <c r="L297" s="43" t="s">
        <v>67</v>
      </c>
    </row>
    <row r="298" spans="11:12" x14ac:dyDescent="0.25">
      <c r="K298" s="68" t="s">
        <v>67</v>
      </c>
      <c r="L298" s="43" t="s">
        <v>67</v>
      </c>
    </row>
    <row r="299" spans="11:12" x14ac:dyDescent="0.25">
      <c r="K299" s="68" t="s">
        <v>67</v>
      </c>
      <c r="L299" s="43" t="s">
        <v>67</v>
      </c>
    </row>
    <row r="300" spans="11:12" x14ac:dyDescent="0.25">
      <c r="K300" s="68" t="s">
        <v>67</v>
      </c>
      <c r="L300" s="43" t="s">
        <v>67</v>
      </c>
    </row>
    <row r="301" spans="11:12" x14ac:dyDescent="0.25">
      <c r="K301" s="68" t="s">
        <v>67</v>
      </c>
      <c r="L301" s="43" t="s">
        <v>67</v>
      </c>
    </row>
    <row r="302" spans="11:12" x14ac:dyDescent="0.25">
      <c r="K302" s="68" t="s">
        <v>67</v>
      </c>
      <c r="L302" s="43" t="s">
        <v>67</v>
      </c>
    </row>
    <row r="303" spans="11:12" x14ac:dyDescent="0.25">
      <c r="K303" s="68" t="s">
        <v>67</v>
      </c>
      <c r="L303" s="43" t="s">
        <v>67</v>
      </c>
    </row>
    <row r="304" spans="11:12" x14ac:dyDescent="0.25">
      <c r="K304" s="68" t="s">
        <v>67</v>
      </c>
      <c r="L304" s="43" t="s">
        <v>67</v>
      </c>
    </row>
    <row r="305" spans="11:12" x14ac:dyDescent="0.25">
      <c r="K305" s="68" t="s">
        <v>67</v>
      </c>
      <c r="L305" s="43" t="s">
        <v>67</v>
      </c>
    </row>
    <row r="306" spans="11:12" x14ac:dyDescent="0.25">
      <c r="K306" s="68" t="s">
        <v>67</v>
      </c>
      <c r="L306" s="43" t="s">
        <v>67</v>
      </c>
    </row>
    <row r="307" spans="11:12" x14ac:dyDescent="0.25">
      <c r="K307" s="68" t="s">
        <v>67</v>
      </c>
      <c r="L307" s="43" t="s">
        <v>67</v>
      </c>
    </row>
    <row r="308" spans="11:12" x14ac:dyDescent="0.25">
      <c r="K308" s="68" t="s">
        <v>67</v>
      </c>
      <c r="L308" s="43" t="s">
        <v>67</v>
      </c>
    </row>
    <row r="309" spans="11:12" x14ac:dyDescent="0.25">
      <c r="K309" s="69" t="s">
        <v>70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98.904644004952857</v>
      </c>
    </row>
    <row r="312" spans="11:12" x14ac:dyDescent="0.25">
      <c r="K312" s="68">
        <v>43918</v>
      </c>
      <c r="L312" s="43">
        <v>97.888572262149282</v>
      </c>
    </row>
    <row r="313" spans="11:12" x14ac:dyDescent="0.25">
      <c r="K313" s="68">
        <v>43925</v>
      </c>
      <c r="L313" s="43">
        <v>94.479887211763796</v>
      </c>
    </row>
    <row r="314" spans="11:12" x14ac:dyDescent="0.25">
      <c r="K314" s="68">
        <v>43932</v>
      </c>
      <c r="L314" s="43">
        <v>92.397511078874132</v>
      </c>
    </row>
    <row r="315" spans="11:12" x14ac:dyDescent="0.25">
      <c r="K315" s="68">
        <v>43939</v>
      </c>
      <c r="L315" s="43">
        <v>91.897673095940362</v>
      </c>
    </row>
    <row r="316" spans="11:12" x14ac:dyDescent="0.25">
      <c r="K316" s="68">
        <v>43946</v>
      </c>
      <c r="L316" s="43">
        <v>92.794145480875329</v>
      </c>
    </row>
    <row r="317" spans="11:12" x14ac:dyDescent="0.25">
      <c r="K317" s="68">
        <v>43953</v>
      </c>
      <c r="L317" s="43">
        <v>95.369006482944187</v>
      </c>
    </row>
    <row r="318" spans="11:12" x14ac:dyDescent="0.25">
      <c r="K318" s="68" t="s">
        <v>67</v>
      </c>
      <c r="L318" s="43" t="s">
        <v>67</v>
      </c>
    </row>
    <row r="319" spans="11:12" x14ac:dyDescent="0.25">
      <c r="K319" s="68" t="s">
        <v>67</v>
      </c>
      <c r="L319" s="43" t="s">
        <v>67</v>
      </c>
    </row>
    <row r="320" spans="11:12" x14ac:dyDescent="0.25">
      <c r="K320" s="68" t="s">
        <v>67</v>
      </c>
      <c r="L320" s="43" t="s">
        <v>67</v>
      </c>
    </row>
    <row r="321" spans="11:12" x14ac:dyDescent="0.25">
      <c r="K321" s="68" t="s">
        <v>67</v>
      </c>
      <c r="L321" s="43" t="s">
        <v>67</v>
      </c>
    </row>
    <row r="322" spans="11:12" x14ac:dyDescent="0.25">
      <c r="K322" s="68" t="s">
        <v>67</v>
      </c>
      <c r="L322" s="43" t="s">
        <v>67</v>
      </c>
    </row>
    <row r="323" spans="11:12" x14ac:dyDescent="0.25">
      <c r="K323" s="68" t="s">
        <v>67</v>
      </c>
      <c r="L323" s="43" t="s">
        <v>67</v>
      </c>
    </row>
    <row r="324" spans="11:12" x14ac:dyDescent="0.25">
      <c r="K324" s="68" t="s">
        <v>67</v>
      </c>
      <c r="L324" s="43" t="s">
        <v>67</v>
      </c>
    </row>
    <row r="325" spans="11:12" x14ac:dyDescent="0.25">
      <c r="K325" s="68" t="s">
        <v>67</v>
      </c>
      <c r="L325" s="43" t="s">
        <v>67</v>
      </c>
    </row>
    <row r="326" spans="11:12" x14ac:dyDescent="0.25">
      <c r="K326" s="68" t="s">
        <v>67</v>
      </c>
      <c r="L326" s="43" t="s">
        <v>67</v>
      </c>
    </row>
    <row r="327" spans="11:12" x14ac:dyDescent="0.25">
      <c r="K327" s="68" t="s">
        <v>67</v>
      </c>
      <c r="L327" s="43" t="s">
        <v>67</v>
      </c>
    </row>
    <row r="328" spans="11:12" x14ac:dyDescent="0.25">
      <c r="K328" s="68" t="s">
        <v>67</v>
      </c>
      <c r="L328" s="43" t="s">
        <v>67</v>
      </c>
    </row>
    <row r="329" spans="11:12" x14ac:dyDescent="0.25">
      <c r="K329" s="68" t="s">
        <v>67</v>
      </c>
      <c r="L329" s="43" t="s">
        <v>67</v>
      </c>
    </row>
    <row r="330" spans="11:12" x14ac:dyDescent="0.25">
      <c r="K330" s="68" t="s">
        <v>67</v>
      </c>
      <c r="L330" s="43" t="s">
        <v>67</v>
      </c>
    </row>
    <row r="331" spans="11:12" x14ac:dyDescent="0.25">
      <c r="K331" s="68" t="s">
        <v>67</v>
      </c>
      <c r="L331" s="43" t="s">
        <v>67</v>
      </c>
    </row>
    <row r="332" spans="11:12" x14ac:dyDescent="0.25">
      <c r="K332" s="68" t="s">
        <v>67</v>
      </c>
      <c r="L332" s="43" t="s">
        <v>67</v>
      </c>
    </row>
    <row r="333" spans="11:12" x14ac:dyDescent="0.25">
      <c r="K333" s="68" t="s">
        <v>67</v>
      </c>
      <c r="L333" s="43" t="s">
        <v>67</v>
      </c>
    </row>
    <row r="334" spans="11:12" x14ac:dyDescent="0.25">
      <c r="K334" s="68" t="s">
        <v>67</v>
      </c>
      <c r="L334" s="43" t="s">
        <v>67</v>
      </c>
    </row>
    <row r="335" spans="11:12" x14ac:dyDescent="0.25">
      <c r="K335" s="68" t="s">
        <v>67</v>
      </c>
      <c r="L335" s="43" t="s">
        <v>67</v>
      </c>
    </row>
    <row r="336" spans="11:12" x14ac:dyDescent="0.25">
      <c r="K336" s="68" t="s">
        <v>67</v>
      </c>
      <c r="L336" s="43" t="s">
        <v>67</v>
      </c>
    </row>
    <row r="337" spans="11:12" x14ac:dyDescent="0.25">
      <c r="K337" s="68" t="s">
        <v>67</v>
      </c>
      <c r="L337" s="43" t="s">
        <v>67</v>
      </c>
    </row>
    <row r="338" spans="11:12" x14ac:dyDescent="0.25">
      <c r="K338" s="68" t="s">
        <v>67</v>
      </c>
      <c r="L338" s="43" t="s">
        <v>67</v>
      </c>
    </row>
    <row r="339" spans="11:12" x14ac:dyDescent="0.25">
      <c r="K339" s="68" t="s">
        <v>67</v>
      </c>
      <c r="L339" s="43" t="s">
        <v>67</v>
      </c>
    </row>
    <row r="340" spans="11:12" x14ac:dyDescent="0.25">
      <c r="K340" s="68" t="s">
        <v>67</v>
      </c>
      <c r="L340" s="43" t="s">
        <v>67</v>
      </c>
    </row>
    <row r="341" spans="11:12" x14ac:dyDescent="0.25">
      <c r="K341" s="68" t="s">
        <v>67</v>
      </c>
      <c r="L341" s="43" t="s">
        <v>67</v>
      </c>
    </row>
    <row r="342" spans="11:12" x14ac:dyDescent="0.25">
      <c r="K342" s="68" t="s">
        <v>67</v>
      </c>
      <c r="L342" s="43" t="s">
        <v>67</v>
      </c>
    </row>
    <row r="343" spans="11:12" x14ac:dyDescent="0.25">
      <c r="K343" s="68" t="s">
        <v>67</v>
      </c>
      <c r="L343" s="43" t="s">
        <v>67</v>
      </c>
    </row>
    <row r="344" spans="11:12" x14ac:dyDescent="0.25">
      <c r="K344" s="68" t="s">
        <v>67</v>
      </c>
      <c r="L344" s="43" t="s">
        <v>67</v>
      </c>
    </row>
    <row r="345" spans="11:12" x14ac:dyDescent="0.25">
      <c r="K345" s="68" t="s">
        <v>67</v>
      </c>
      <c r="L345" s="43" t="s">
        <v>67</v>
      </c>
    </row>
    <row r="346" spans="11:12" x14ac:dyDescent="0.25">
      <c r="K346" s="68" t="s">
        <v>67</v>
      </c>
      <c r="L346" s="43" t="s">
        <v>67</v>
      </c>
    </row>
    <row r="347" spans="11:12" x14ac:dyDescent="0.25">
      <c r="K347" s="68" t="s">
        <v>67</v>
      </c>
      <c r="L347" s="43" t="s">
        <v>67</v>
      </c>
    </row>
    <row r="348" spans="11:12" x14ac:dyDescent="0.25">
      <c r="K348" s="68" t="s">
        <v>67</v>
      </c>
      <c r="L348" s="43" t="s">
        <v>67</v>
      </c>
    </row>
    <row r="349" spans="11:12" x14ac:dyDescent="0.25">
      <c r="K349" s="68" t="s">
        <v>67</v>
      </c>
      <c r="L349" s="43" t="s">
        <v>67</v>
      </c>
    </row>
    <row r="350" spans="11:12" x14ac:dyDescent="0.25">
      <c r="K350" s="68" t="s">
        <v>67</v>
      </c>
      <c r="L350" s="43" t="s">
        <v>67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872C0-5A1F-4D33-8071-636C1B63FBBD}">
  <sheetPr codeName="Sheet6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1.5703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38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42</v>
      </c>
    </row>
    <row r="2" spans="1:12" ht="19.5" customHeight="1" x14ac:dyDescent="0.3">
      <c r="A2" s="3" t="str">
        <f>"Weekly Payroll Jobs and Wages in Australia - " &amp;$L$1</f>
        <v>Weekly Payroll Jobs and Wages in Australia - South Australia</v>
      </c>
      <c r="B2" s="20"/>
      <c r="C2" s="20"/>
      <c r="D2" s="20"/>
      <c r="E2" s="20"/>
      <c r="F2" s="20"/>
      <c r="G2" s="20"/>
      <c r="H2" s="20"/>
      <c r="I2" s="20"/>
      <c r="J2" s="20"/>
      <c r="K2" s="39"/>
      <c r="L2" s="36">
        <v>43953</v>
      </c>
    </row>
    <row r="3" spans="1:12" ht="15" customHeight="1" x14ac:dyDescent="0.25">
      <c r="A3" s="21" t="str">
        <f>"Week ending "&amp;TEXT($L$2,"dddd dd mmmm yyyy")</f>
        <v>Week ending Saturday 02 May 2020</v>
      </c>
      <c r="B3" s="20"/>
      <c r="C3" s="22"/>
      <c r="D3" s="23"/>
      <c r="E3" s="20"/>
      <c r="F3" s="20"/>
      <c r="G3" s="20"/>
      <c r="H3" s="20"/>
      <c r="I3" s="20"/>
      <c r="J3" s="20"/>
      <c r="K3" s="37" t="s">
        <v>37</v>
      </c>
      <c r="L3" s="40">
        <v>43904</v>
      </c>
    </row>
    <row r="4" spans="1:12" ht="15" customHeight="1" x14ac:dyDescent="0.25">
      <c r="A4" s="2" t="s">
        <v>36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63</v>
      </c>
      <c r="L4" s="40">
        <v>43925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43932</v>
      </c>
    </row>
    <row r="6" spans="1:12" ht="16.5" customHeight="1" thickBot="1" x14ac:dyDescent="0.3">
      <c r="A6" s="25" t="str">
        <f>"Change in payroll jobs and total wages, "&amp;$L$1</f>
        <v>Change in payroll jobs and total wages, South Australia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43939</v>
      </c>
    </row>
    <row r="7" spans="1:12" ht="16.5" customHeight="1" x14ac:dyDescent="0.25">
      <c r="A7" s="58"/>
      <c r="B7" s="83" t="s">
        <v>71</v>
      </c>
      <c r="C7" s="84"/>
      <c r="D7" s="84"/>
      <c r="E7" s="85"/>
      <c r="F7" s="86" t="s">
        <v>72</v>
      </c>
      <c r="G7" s="87"/>
      <c r="H7" s="87"/>
      <c r="I7" s="88"/>
      <c r="J7" s="51"/>
      <c r="K7" s="39" t="s">
        <v>64</v>
      </c>
      <c r="L7" s="40">
        <v>43946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02 May (Change since 100th case of COVID-19)</v>
      </c>
      <c r="C8" s="93" t="str">
        <f>"% Change between " &amp; TEXT($L$4,"dd mmmm")&amp;" and "&amp; TEXT($L$2,"dd mmmm") &amp; " (monthly change)"</f>
        <v>% Change between 04 April and 02 May (monthly change)</v>
      </c>
      <c r="D8" s="74" t="str">
        <f>"% Change between " &amp; TEXT($L$7,"dd mmmm")&amp;" and "&amp; TEXT($L$2,"dd mmmm") &amp; " (weekly change)"</f>
        <v>% Change between 25 April and 02 May (weekly change)</v>
      </c>
      <c r="E8" s="76" t="str">
        <f>"% Change between " &amp; TEXT($L$6,"dd mmmm")&amp;" and "&amp; TEXT($L$7,"dd mmmm") &amp; " (weekly change)"</f>
        <v>% Change between 18 April and 25 April (weekly change)</v>
      </c>
      <c r="F8" s="95" t="str">
        <f>"% Change between " &amp; TEXT($L$3,"dd mmmm")&amp;" and "&amp; TEXT($L$2,"dd mmmm") &amp; " (Change since 100th case of COVID-19)"</f>
        <v>% Change between 14 March and 02 May (Change since 100th case of COVID-19)</v>
      </c>
      <c r="G8" s="93" t="str">
        <f>"% Change between " &amp; TEXT($L$4,"dd mmmm")&amp;" and "&amp; TEXT($L$2,"dd mmmm") &amp; " (monthly change)"</f>
        <v>% Change between 04 April and 02 May (monthly change)</v>
      </c>
      <c r="H8" s="74" t="str">
        <f>"% Change between " &amp; TEXT($L$7,"dd mmmm")&amp;" and "&amp; TEXT($L$2,"dd mmmm") &amp; " (weekly change)"</f>
        <v>% Change between 25 April and 02 May (weekly change)</v>
      </c>
      <c r="I8" s="76" t="str">
        <f>"% Change between " &amp; TEXT($L$6,"dd mmmm")&amp;" and "&amp; TEXT($L$7,"dd mmmm") &amp; " (weekly change)"</f>
        <v>% Change between 18 April and 25 April (weekly change)</v>
      </c>
      <c r="J8" s="52"/>
      <c r="K8" s="39" t="s">
        <v>65</v>
      </c>
      <c r="L8" s="40">
        <v>43953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35</v>
      </c>
      <c r="L9" s="43">
        <v>100</v>
      </c>
    </row>
    <row r="10" spans="1:12" x14ac:dyDescent="0.25">
      <c r="A10" s="59"/>
      <c r="B10" s="78" t="str">
        <f>L1</f>
        <v>South Australia</v>
      </c>
      <c r="C10" s="79"/>
      <c r="D10" s="79"/>
      <c r="E10" s="79"/>
      <c r="F10" s="79"/>
      <c r="G10" s="79"/>
      <c r="H10" s="79"/>
      <c r="I10" s="80"/>
      <c r="J10" s="28"/>
      <c r="K10" s="55" t="s">
        <v>62</v>
      </c>
      <c r="L10" s="43">
        <v>93.428349055970799</v>
      </c>
    </row>
    <row r="11" spans="1:12" x14ac:dyDescent="0.25">
      <c r="A11" s="60" t="s">
        <v>34</v>
      </c>
      <c r="B11" s="28">
        <v>-7.1928550341514463E-2</v>
      </c>
      <c r="C11" s="28">
        <v>-6.6489892671667272E-3</v>
      </c>
      <c r="D11" s="28">
        <v>-4.2003978183224877E-4</v>
      </c>
      <c r="E11" s="28">
        <v>9.2871285937183856E-3</v>
      </c>
      <c r="F11" s="28">
        <v>-2.87734884875539E-2</v>
      </c>
      <c r="G11" s="28">
        <v>1.4553208208133217E-2</v>
      </c>
      <c r="H11" s="28">
        <v>2.2641508721082726E-2</v>
      </c>
      <c r="I11" s="61">
        <v>8.3009244665057658E-3</v>
      </c>
      <c r="J11" s="28"/>
      <c r="K11" s="42"/>
      <c r="L11" s="43">
        <v>92.745803196414442</v>
      </c>
    </row>
    <row r="12" spans="1:12" x14ac:dyDescent="0.25">
      <c r="A12" s="59"/>
      <c r="B12" s="81" t="s">
        <v>33</v>
      </c>
      <c r="C12" s="81"/>
      <c r="D12" s="81"/>
      <c r="E12" s="81"/>
      <c r="F12" s="81"/>
      <c r="G12" s="81"/>
      <c r="H12" s="81"/>
      <c r="I12" s="82"/>
      <c r="J12" s="28"/>
      <c r="K12" s="42"/>
      <c r="L12" s="43">
        <v>91.991804323613465</v>
      </c>
    </row>
    <row r="13" spans="1:12" x14ac:dyDescent="0.25">
      <c r="A13" s="62" t="s">
        <v>32</v>
      </c>
      <c r="B13" s="28">
        <v>-6.2299442214184486E-2</v>
      </c>
      <c r="C13" s="28">
        <v>-9.2267084582011716E-3</v>
      </c>
      <c r="D13" s="28">
        <v>-5.1891234678961284E-3</v>
      </c>
      <c r="E13" s="28">
        <v>6.3231847135740704E-3</v>
      </c>
      <c r="F13" s="28">
        <v>-4.9562943329710674E-2</v>
      </c>
      <c r="G13" s="28">
        <v>-1.1563681604730203E-2</v>
      </c>
      <c r="H13" s="28">
        <v>1.7311055488416383E-2</v>
      </c>
      <c r="I13" s="61">
        <v>3.1050513640751287E-3</v>
      </c>
      <c r="J13" s="28"/>
      <c r="K13" s="42"/>
      <c r="L13" s="43">
        <v>92.846144039935055</v>
      </c>
    </row>
    <row r="14" spans="1:12" x14ac:dyDescent="0.25">
      <c r="A14" s="62" t="s">
        <v>31</v>
      </c>
      <c r="B14" s="28">
        <v>-7.800753222994028E-2</v>
      </c>
      <c r="C14" s="28">
        <v>-1.8596725699746575E-3</v>
      </c>
      <c r="D14" s="28">
        <v>4.1698934857818948E-3</v>
      </c>
      <c r="E14" s="28">
        <v>1.2187284643674801E-2</v>
      </c>
      <c r="F14" s="28">
        <v>5.439007379202776E-3</v>
      </c>
      <c r="G14" s="28">
        <v>5.7559268055630941E-2</v>
      </c>
      <c r="H14" s="28">
        <v>3.1858516490149036E-2</v>
      </c>
      <c r="I14" s="61">
        <v>1.6312128849513607E-2</v>
      </c>
      <c r="J14" s="28"/>
      <c r="K14" s="38"/>
      <c r="L14" s="43">
        <v>92.807144965848551</v>
      </c>
    </row>
    <row r="15" spans="1:12" x14ac:dyDescent="0.25">
      <c r="A15" s="63" t="s">
        <v>54</v>
      </c>
      <c r="B15" s="28">
        <v>-0.14075437862394646</v>
      </c>
      <c r="C15" s="28">
        <v>1.1731716175241047E-2</v>
      </c>
      <c r="D15" s="28">
        <v>5.1946284167001977E-2</v>
      </c>
      <c r="E15" s="28">
        <v>2.7986866263155497E-2</v>
      </c>
      <c r="F15" s="28">
        <v>0.146865604630529</v>
      </c>
      <c r="G15" s="28">
        <v>0.27609745460915103</v>
      </c>
      <c r="H15" s="28">
        <v>4.8707297093386615E-2</v>
      </c>
      <c r="I15" s="61">
        <v>0.10652977555345911</v>
      </c>
      <c r="J15" s="28"/>
      <c r="K15" s="56" t="s">
        <v>30</v>
      </c>
      <c r="L15" s="43">
        <v>100</v>
      </c>
    </row>
    <row r="16" spans="1:12" x14ac:dyDescent="0.25">
      <c r="A16" s="62" t="s">
        <v>55</v>
      </c>
      <c r="B16" s="28">
        <v>-9.9139105538552652E-2</v>
      </c>
      <c r="C16" s="28">
        <v>-4.8745123054884099E-3</v>
      </c>
      <c r="D16" s="28">
        <v>7.3683495392977694E-3</v>
      </c>
      <c r="E16" s="28">
        <v>1.2626203125136959E-2</v>
      </c>
      <c r="F16" s="28">
        <v>-2.0684020362446653E-2</v>
      </c>
      <c r="G16" s="28">
        <v>5.0583383339732002E-2</v>
      </c>
      <c r="H16" s="28">
        <v>3.5466628615109519E-2</v>
      </c>
      <c r="I16" s="61">
        <v>2.5475841685195011E-2</v>
      </c>
      <c r="J16" s="28"/>
      <c r="K16" s="42"/>
      <c r="L16" s="43">
        <v>95.729480095754752</v>
      </c>
    </row>
    <row r="17" spans="1:12" x14ac:dyDescent="0.25">
      <c r="A17" s="62" t="s">
        <v>56</v>
      </c>
      <c r="B17" s="28">
        <v>-6.2996067437604664E-2</v>
      </c>
      <c r="C17" s="28">
        <v>-9.0230722128264995E-3</v>
      </c>
      <c r="D17" s="28">
        <v>-7.8550108016293141E-3</v>
      </c>
      <c r="E17" s="28">
        <v>7.8168588403233485E-3</v>
      </c>
      <c r="F17" s="28">
        <v>-3.2934218514554248E-2</v>
      </c>
      <c r="G17" s="28">
        <v>7.4700076339448973E-3</v>
      </c>
      <c r="H17" s="28">
        <v>1.9227889633875783E-2</v>
      </c>
      <c r="I17" s="61">
        <v>1.5964844208691265E-3</v>
      </c>
      <c r="J17" s="28"/>
      <c r="K17" s="42"/>
      <c r="L17" s="43">
        <v>93.592125747345108</v>
      </c>
    </row>
    <row r="18" spans="1:12" x14ac:dyDescent="0.25">
      <c r="A18" s="62" t="s">
        <v>57</v>
      </c>
      <c r="B18" s="28">
        <v>-5.5169493726783925E-2</v>
      </c>
      <c r="C18" s="28">
        <v>-9.1841634244637094E-3</v>
      </c>
      <c r="D18" s="28">
        <v>-8.5100312568147096E-3</v>
      </c>
      <c r="E18" s="28">
        <v>5.9317029262195842E-3</v>
      </c>
      <c r="F18" s="28">
        <v>-5.3710157314387885E-2</v>
      </c>
      <c r="G18" s="28">
        <v>-9.1519114428314507E-3</v>
      </c>
      <c r="H18" s="28">
        <v>1.5578833065511999E-2</v>
      </c>
      <c r="I18" s="61">
        <v>5.9475276898779406E-4</v>
      </c>
      <c r="J18" s="28"/>
      <c r="K18" s="42"/>
      <c r="L18" s="43">
        <v>94.190466271803714</v>
      </c>
    </row>
    <row r="19" spans="1:12" ht="15" customHeight="1" x14ac:dyDescent="0.25">
      <c r="A19" s="62" t="s">
        <v>58</v>
      </c>
      <c r="B19" s="28">
        <v>-5.0591850213939082E-2</v>
      </c>
      <c r="C19" s="28">
        <v>-2.584053125943897E-3</v>
      </c>
      <c r="D19" s="28">
        <v>-4.1595212755276556E-3</v>
      </c>
      <c r="E19" s="28">
        <v>7.2017381657738522E-3</v>
      </c>
      <c r="F19" s="28">
        <v>-3.9486243335068671E-2</v>
      </c>
      <c r="G19" s="28">
        <v>1.9193812102284991E-3</v>
      </c>
      <c r="H19" s="28">
        <v>2.3757051388937578E-2</v>
      </c>
      <c r="I19" s="61">
        <v>-1.9858266045680306E-3</v>
      </c>
      <c r="J19" s="29"/>
      <c r="K19" s="44"/>
      <c r="L19" s="43">
        <v>94.972334217790916</v>
      </c>
    </row>
    <row r="20" spans="1:12" x14ac:dyDescent="0.25">
      <c r="A20" s="62" t="s">
        <v>59</v>
      </c>
      <c r="B20" s="28">
        <v>-5.4785179593634048E-2</v>
      </c>
      <c r="C20" s="28">
        <v>3.4329891393714007E-4</v>
      </c>
      <c r="D20" s="28">
        <v>-1.5451404270400149E-3</v>
      </c>
      <c r="E20" s="28">
        <v>1.0023953057644697E-2</v>
      </c>
      <c r="F20" s="28">
        <v>-6.5968587851155114E-3</v>
      </c>
      <c r="G20" s="28">
        <v>2.6048483197719019E-2</v>
      </c>
      <c r="H20" s="28">
        <v>2.9244054282373311E-2</v>
      </c>
      <c r="I20" s="61">
        <v>1.3572299163000512E-2</v>
      </c>
      <c r="J20" s="20"/>
      <c r="K20" s="37"/>
      <c r="L20" s="43">
        <v>97.122651151244611</v>
      </c>
    </row>
    <row r="21" spans="1:12" ht="15.75" thickBot="1" x14ac:dyDescent="0.3">
      <c r="A21" s="64" t="s">
        <v>60</v>
      </c>
      <c r="B21" s="65">
        <v>-7.8889810392655968E-2</v>
      </c>
      <c r="C21" s="65">
        <v>-3.323362046557099E-2</v>
      </c>
      <c r="D21" s="65">
        <v>-4.5291299644568683E-3</v>
      </c>
      <c r="E21" s="65">
        <v>4.0699668102974762E-3</v>
      </c>
      <c r="F21" s="65">
        <v>3.3261451115589979E-2</v>
      </c>
      <c r="G21" s="65">
        <v>-3.3486911555464793E-3</v>
      </c>
      <c r="H21" s="65">
        <v>4.4529747640760231E-3</v>
      </c>
      <c r="I21" s="66">
        <v>1.8859988856403831E-2</v>
      </c>
      <c r="J21" s="20"/>
      <c r="K21" s="57" t="s">
        <v>29</v>
      </c>
      <c r="L21" s="43">
        <v>100</v>
      </c>
    </row>
    <row r="22" spans="1:12" x14ac:dyDescent="0.25">
      <c r="A22" s="30" t="s">
        <v>53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>
        <v>93.678955913358379</v>
      </c>
    </row>
    <row r="23" spans="1:12" ht="6.9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>
        <v>93.222199896615791</v>
      </c>
    </row>
    <row r="24" spans="1:12" x14ac:dyDescent="0.25">
      <c r="A24" s="31" t="str">
        <f>"Indexed number of payroll jobs and total wages, "&amp;$L$1&amp;" and Australia"</f>
        <v>Indexed number of payroll jobs and total wages, South Australia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>
        <v>92.870702649812898</v>
      </c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>
        <v>93.679227619320955</v>
      </c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>
        <v>92.686225897216985</v>
      </c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 t="s">
        <v>28</v>
      </c>
      <c r="L27" s="43">
        <v>100</v>
      </c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>
        <v>94.685579885832198</v>
      </c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>
        <v>93.27746314971948</v>
      </c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>
        <v>93.280708288092242</v>
      </c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>
        <v>93.754209514700747</v>
      </c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>
        <v>94.59092324547305</v>
      </c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27</v>
      </c>
      <c r="L34" s="43"/>
    </row>
    <row r="35" spans="1:12" ht="6.9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25</v>
      </c>
    </row>
    <row r="36" spans="1:12" x14ac:dyDescent="0.25">
      <c r="A36" s="32" t="str">
        <f>"Indexed number of payroll jobs held by men by age group, "&amp;$L$1</f>
        <v>Indexed number of payroll jobs held by men by age group, South Australia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54</v>
      </c>
      <c r="L36" s="43">
        <v>89.409659514538973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55</v>
      </c>
      <c r="L37" s="43">
        <v>92.474472151437936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56</v>
      </c>
      <c r="L38" s="43">
        <v>95.098514349531968</v>
      </c>
    </row>
    <row r="39" spans="1:12" x14ac:dyDescent="0.25">
      <c r="K39" s="44" t="s">
        <v>57</v>
      </c>
      <c r="L39" s="43">
        <v>95.82797797797798</v>
      </c>
    </row>
    <row r="40" spans="1:12" x14ac:dyDescent="0.25">
      <c r="K40" s="37" t="s">
        <v>58</v>
      </c>
      <c r="L40" s="43">
        <v>95.76729702185483</v>
      </c>
    </row>
    <row r="41" spans="1:12" x14ac:dyDescent="0.25">
      <c r="K41" s="37" t="s">
        <v>59</v>
      </c>
      <c r="L41" s="43">
        <v>94.987498998317164</v>
      </c>
    </row>
    <row r="42" spans="1:12" x14ac:dyDescent="0.25">
      <c r="K42" s="37" t="s">
        <v>60</v>
      </c>
      <c r="L42" s="43">
        <v>96.647713363747627</v>
      </c>
    </row>
    <row r="43" spans="1:12" x14ac:dyDescent="0.25">
      <c r="K43" s="37" t="s">
        <v>61</v>
      </c>
      <c r="L43" s="43">
        <v>0</v>
      </c>
    </row>
    <row r="44" spans="1:12" x14ac:dyDescent="0.25">
      <c r="K44" s="43"/>
      <c r="L44" s="43" t="s">
        <v>24</v>
      </c>
    </row>
    <row r="45" spans="1:12" x14ac:dyDescent="0.25">
      <c r="K45" s="42" t="s">
        <v>54</v>
      </c>
      <c r="L45" s="43">
        <v>88.09543534089967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South Australia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55</v>
      </c>
      <c r="L46" s="43">
        <v>91.624196092707194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56</v>
      </c>
      <c r="L47" s="43">
        <v>94.847981660813218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57</v>
      </c>
      <c r="L48" s="43">
        <v>95.734067400734062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58</v>
      </c>
      <c r="L49" s="43">
        <v>96.049899973577922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59</v>
      </c>
      <c r="L50" s="43">
        <v>95.19592916099046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60</v>
      </c>
      <c r="L51" s="43">
        <v>94.336263491710241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 t="s">
        <v>61</v>
      </c>
      <c r="L52" s="43">
        <v>0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23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54</v>
      </c>
      <c r="L54" s="43">
        <v>91.944329384475182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South Australia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55</v>
      </c>
      <c r="L55" s="43">
        <v>92.143398859361739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56</v>
      </c>
      <c r="L56" s="43">
        <v>93.944012578801178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57</v>
      </c>
      <c r="L57" s="43">
        <v>94.328995662328992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58</v>
      </c>
      <c r="L58" s="43">
        <v>94.900502019401358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59</v>
      </c>
      <c r="L59" s="43">
        <v>94.590431925635059</v>
      </c>
    </row>
    <row r="60" spans="1:12" ht="15.4" customHeight="1" x14ac:dyDescent="0.25">
      <c r="K60" s="37" t="s">
        <v>60</v>
      </c>
      <c r="L60" s="43">
        <v>93.96851007010126</v>
      </c>
    </row>
    <row r="61" spans="1:12" ht="15.4" customHeight="1" x14ac:dyDescent="0.25">
      <c r="K61" s="37" t="s">
        <v>61</v>
      </c>
      <c r="L61" s="43">
        <v>0</v>
      </c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26</v>
      </c>
      <c r="L63" s="46"/>
    </row>
    <row r="64" spans="1:12" ht="15.4" customHeight="1" x14ac:dyDescent="0.25">
      <c r="K64" s="46"/>
      <c r="L64" s="42" t="s">
        <v>25</v>
      </c>
    </row>
    <row r="65" spans="1:12" ht="15.4" customHeight="1" x14ac:dyDescent="0.25">
      <c r="K65" s="42" t="s">
        <v>54</v>
      </c>
      <c r="L65" s="43">
        <v>81.503314426296726</v>
      </c>
    </row>
    <row r="66" spans="1:12" ht="15.4" customHeight="1" x14ac:dyDescent="0.25">
      <c r="K66" s="42" t="s">
        <v>55</v>
      </c>
      <c r="L66" s="43">
        <v>88.689132946147396</v>
      </c>
    </row>
    <row r="67" spans="1:12" ht="15.4" customHeight="1" x14ac:dyDescent="0.25">
      <c r="K67" s="42" t="s">
        <v>56</v>
      </c>
      <c r="L67" s="43">
        <v>93.869868079324391</v>
      </c>
    </row>
    <row r="68" spans="1:12" ht="15.4" customHeight="1" x14ac:dyDescent="0.25">
      <c r="K68" s="44" t="s">
        <v>57</v>
      </c>
      <c r="L68" s="43">
        <v>94.834537425398651</v>
      </c>
    </row>
    <row r="69" spans="1:12" ht="15.4" customHeight="1" x14ac:dyDescent="0.25">
      <c r="K69" s="37" t="s">
        <v>58</v>
      </c>
      <c r="L69" s="43">
        <v>94.593643719948389</v>
      </c>
    </row>
    <row r="70" spans="1:12" ht="15.4" customHeight="1" x14ac:dyDescent="0.25">
      <c r="K70" s="37" t="s">
        <v>59</v>
      </c>
      <c r="L70" s="43">
        <v>93.952228449426215</v>
      </c>
    </row>
    <row r="71" spans="1:12" ht="15.4" customHeight="1" x14ac:dyDescent="0.25">
      <c r="K71" s="37" t="s">
        <v>60</v>
      </c>
      <c r="L71" s="43">
        <v>93.731932564770048</v>
      </c>
    </row>
    <row r="72" spans="1:12" ht="15.4" customHeight="1" x14ac:dyDescent="0.25">
      <c r="K72" s="37" t="s">
        <v>61</v>
      </c>
      <c r="L72" s="43">
        <v>0</v>
      </c>
    </row>
    <row r="73" spans="1:12" ht="15.4" customHeight="1" x14ac:dyDescent="0.25">
      <c r="K73" s="38"/>
      <c r="L73" s="43" t="s">
        <v>24</v>
      </c>
    </row>
    <row r="74" spans="1:12" ht="15.4" customHeight="1" x14ac:dyDescent="0.25">
      <c r="K74" s="42" t="s">
        <v>54</v>
      </c>
      <c r="L74" s="43">
        <v>78.042780017768052</v>
      </c>
    </row>
    <row r="75" spans="1:12" ht="15.4" customHeight="1" x14ac:dyDescent="0.25">
      <c r="K75" s="42" t="s">
        <v>55</v>
      </c>
      <c r="L75" s="43">
        <v>87.571014859711042</v>
      </c>
    </row>
    <row r="76" spans="1:12" ht="15.4" customHeight="1" x14ac:dyDescent="0.25">
      <c r="K76" s="42" t="s">
        <v>56</v>
      </c>
      <c r="L76" s="43">
        <v>93.990471440119705</v>
      </c>
    </row>
    <row r="77" spans="1:12" ht="15.4" customHeight="1" x14ac:dyDescent="0.25">
      <c r="A77" s="31" t="str">
        <f>"Distribution of payroll jobs by industry, "&amp;$L$1</f>
        <v>Distribution of payroll jobs by industry, South Australia</v>
      </c>
      <c r="K77" s="44" t="s">
        <v>57</v>
      </c>
      <c r="L77" s="43">
        <v>94.793148685353188</v>
      </c>
    </row>
    <row r="78" spans="1:12" ht="15.4" customHeight="1" x14ac:dyDescent="0.25">
      <c r="K78" s="37" t="s">
        <v>58</v>
      </c>
      <c r="L78" s="43">
        <v>94.605371173918144</v>
      </c>
    </row>
    <row r="79" spans="1:12" ht="15.4" customHeight="1" x14ac:dyDescent="0.25">
      <c r="K79" s="37" t="s">
        <v>59</v>
      </c>
      <c r="L79" s="43">
        <v>94.093052219553414</v>
      </c>
    </row>
    <row r="80" spans="1:12" ht="15.4" customHeight="1" x14ac:dyDescent="0.25">
      <c r="K80" s="37" t="s">
        <v>60</v>
      </c>
      <c r="L80" s="43">
        <v>91.099541341266885</v>
      </c>
    </row>
    <row r="81" spans="1:12" ht="15.4" customHeight="1" x14ac:dyDescent="0.25">
      <c r="K81" s="37" t="s">
        <v>61</v>
      </c>
      <c r="L81" s="43">
        <v>0</v>
      </c>
    </row>
    <row r="82" spans="1:12" ht="15.4" customHeight="1" x14ac:dyDescent="0.25">
      <c r="K82" s="39"/>
      <c r="L82" s="43" t="s">
        <v>23</v>
      </c>
    </row>
    <row r="83" spans="1:12" ht="15.4" customHeight="1" x14ac:dyDescent="0.25">
      <c r="K83" s="42" t="s">
        <v>54</v>
      </c>
      <c r="L83" s="43">
        <v>82.339643272056321</v>
      </c>
    </row>
    <row r="84" spans="1:12" ht="15.4" customHeight="1" x14ac:dyDescent="0.25">
      <c r="K84" s="42" t="s">
        <v>55</v>
      </c>
      <c r="L84" s="43">
        <v>88.503046319887318</v>
      </c>
    </row>
    <row r="85" spans="1:12" ht="15.4" customHeight="1" x14ac:dyDescent="0.25">
      <c r="K85" s="42" t="s">
        <v>56</v>
      </c>
      <c r="L85" s="43">
        <v>93.483153024543782</v>
      </c>
    </row>
    <row r="86" spans="1:12" ht="15.4" customHeight="1" x14ac:dyDescent="0.25">
      <c r="K86" s="44" t="s">
        <v>57</v>
      </c>
      <c r="L86" s="43">
        <v>94.682507714195978</v>
      </c>
    </row>
    <row r="87" spans="1:12" ht="15.4" customHeight="1" x14ac:dyDescent="0.25">
      <c r="K87" s="37" t="s">
        <v>58</v>
      </c>
      <c r="L87" s="43">
        <v>95.030804112427205</v>
      </c>
    </row>
    <row r="88" spans="1:12" ht="15.4" customHeight="1" x14ac:dyDescent="0.25">
      <c r="K88" s="37" t="s">
        <v>59</v>
      </c>
      <c r="L88" s="43">
        <v>94.443021083533495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60</v>
      </c>
      <c r="L89" s="43">
        <v>90.555844799801662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 t="s">
        <v>61</v>
      </c>
      <c r="L90" s="43">
        <v>0</v>
      </c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22</v>
      </c>
      <c r="L92" s="38"/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8"/>
      <c r="L93" s="47" t="s">
        <v>20</v>
      </c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-0.12078987475979064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-0.18470260592798882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-6.1267316745124423E-2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4.4380207447712872E-2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-4.783804548248316E-2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-5.7781629116117839E-2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-3.9934777752959616E-2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-0.29440957446808502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-1.9427893175074207E-2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-7.1565307024002323E-2</v>
      </c>
    </row>
    <row r="104" spans="1:12" x14ac:dyDescent="0.25">
      <c r="K104" s="38" t="s">
        <v>12</v>
      </c>
      <c r="L104" s="42">
        <v>-1.45768719539211E-2</v>
      </c>
    </row>
    <row r="105" spans="1:12" x14ac:dyDescent="0.25">
      <c r="K105" s="38" t="s">
        <v>11</v>
      </c>
      <c r="L105" s="42">
        <v>-0.10121625516380051</v>
      </c>
    </row>
    <row r="106" spans="1:12" x14ac:dyDescent="0.25">
      <c r="K106" s="38" t="s">
        <v>10</v>
      </c>
      <c r="L106" s="42">
        <v>-8.934580760710753E-2</v>
      </c>
    </row>
    <row r="107" spans="1:12" x14ac:dyDescent="0.25">
      <c r="K107" s="38" t="s">
        <v>9</v>
      </c>
      <c r="L107" s="42">
        <v>-1.8233498571463502E-2</v>
      </c>
    </row>
    <row r="108" spans="1:12" x14ac:dyDescent="0.25">
      <c r="K108" s="38" t="s">
        <v>8</v>
      </c>
      <c r="L108" s="42">
        <v>-4.590649942987457E-2</v>
      </c>
    </row>
    <row r="109" spans="1:12" x14ac:dyDescent="0.25">
      <c r="K109" s="38" t="s">
        <v>7</v>
      </c>
      <c r="L109" s="42">
        <v>1.4256367475690146E-2</v>
      </c>
    </row>
    <row r="110" spans="1:12" x14ac:dyDescent="0.25">
      <c r="K110" s="38" t="s">
        <v>6</v>
      </c>
      <c r="L110" s="42">
        <v>-5.6262704481657155E-2</v>
      </c>
    </row>
    <row r="111" spans="1:12" x14ac:dyDescent="0.25">
      <c r="K111" s="38" t="s">
        <v>5</v>
      </c>
      <c r="L111" s="42">
        <v>-0.24841547099189021</v>
      </c>
    </row>
    <row r="112" spans="1:12" x14ac:dyDescent="0.25">
      <c r="K112" s="38" t="s">
        <v>3</v>
      </c>
      <c r="L112" s="42">
        <v>-8.0330018858220442E-2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21</v>
      </c>
      <c r="L141" s="38"/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7">
        <v>2.5313334496316474E-2</v>
      </c>
    </row>
    <row r="144" spans="11:12" x14ac:dyDescent="0.25">
      <c r="K144" s="38" t="s">
        <v>0</v>
      </c>
      <c r="L144" s="47">
        <v>1.6864373800673637E-2</v>
      </c>
    </row>
    <row r="145" spans="11:12" x14ac:dyDescent="0.25">
      <c r="K145" s="38" t="s">
        <v>1</v>
      </c>
      <c r="L145" s="47">
        <v>9.9770534480213627E-2</v>
      </c>
    </row>
    <row r="146" spans="11:12" x14ac:dyDescent="0.25">
      <c r="K146" s="38" t="s">
        <v>18</v>
      </c>
      <c r="L146" s="47">
        <v>9.8646690194710215E-3</v>
      </c>
    </row>
    <row r="147" spans="11:12" x14ac:dyDescent="0.25">
      <c r="K147" s="38" t="s">
        <v>2</v>
      </c>
      <c r="L147" s="47">
        <v>6.5498315910951274E-2</v>
      </c>
    </row>
    <row r="148" spans="11:12" x14ac:dyDescent="0.25">
      <c r="K148" s="38" t="s">
        <v>17</v>
      </c>
      <c r="L148" s="47">
        <v>4.7424551468713515E-2</v>
      </c>
    </row>
    <row r="149" spans="11:12" x14ac:dyDescent="0.25">
      <c r="K149" s="38" t="s">
        <v>16</v>
      </c>
      <c r="L149" s="47">
        <v>0.11264442237758485</v>
      </c>
    </row>
    <row r="150" spans="11:12" x14ac:dyDescent="0.25">
      <c r="K150" s="38" t="s">
        <v>15</v>
      </c>
      <c r="L150" s="47">
        <v>7.5683364420767299E-2</v>
      </c>
    </row>
    <row r="151" spans="11:12" x14ac:dyDescent="0.25">
      <c r="K151" s="38" t="s">
        <v>14</v>
      </c>
      <c r="L151" s="47">
        <v>4.2395767635968383E-2</v>
      </c>
    </row>
    <row r="152" spans="11:12" x14ac:dyDescent="0.25">
      <c r="K152" s="38" t="s">
        <v>13</v>
      </c>
      <c r="L152" s="47">
        <v>1.1391084392318944E-2</v>
      </c>
    </row>
    <row r="153" spans="11:12" x14ac:dyDescent="0.25">
      <c r="K153" s="38" t="s">
        <v>12</v>
      </c>
      <c r="L153" s="47">
        <v>3.785845600568967E-2</v>
      </c>
    </row>
    <row r="154" spans="11:12" x14ac:dyDescent="0.25">
      <c r="K154" s="38" t="s">
        <v>11</v>
      </c>
      <c r="L154" s="47">
        <v>1.7459843534037386E-2</v>
      </c>
    </row>
    <row r="155" spans="11:12" x14ac:dyDescent="0.25">
      <c r="K155" s="38" t="s">
        <v>10</v>
      </c>
      <c r="L155" s="47">
        <v>7.1177923001570026E-2</v>
      </c>
    </row>
    <row r="156" spans="11:12" x14ac:dyDescent="0.25">
      <c r="K156" s="38" t="s">
        <v>9</v>
      </c>
      <c r="L156" s="47">
        <v>6.8690369157687101E-2</v>
      </c>
    </row>
    <row r="157" spans="11:12" x14ac:dyDescent="0.25">
      <c r="K157" s="38" t="s">
        <v>8</v>
      </c>
      <c r="L157" s="47">
        <v>3.9718669905127416E-2</v>
      </c>
    </row>
    <row r="158" spans="11:12" x14ac:dyDescent="0.25">
      <c r="K158" s="38" t="s">
        <v>7</v>
      </c>
      <c r="L158" s="47">
        <v>6.4342601414366415E-2</v>
      </c>
    </row>
    <row r="159" spans="11:12" x14ac:dyDescent="0.25">
      <c r="K159" s="38" t="s">
        <v>6</v>
      </c>
      <c r="L159" s="47">
        <v>0.13863206344520337</v>
      </c>
    </row>
    <row r="160" spans="11:12" x14ac:dyDescent="0.25">
      <c r="K160" s="38" t="s">
        <v>5</v>
      </c>
      <c r="L160" s="47">
        <v>1.6133036325331116E-2</v>
      </c>
    </row>
    <row r="161" spans="11:12" x14ac:dyDescent="0.25">
      <c r="K161" s="38" t="s">
        <v>3</v>
      </c>
      <c r="L161" s="47">
        <v>3.9136619208008483E-2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7">
        <v>2.398063209566834E-2</v>
      </c>
    </row>
    <row r="164" spans="11:12" x14ac:dyDescent="0.25">
      <c r="K164" s="38" t="s">
        <v>0</v>
      </c>
      <c r="L164" s="47">
        <v>1.481510935112279E-2</v>
      </c>
    </row>
    <row r="165" spans="11:12" x14ac:dyDescent="0.25">
      <c r="K165" s="38" t="s">
        <v>1</v>
      </c>
      <c r="L165" s="47">
        <v>0.10091664987307661</v>
      </c>
    </row>
    <row r="166" spans="11:12" x14ac:dyDescent="0.25">
      <c r="K166" s="38" t="s">
        <v>18</v>
      </c>
      <c r="L166" s="47">
        <v>1.1100939567475441E-2</v>
      </c>
    </row>
    <row r="167" spans="11:12" x14ac:dyDescent="0.25">
      <c r="K167" s="38" t="s">
        <v>2</v>
      </c>
      <c r="L167" s="47">
        <v>6.719849481236212E-2</v>
      </c>
    </row>
    <row r="168" spans="11:12" x14ac:dyDescent="0.25">
      <c r="K168" s="38" t="s">
        <v>17</v>
      </c>
      <c r="L168" s="47">
        <v>4.8147460673629301E-2</v>
      </c>
    </row>
    <row r="169" spans="11:12" x14ac:dyDescent="0.25">
      <c r="K169" s="38" t="s">
        <v>16</v>
      </c>
      <c r="L169" s="47">
        <v>0.11652765791321494</v>
      </c>
    </row>
    <row r="170" spans="11:12" x14ac:dyDescent="0.25">
      <c r="K170" s="38" t="s">
        <v>15</v>
      </c>
      <c r="L170" s="47">
        <v>5.7540243617004938E-2</v>
      </c>
    </row>
    <row r="171" spans="11:12" x14ac:dyDescent="0.25">
      <c r="K171" s="38" t="s">
        <v>14</v>
      </c>
      <c r="L171" s="47">
        <v>4.4794080462834354E-2</v>
      </c>
    </row>
    <row r="172" spans="11:12" x14ac:dyDescent="0.25">
      <c r="K172" s="38" t="s">
        <v>13</v>
      </c>
      <c r="L172" s="47">
        <v>1.1395542815521435E-2</v>
      </c>
    </row>
    <row r="173" spans="11:12" x14ac:dyDescent="0.25">
      <c r="K173" s="38" t="s">
        <v>12</v>
      </c>
      <c r="L173" s="47">
        <v>4.0197980612214468E-2</v>
      </c>
    </row>
    <row r="174" spans="11:12" x14ac:dyDescent="0.25">
      <c r="K174" s="38" t="s">
        <v>11</v>
      </c>
      <c r="L174" s="47">
        <v>1.6908852827603783E-2</v>
      </c>
    </row>
    <row r="175" spans="11:12" x14ac:dyDescent="0.25">
      <c r="K175" s="38" t="s">
        <v>10</v>
      </c>
      <c r="L175" s="47">
        <v>6.9842116155011916E-2</v>
      </c>
    </row>
    <row r="176" spans="11:12" x14ac:dyDescent="0.25">
      <c r="K176" s="38" t="s">
        <v>9</v>
      </c>
      <c r="L176" s="47">
        <v>7.2664559861843725E-2</v>
      </c>
    </row>
    <row r="177" spans="11:12" x14ac:dyDescent="0.25">
      <c r="K177" s="38" t="s">
        <v>8</v>
      </c>
      <c r="L177" s="47">
        <v>4.0832335507914978E-2</v>
      </c>
    </row>
    <row r="178" spans="11:12" x14ac:dyDescent="0.25">
      <c r="K178" s="38" t="s">
        <v>7</v>
      </c>
      <c r="L178" s="47">
        <v>7.0317746773145562E-2</v>
      </c>
    </row>
    <row r="179" spans="11:12" x14ac:dyDescent="0.25">
      <c r="K179" s="38" t="s">
        <v>6</v>
      </c>
      <c r="L179" s="47">
        <v>0.14097217264473288</v>
      </c>
    </row>
    <row r="180" spans="11:12" x14ac:dyDescent="0.25">
      <c r="K180" s="38" t="s">
        <v>5</v>
      </c>
      <c r="L180" s="47">
        <v>1.306509376245399E-2</v>
      </c>
    </row>
    <row r="181" spans="11:12" x14ac:dyDescent="0.25">
      <c r="K181" s="38" t="s">
        <v>3</v>
      </c>
      <c r="L181" s="47">
        <v>3.8782330673168428E-2</v>
      </c>
    </row>
    <row r="182" spans="11:12" x14ac:dyDescent="0.25">
      <c r="K182" s="69" t="s">
        <v>66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99.164819056124671</v>
      </c>
    </row>
    <row r="185" spans="11:12" x14ac:dyDescent="0.25">
      <c r="K185" s="68">
        <v>43918</v>
      </c>
      <c r="L185" s="43">
        <v>97.281520865628409</v>
      </c>
    </row>
    <row r="186" spans="11:12" x14ac:dyDescent="0.25">
      <c r="K186" s="68">
        <v>43925</v>
      </c>
      <c r="L186" s="43">
        <v>93.678955913358379</v>
      </c>
    </row>
    <row r="187" spans="11:12" x14ac:dyDescent="0.25">
      <c r="K187" s="68">
        <v>43932</v>
      </c>
      <c r="L187" s="43">
        <v>93.222199896615791</v>
      </c>
    </row>
    <row r="188" spans="11:12" x14ac:dyDescent="0.25">
      <c r="K188" s="68">
        <v>43939</v>
      </c>
      <c r="L188" s="43">
        <v>92.870702649812898</v>
      </c>
    </row>
    <row r="189" spans="11:12" x14ac:dyDescent="0.25">
      <c r="K189" s="68">
        <v>43946</v>
      </c>
      <c r="L189" s="43">
        <v>93.679227619320955</v>
      </c>
    </row>
    <row r="190" spans="11:12" x14ac:dyDescent="0.25">
      <c r="K190" s="68">
        <v>43953</v>
      </c>
      <c r="L190" s="43">
        <v>92.686225897216985</v>
      </c>
    </row>
    <row r="191" spans="11:12" x14ac:dyDescent="0.25">
      <c r="K191" s="68" t="s">
        <v>67</v>
      </c>
      <c r="L191" s="43" t="s">
        <v>67</v>
      </c>
    </row>
    <row r="192" spans="11:12" x14ac:dyDescent="0.25">
      <c r="K192" s="68" t="s">
        <v>67</v>
      </c>
      <c r="L192" s="43" t="s">
        <v>67</v>
      </c>
    </row>
    <row r="193" spans="11:12" x14ac:dyDescent="0.25">
      <c r="K193" s="68" t="s">
        <v>67</v>
      </c>
      <c r="L193" s="43" t="s">
        <v>67</v>
      </c>
    </row>
    <row r="194" spans="11:12" x14ac:dyDescent="0.25">
      <c r="K194" s="68" t="s">
        <v>67</v>
      </c>
      <c r="L194" s="43" t="s">
        <v>67</v>
      </c>
    </row>
    <row r="195" spans="11:12" x14ac:dyDescent="0.25">
      <c r="K195" s="68" t="s">
        <v>67</v>
      </c>
      <c r="L195" s="43" t="s">
        <v>67</v>
      </c>
    </row>
    <row r="196" spans="11:12" x14ac:dyDescent="0.25">
      <c r="K196" s="68" t="s">
        <v>67</v>
      </c>
      <c r="L196" s="43" t="s">
        <v>67</v>
      </c>
    </row>
    <row r="197" spans="11:12" x14ac:dyDescent="0.25">
      <c r="K197" s="68" t="s">
        <v>67</v>
      </c>
      <c r="L197" s="43" t="s">
        <v>67</v>
      </c>
    </row>
    <row r="198" spans="11:12" x14ac:dyDescent="0.25">
      <c r="K198" s="68" t="s">
        <v>67</v>
      </c>
      <c r="L198" s="43" t="s">
        <v>67</v>
      </c>
    </row>
    <row r="199" spans="11:12" x14ac:dyDescent="0.25">
      <c r="K199" s="68" t="s">
        <v>67</v>
      </c>
      <c r="L199" s="43" t="s">
        <v>67</v>
      </c>
    </row>
    <row r="200" spans="11:12" x14ac:dyDescent="0.25">
      <c r="K200" s="68" t="s">
        <v>67</v>
      </c>
      <c r="L200" s="43" t="s">
        <v>67</v>
      </c>
    </row>
    <row r="201" spans="11:12" x14ac:dyDescent="0.25">
      <c r="K201" s="68" t="s">
        <v>67</v>
      </c>
      <c r="L201" s="43" t="s">
        <v>67</v>
      </c>
    </row>
    <row r="202" spans="11:12" x14ac:dyDescent="0.25">
      <c r="K202" s="68" t="s">
        <v>67</v>
      </c>
      <c r="L202" s="43" t="s">
        <v>67</v>
      </c>
    </row>
    <row r="203" spans="11:12" x14ac:dyDescent="0.25">
      <c r="K203" s="68" t="s">
        <v>67</v>
      </c>
      <c r="L203" s="43" t="s">
        <v>67</v>
      </c>
    </row>
    <row r="204" spans="11:12" x14ac:dyDescent="0.25">
      <c r="K204" s="68" t="s">
        <v>67</v>
      </c>
      <c r="L204" s="43" t="s">
        <v>67</v>
      </c>
    </row>
    <row r="205" spans="11:12" x14ac:dyDescent="0.25">
      <c r="K205" s="68" t="s">
        <v>67</v>
      </c>
      <c r="L205" s="43" t="s">
        <v>67</v>
      </c>
    </row>
    <row r="206" spans="11:12" x14ac:dyDescent="0.25">
      <c r="K206" s="68" t="s">
        <v>67</v>
      </c>
      <c r="L206" s="43" t="s">
        <v>67</v>
      </c>
    </row>
    <row r="207" spans="11:12" x14ac:dyDescent="0.25">
      <c r="K207" s="68" t="s">
        <v>67</v>
      </c>
      <c r="L207" s="43" t="s">
        <v>67</v>
      </c>
    </row>
    <row r="208" spans="11:12" x14ac:dyDescent="0.25">
      <c r="K208" s="68" t="s">
        <v>67</v>
      </c>
      <c r="L208" s="43" t="s">
        <v>67</v>
      </c>
    </row>
    <row r="209" spans="11:12" x14ac:dyDescent="0.25">
      <c r="K209" s="68" t="s">
        <v>67</v>
      </c>
      <c r="L209" s="43" t="s">
        <v>67</v>
      </c>
    </row>
    <row r="210" spans="11:12" x14ac:dyDescent="0.25">
      <c r="K210" s="68" t="s">
        <v>67</v>
      </c>
      <c r="L210" s="43" t="s">
        <v>67</v>
      </c>
    </row>
    <row r="211" spans="11:12" x14ac:dyDescent="0.25">
      <c r="K211" s="68" t="s">
        <v>67</v>
      </c>
      <c r="L211" s="43" t="s">
        <v>67</v>
      </c>
    </row>
    <row r="212" spans="11:12" x14ac:dyDescent="0.25">
      <c r="K212" s="68" t="s">
        <v>67</v>
      </c>
      <c r="L212" s="43" t="s">
        <v>67</v>
      </c>
    </row>
    <row r="213" spans="11:12" x14ac:dyDescent="0.25">
      <c r="K213" s="68" t="s">
        <v>67</v>
      </c>
      <c r="L213" s="43" t="s">
        <v>67</v>
      </c>
    </row>
    <row r="214" spans="11:12" x14ac:dyDescent="0.25">
      <c r="K214" s="68" t="s">
        <v>67</v>
      </c>
      <c r="L214" s="43" t="s">
        <v>67</v>
      </c>
    </row>
    <row r="215" spans="11:12" x14ac:dyDescent="0.25">
      <c r="K215" s="68" t="s">
        <v>67</v>
      </c>
      <c r="L215" s="43" t="s">
        <v>67</v>
      </c>
    </row>
    <row r="216" spans="11:12" x14ac:dyDescent="0.25">
      <c r="K216" s="68" t="s">
        <v>67</v>
      </c>
      <c r="L216" s="43" t="s">
        <v>67</v>
      </c>
    </row>
    <row r="217" spans="11:12" x14ac:dyDescent="0.25">
      <c r="K217" s="68" t="s">
        <v>67</v>
      </c>
      <c r="L217" s="43" t="s">
        <v>67</v>
      </c>
    </row>
    <row r="218" spans="11:12" x14ac:dyDescent="0.25">
      <c r="K218" s="68" t="s">
        <v>67</v>
      </c>
      <c r="L218" s="43" t="s">
        <v>67</v>
      </c>
    </row>
    <row r="219" spans="11:12" x14ac:dyDescent="0.25">
      <c r="K219" s="68" t="s">
        <v>67</v>
      </c>
      <c r="L219" s="43" t="s">
        <v>67</v>
      </c>
    </row>
    <row r="220" spans="11:12" x14ac:dyDescent="0.25">
      <c r="K220" s="68" t="s">
        <v>67</v>
      </c>
      <c r="L220" s="43" t="s">
        <v>67</v>
      </c>
    </row>
    <row r="221" spans="11:12" x14ac:dyDescent="0.25">
      <c r="K221" s="68" t="s">
        <v>67</v>
      </c>
      <c r="L221" s="43" t="s">
        <v>67</v>
      </c>
    </row>
    <row r="222" spans="11:12" x14ac:dyDescent="0.25">
      <c r="K222" s="68" t="s">
        <v>67</v>
      </c>
      <c r="L222" s="43" t="s">
        <v>67</v>
      </c>
    </row>
    <row r="223" spans="11:12" x14ac:dyDescent="0.25">
      <c r="K223" s="68" t="s">
        <v>67</v>
      </c>
      <c r="L223" s="43" t="s">
        <v>67</v>
      </c>
    </row>
    <row r="224" spans="11:12" x14ac:dyDescent="0.25">
      <c r="K224" s="69" t="s">
        <v>68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99.123360605368333</v>
      </c>
    </row>
    <row r="227" spans="11:12" x14ac:dyDescent="0.25">
      <c r="K227" s="68">
        <v>43918</v>
      </c>
      <c r="L227" s="43">
        <v>98.156312054737214</v>
      </c>
    </row>
    <row r="228" spans="11:12" x14ac:dyDescent="0.25">
      <c r="K228" s="68">
        <v>43925</v>
      </c>
      <c r="L228" s="43">
        <v>94.685579885832198</v>
      </c>
    </row>
    <row r="229" spans="11:12" x14ac:dyDescent="0.25">
      <c r="K229" s="68">
        <v>43932</v>
      </c>
      <c r="L229" s="43">
        <v>93.27746314971948</v>
      </c>
    </row>
    <row r="230" spans="11:12" x14ac:dyDescent="0.25">
      <c r="K230" s="68">
        <v>43939</v>
      </c>
      <c r="L230" s="43">
        <v>93.280708288092242</v>
      </c>
    </row>
    <row r="231" spans="11:12" x14ac:dyDescent="0.25">
      <c r="K231" s="68">
        <v>43946</v>
      </c>
      <c r="L231" s="43">
        <v>93.754209514700747</v>
      </c>
    </row>
    <row r="232" spans="11:12" x14ac:dyDescent="0.25">
      <c r="K232" s="68">
        <v>43953</v>
      </c>
      <c r="L232" s="43">
        <v>94.59092324547305</v>
      </c>
    </row>
    <row r="233" spans="11:12" x14ac:dyDescent="0.25">
      <c r="K233" s="68" t="s">
        <v>67</v>
      </c>
      <c r="L233" s="43" t="s">
        <v>67</v>
      </c>
    </row>
    <row r="234" spans="11:12" x14ac:dyDescent="0.25">
      <c r="K234" s="68" t="s">
        <v>67</v>
      </c>
      <c r="L234" s="43" t="s">
        <v>67</v>
      </c>
    </row>
    <row r="235" spans="11:12" x14ac:dyDescent="0.25">
      <c r="K235" s="68" t="s">
        <v>67</v>
      </c>
      <c r="L235" s="43" t="s">
        <v>67</v>
      </c>
    </row>
    <row r="236" spans="11:12" x14ac:dyDescent="0.25">
      <c r="K236" s="68" t="s">
        <v>67</v>
      </c>
      <c r="L236" s="43" t="s">
        <v>67</v>
      </c>
    </row>
    <row r="237" spans="11:12" x14ac:dyDescent="0.25">
      <c r="K237" s="68" t="s">
        <v>67</v>
      </c>
      <c r="L237" s="43" t="s">
        <v>67</v>
      </c>
    </row>
    <row r="238" spans="11:12" x14ac:dyDescent="0.25">
      <c r="K238" s="68" t="s">
        <v>67</v>
      </c>
      <c r="L238" s="43" t="s">
        <v>67</v>
      </c>
    </row>
    <row r="239" spans="11:12" x14ac:dyDescent="0.25">
      <c r="K239" s="68" t="s">
        <v>67</v>
      </c>
      <c r="L239" s="43" t="s">
        <v>67</v>
      </c>
    </row>
    <row r="240" spans="11:12" x14ac:dyDescent="0.25">
      <c r="K240" s="68" t="s">
        <v>67</v>
      </c>
      <c r="L240" s="43" t="s">
        <v>67</v>
      </c>
    </row>
    <row r="241" spans="11:12" x14ac:dyDescent="0.25">
      <c r="K241" s="68" t="s">
        <v>67</v>
      </c>
      <c r="L241" s="43" t="s">
        <v>67</v>
      </c>
    </row>
    <row r="242" spans="11:12" x14ac:dyDescent="0.25">
      <c r="K242" s="68" t="s">
        <v>67</v>
      </c>
      <c r="L242" s="43" t="s">
        <v>67</v>
      </c>
    </row>
    <row r="243" spans="11:12" x14ac:dyDescent="0.25">
      <c r="K243" s="68" t="s">
        <v>67</v>
      </c>
      <c r="L243" s="43" t="s">
        <v>67</v>
      </c>
    </row>
    <row r="244" spans="11:12" x14ac:dyDescent="0.25">
      <c r="K244" s="68" t="s">
        <v>67</v>
      </c>
      <c r="L244" s="43" t="s">
        <v>67</v>
      </c>
    </row>
    <row r="245" spans="11:12" x14ac:dyDescent="0.25">
      <c r="K245" s="68" t="s">
        <v>67</v>
      </c>
      <c r="L245" s="43" t="s">
        <v>67</v>
      </c>
    </row>
    <row r="246" spans="11:12" x14ac:dyDescent="0.25">
      <c r="K246" s="68" t="s">
        <v>67</v>
      </c>
      <c r="L246" s="43" t="s">
        <v>67</v>
      </c>
    </row>
    <row r="247" spans="11:12" x14ac:dyDescent="0.25">
      <c r="K247" s="68" t="s">
        <v>67</v>
      </c>
      <c r="L247" s="43" t="s">
        <v>67</v>
      </c>
    </row>
    <row r="248" spans="11:12" x14ac:dyDescent="0.25">
      <c r="K248" s="68" t="s">
        <v>67</v>
      </c>
      <c r="L248" s="43" t="s">
        <v>67</v>
      </c>
    </row>
    <row r="249" spans="11:12" x14ac:dyDescent="0.25">
      <c r="K249" s="68" t="s">
        <v>67</v>
      </c>
      <c r="L249" s="43" t="s">
        <v>67</v>
      </c>
    </row>
    <row r="250" spans="11:12" x14ac:dyDescent="0.25">
      <c r="K250" s="68" t="s">
        <v>67</v>
      </c>
      <c r="L250" s="43" t="s">
        <v>67</v>
      </c>
    </row>
    <row r="251" spans="11:12" x14ac:dyDescent="0.25">
      <c r="K251" s="68" t="s">
        <v>67</v>
      </c>
      <c r="L251" s="43" t="s">
        <v>67</v>
      </c>
    </row>
    <row r="252" spans="11:12" x14ac:dyDescent="0.25">
      <c r="K252" s="68" t="s">
        <v>67</v>
      </c>
      <c r="L252" s="43" t="s">
        <v>67</v>
      </c>
    </row>
    <row r="253" spans="11:12" x14ac:dyDescent="0.25">
      <c r="K253" s="68" t="s">
        <v>67</v>
      </c>
      <c r="L253" s="43" t="s">
        <v>67</v>
      </c>
    </row>
    <row r="254" spans="11:12" x14ac:dyDescent="0.25">
      <c r="K254" s="68" t="s">
        <v>67</v>
      </c>
      <c r="L254" s="43" t="s">
        <v>67</v>
      </c>
    </row>
    <row r="255" spans="11:12" x14ac:dyDescent="0.25">
      <c r="K255" s="68" t="s">
        <v>67</v>
      </c>
      <c r="L255" s="43" t="s">
        <v>67</v>
      </c>
    </row>
    <row r="256" spans="11:12" x14ac:dyDescent="0.25">
      <c r="K256" s="68" t="s">
        <v>67</v>
      </c>
      <c r="L256" s="43" t="s">
        <v>67</v>
      </c>
    </row>
    <row r="257" spans="11:12" x14ac:dyDescent="0.25">
      <c r="K257" s="68" t="s">
        <v>67</v>
      </c>
      <c r="L257" s="43" t="s">
        <v>67</v>
      </c>
    </row>
    <row r="258" spans="11:12" x14ac:dyDescent="0.25">
      <c r="K258" s="68" t="s">
        <v>67</v>
      </c>
      <c r="L258" s="43" t="s">
        <v>67</v>
      </c>
    </row>
    <row r="259" spans="11:12" x14ac:dyDescent="0.25">
      <c r="K259" s="68" t="s">
        <v>67</v>
      </c>
      <c r="L259" s="43" t="s">
        <v>67</v>
      </c>
    </row>
    <row r="260" spans="11:12" x14ac:dyDescent="0.25">
      <c r="K260" s="68" t="s">
        <v>67</v>
      </c>
      <c r="L260" s="43" t="s">
        <v>67</v>
      </c>
    </row>
    <row r="261" spans="11:12" x14ac:dyDescent="0.25">
      <c r="K261" s="68" t="s">
        <v>67</v>
      </c>
      <c r="L261" s="43" t="s">
        <v>67</v>
      </c>
    </row>
    <row r="262" spans="11:12" x14ac:dyDescent="0.25">
      <c r="K262" s="68" t="s">
        <v>67</v>
      </c>
      <c r="L262" s="43" t="s">
        <v>67</v>
      </c>
    </row>
    <row r="263" spans="11:12" x14ac:dyDescent="0.25">
      <c r="K263" s="68" t="s">
        <v>67</v>
      </c>
      <c r="L263" s="43" t="s">
        <v>67</v>
      </c>
    </row>
    <row r="264" spans="11:12" x14ac:dyDescent="0.25">
      <c r="K264" s="68" t="s">
        <v>67</v>
      </c>
      <c r="L264" s="43" t="s">
        <v>67</v>
      </c>
    </row>
    <row r="265" spans="11:12" x14ac:dyDescent="0.25">
      <c r="K265" s="68" t="s">
        <v>67</v>
      </c>
      <c r="L265" s="43" t="s">
        <v>67</v>
      </c>
    </row>
    <row r="266" spans="11:12" x14ac:dyDescent="0.25">
      <c r="K266" s="70"/>
      <c r="L266" s="70"/>
    </row>
    <row r="267" spans="11:12" x14ac:dyDescent="0.25">
      <c r="K267" s="69" t="s">
        <v>69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99.381382429113941</v>
      </c>
    </row>
    <row r="270" spans="11:12" x14ac:dyDescent="0.25">
      <c r="K270" s="68">
        <v>43918</v>
      </c>
      <c r="L270" s="43">
        <v>97.450718589390902</v>
      </c>
    </row>
    <row r="271" spans="11:12" x14ac:dyDescent="0.25">
      <c r="K271" s="68">
        <v>43925</v>
      </c>
      <c r="L271" s="43">
        <v>93.428349055970799</v>
      </c>
    </row>
    <row r="272" spans="11:12" x14ac:dyDescent="0.25">
      <c r="K272" s="68">
        <v>43932</v>
      </c>
      <c r="L272" s="43">
        <v>92.745803196414442</v>
      </c>
    </row>
    <row r="273" spans="11:12" x14ac:dyDescent="0.25">
      <c r="K273" s="68">
        <v>43939</v>
      </c>
      <c r="L273" s="43">
        <v>91.991804323613465</v>
      </c>
    </row>
    <row r="274" spans="11:12" x14ac:dyDescent="0.25">
      <c r="K274" s="68">
        <v>43946</v>
      </c>
      <c r="L274" s="43">
        <v>92.846144039935055</v>
      </c>
    </row>
    <row r="275" spans="11:12" x14ac:dyDescent="0.25">
      <c r="K275" s="68">
        <v>43953</v>
      </c>
      <c r="L275" s="43">
        <v>92.807144965848551</v>
      </c>
    </row>
    <row r="276" spans="11:12" x14ac:dyDescent="0.25">
      <c r="K276" s="68" t="s">
        <v>67</v>
      </c>
      <c r="L276" s="43" t="s">
        <v>67</v>
      </c>
    </row>
    <row r="277" spans="11:12" x14ac:dyDescent="0.25">
      <c r="K277" s="68" t="s">
        <v>67</v>
      </c>
      <c r="L277" s="43" t="s">
        <v>67</v>
      </c>
    </row>
    <row r="278" spans="11:12" x14ac:dyDescent="0.25">
      <c r="K278" s="68" t="s">
        <v>67</v>
      </c>
      <c r="L278" s="43" t="s">
        <v>67</v>
      </c>
    </row>
    <row r="279" spans="11:12" x14ac:dyDescent="0.25">
      <c r="K279" s="68" t="s">
        <v>67</v>
      </c>
      <c r="L279" s="43" t="s">
        <v>67</v>
      </c>
    </row>
    <row r="280" spans="11:12" x14ac:dyDescent="0.25">
      <c r="K280" s="68" t="s">
        <v>67</v>
      </c>
      <c r="L280" s="43" t="s">
        <v>67</v>
      </c>
    </row>
    <row r="281" spans="11:12" x14ac:dyDescent="0.25">
      <c r="K281" s="68" t="s">
        <v>67</v>
      </c>
      <c r="L281" s="43" t="s">
        <v>67</v>
      </c>
    </row>
    <row r="282" spans="11:12" x14ac:dyDescent="0.25">
      <c r="K282" s="68" t="s">
        <v>67</v>
      </c>
      <c r="L282" s="43" t="s">
        <v>67</v>
      </c>
    </row>
    <row r="283" spans="11:12" x14ac:dyDescent="0.25">
      <c r="K283" s="68" t="s">
        <v>67</v>
      </c>
      <c r="L283" s="43" t="s">
        <v>67</v>
      </c>
    </row>
    <row r="284" spans="11:12" x14ac:dyDescent="0.25">
      <c r="K284" s="68" t="s">
        <v>67</v>
      </c>
      <c r="L284" s="43" t="s">
        <v>67</v>
      </c>
    </row>
    <row r="285" spans="11:12" x14ac:dyDescent="0.25">
      <c r="K285" s="68" t="s">
        <v>67</v>
      </c>
      <c r="L285" s="43" t="s">
        <v>67</v>
      </c>
    </row>
    <row r="286" spans="11:12" x14ac:dyDescent="0.25">
      <c r="K286" s="68" t="s">
        <v>67</v>
      </c>
      <c r="L286" s="43" t="s">
        <v>67</v>
      </c>
    </row>
    <row r="287" spans="11:12" x14ac:dyDescent="0.25">
      <c r="K287" s="68" t="s">
        <v>67</v>
      </c>
      <c r="L287" s="43" t="s">
        <v>67</v>
      </c>
    </row>
    <row r="288" spans="11:12" x14ac:dyDescent="0.25">
      <c r="K288" s="68" t="s">
        <v>67</v>
      </c>
      <c r="L288" s="43" t="s">
        <v>67</v>
      </c>
    </row>
    <row r="289" spans="11:12" x14ac:dyDescent="0.25">
      <c r="K289" s="68" t="s">
        <v>67</v>
      </c>
      <c r="L289" s="43" t="s">
        <v>67</v>
      </c>
    </row>
    <row r="290" spans="11:12" x14ac:dyDescent="0.25">
      <c r="K290" s="68" t="s">
        <v>67</v>
      </c>
      <c r="L290" s="43" t="s">
        <v>67</v>
      </c>
    </row>
    <row r="291" spans="11:12" x14ac:dyDescent="0.25">
      <c r="K291" s="68" t="s">
        <v>67</v>
      </c>
      <c r="L291" s="43" t="s">
        <v>67</v>
      </c>
    </row>
    <row r="292" spans="11:12" x14ac:dyDescent="0.25">
      <c r="K292" s="68" t="s">
        <v>67</v>
      </c>
      <c r="L292" s="43" t="s">
        <v>67</v>
      </c>
    </row>
    <row r="293" spans="11:12" x14ac:dyDescent="0.25">
      <c r="K293" s="68" t="s">
        <v>67</v>
      </c>
      <c r="L293" s="43" t="s">
        <v>67</v>
      </c>
    </row>
    <row r="294" spans="11:12" x14ac:dyDescent="0.25">
      <c r="K294" s="68" t="s">
        <v>67</v>
      </c>
      <c r="L294" s="43" t="s">
        <v>67</v>
      </c>
    </row>
    <row r="295" spans="11:12" x14ac:dyDescent="0.25">
      <c r="K295" s="68" t="s">
        <v>67</v>
      </c>
      <c r="L295" s="43" t="s">
        <v>67</v>
      </c>
    </row>
    <row r="296" spans="11:12" x14ac:dyDescent="0.25">
      <c r="K296" s="68" t="s">
        <v>67</v>
      </c>
      <c r="L296" s="43" t="s">
        <v>67</v>
      </c>
    </row>
    <row r="297" spans="11:12" x14ac:dyDescent="0.25">
      <c r="K297" s="68" t="s">
        <v>67</v>
      </c>
      <c r="L297" s="43" t="s">
        <v>67</v>
      </c>
    </row>
    <row r="298" spans="11:12" x14ac:dyDescent="0.25">
      <c r="K298" s="68" t="s">
        <v>67</v>
      </c>
      <c r="L298" s="43" t="s">
        <v>67</v>
      </c>
    </row>
    <row r="299" spans="11:12" x14ac:dyDescent="0.25">
      <c r="K299" s="68" t="s">
        <v>67</v>
      </c>
      <c r="L299" s="43" t="s">
        <v>67</v>
      </c>
    </row>
    <row r="300" spans="11:12" x14ac:dyDescent="0.25">
      <c r="K300" s="68" t="s">
        <v>67</v>
      </c>
      <c r="L300" s="43" t="s">
        <v>67</v>
      </c>
    </row>
    <row r="301" spans="11:12" x14ac:dyDescent="0.25">
      <c r="K301" s="68" t="s">
        <v>67</v>
      </c>
      <c r="L301" s="43" t="s">
        <v>67</v>
      </c>
    </row>
    <row r="302" spans="11:12" x14ac:dyDescent="0.25">
      <c r="K302" s="68" t="s">
        <v>67</v>
      </c>
      <c r="L302" s="43" t="s">
        <v>67</v>
      </c>
    </row>
    <row r="303" spans="11:12" x14ac:dyDescent="0.25">
      <c r="K303" s="68" t="s">
        <v>67</v>
      </c>
      <c r="L303" s="43" t="s">
        <v>67</v>
      </c>
    </row>
    <row r="304" spans="11:12" x14ac:dyDescent="0.25">
      <c r="K304" s="68" t="s">
        <v>67</v>
      </c>
      <c r="L304" s="43" t="s">
        <v>67</v>
      </c>
    </row>
    <row r="305" spans="11:12" x14ac:dyDescent="0.25">
      <c r="K305" s="68" t="s">
        <v>67</v>
      </c>
      <c r="L305" s="43" t="s">
        <v>67</v>
      </c>
    </row>
    <row r="306" spans="11:12" x14ac:dyDescent="0.25">
      <c r="K306" s="68" t="s">
        <v>67</v>
      </c>
      <c r="L306" s="43" t="s">
        <v>67</v>
      </c>
    </row>
    <row r="307" spans="11:12" x14ac:dyDescent="0.25">
      <c r="K307" s="68" t="s">
        <v>67</v>
      </c>
      <c r="L307" s="43" t="s">
        <v>67</v>
      </c>
    </row>
    <row r="308" spans="11:12" x14ac:dyDescent="0.25">
      <c r="K308" s="68" t="s">
        <v>67</v>
      </c>
      <c r="L308" s="43" t="s">
        <v>67</v>
      </c>
    </row>
    <row r="309" spans="11:12" x14ac:dyDescent="0.25">
      <c r="K309" s="69" t="s">
        <v>70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99.778430338046036</v>
      </c>
    </row>
    <row r="312" spans="11:12" x14ac:dyDescent="0.25">
      <c r="K312" s="68">
        <v>43918</v>
      </c>
      <c r="L312" s="43">
        <v>98.215847983165972</v>
      </c>
    </row>
    <row r="313" spans="11:12" x14ac:dyDescent="0.25">
      <c r="K313" s="68">
        <v>43925</v>
      </c>
      <c r="L313" s="43">
        <v>95.729480095754752</v>
      </c>
    </row>
    <row r="314" spans="11:12" x14ac:dyDescent="0.25">
      <c r="K314" s="68">
        <v>43932</v>
      </c>
      <c r="L314" s="43">
        <v>93.592125747345108</v>
      </c>
    </row>
    <row r="315" spans="11:12" x14ac:dyDescent="0.25">
      <c r="K315" s="68">
        <v>43939</v>
      </c>
      <c r="L315" s="43">
        <v>94.190466271803714</v>
      </c>
    </row>
    <row r="316" spans="11:12" x14ac:dyDescent="0.25">
      <c r="K316" s="68">
        <v>43946</v>
      </c>
      <c r="L316" s="43">
        <v>94.972334217790916</v>
      </c>
    </row>
    <row r="317" spans="11:12" x14ac:dyDescent="0.25">
      <c r="K317" s="68">
        <v>43953</v>
      </c>
      <c r="L317" s="43">
        <v>97.122651151244611</v>
      </c>
    </row>
    <row r="318" spans="11:12" x14ac:dyDescent="0.25">
      <c r="K318" s="68" t="s">
        <v>67</v>
      </c>
      <c r="L318" s="43" t="s">
        <v>67</v>
      </c>
    </row>
    <row r="319" spans="11:12" x14ac:dyDescent="0.25">
      <c r="K319" s="68" t="s">
        <v>67</v>
      </c>
      <c r="L319" s="43" t="s">
        <v>67</v>
      </c>
    </row>
    <row r="320" spans="11:12" x14ac:dyDescent="0.25">
      <c r="K320" s="68" t="s">
        <v>67</v>
      </c>
      <c r="L320" s="43" t="s">
        <v>67</v>
      </c>
    </row>
    <row r="321" spans="11:12" x14ac:dyDescent="0.25">
      <c r="K321" s="68" t="s">
        <v>67</v>
      </c>
      <c r="L321" s="43" t="s">
        <v>67</v>
      </c>
    </row>
    <row r="322" spans="11:12" x14ac:dyDescent="0.25">
      <c r="K322" s="68" t="s">
        <v>67</v>
      </c>
      <c r="L322" s="43" t="s">
        <v>67</v>
      </c>
    </row>
    <row r="323" spans="11:12" x14ac:dyDescent="0.25">
      <c r="K323" s="68" t="s">
        <v>67</v>
      </c>
      <c r="L323" s="43" t="s">
        <v>67</v>
      </c>
    </row>
    <row r="324" spans="11:12" x14ac:dyDescent="0.25">
      <c r="K324" s="68" t="s">
        <v>67</v>
      </c>
      <c r="L324" s="43" t="s">
        <v>67</v>
      </c>
    </row>
    <row r="325" spans="11:12" x14ac:dyDescent="0.25">
      <c r="K325" s="68" t="s">
        <v>67</v>
      </c>
      <c r="L325" s="43" t="s">
        <v>67</v>
      </c>
    </row>
    <row r="326" spans="11:12" x14ac:dyDescent="0.25">
      <c r="K326" s="68" t="s">
        <v>67</v>
      </c>
      <c r="L326" s="43" t="s">
        <v>67</v>
      </c>
    </row>
    <row r="327" spans="11:12" x14ac:dyDescent="0.25">
      <c r="K327" s="68" t="s">
        <v>67</v>
      </c>
      <c r="L327" s="43" t="s">
        <v>67</v>
      </c>
    </row>
    <row r="328" spans="11:12" x14ac:dyDescent="0.25">
      <c r="K328" s="68" t="s">
        <v>67</v>
      </c>
      <c r="L328" s="43" t="s">
        <v>67</v>
      </c>
    </row>
    <row r="329" spans="11:12" x14ac:dyDescent="0.25">
      <c r="K329" s="68" t="s">
        <v>67</v>
      </c>
      <c r="L329" s="43" t="s">
        <v>67</v>
      </c>
    </row>
    <row r="330" spans="11:12" x14ac:dyDescent="0.25">
      <c r="K330" s="68" t="s">
        <v>67</v>
      </c>
      <c r="L330" s="43" t="s">
        <v>67</v>
      </c>
    </row>
    <row r="331" spans="11:12" x14ac:dyDescent="0.25">
      <c r="K331" s="68" t="s">
        <v>67</v>
      </c>
      <c r="L331" s="43" t="s">
        <v>67</v>
      </c>
    </row>
    <row r="332" spans="11:12" x14ac:dyDescent="0.25">
      <c r="K332" s="68" t="s">
        <v>67</v>
      </c>
      <c r="L332" s="43" t="s">
        <v>67</v>
      </c>
    </row>
    <row r="333" spans="11:12" x14ac:dyDescent="0.25">
      <c r="K333" s="68" t="s">
        <v>67</v>
      </c>
      <c r="L333" s="43" t="s">
        <v>67</v>
      </c>
    </row>
    <row r="334" spans="11:12" x14ac:dyDescent="0.25">
      <c r="K334" s="68" t="s">
        <v>67</v>
      </c>
      <c r="L334" s="43" t="s">
        <v>67</v>
      </c>
    </row>
    <row r="335" spans="11:12" x14ac:dyDescent="0.25">
      <c r="K335" s="68" t="s">
        <v>67</v>
      </c>
      <c r="L335" s="43" t="s">
        <v>67</v>
      </c>
    </row>
    <row r="336" spans="11:12" x14ac:dyDescent="0.25">
      <c r="K336" s="68" t="s">
        <v>67</v>
      </c>
      <c r="L336" s="43" t="s">
        <v>67</v>
      </c>
    </row>
    <row r="337" spans="11:12" x14ac:dyDescent="0.25">
      <c r="K337" s="68" t="s">
        <v>67</v>
      </c>
      <c r="L337" s="43" t="s">
        <v>67</v>
      </c>
    </row>
    <row r="338" spans="11:12" x14ac:dyDescent="0.25">
      <c r="K338" s="68" t="s">
        <v>67</v>
      </c>
      <c r="L338" s="43" t="s">
        <v>67</v>
      </c>
    </row>
    <row r="339" spans="11:12" x14ac:dyDescent="0.25">
      <c r="K339" s="68" t="s">
        <v>67</v>
      </c>
      <c r="L339" s="43" t="s">
        <v>67</v>
      </c>
    </row>
    <row r="340" spans="11:12" x14ac:dyDescent="0.25">
      <c r="K340" s="68" t="s">
        <v>67</v>
      </c>
      <c r="L340" s="43" t="s">
        <v>67</v>
      </c>
    </row>
    <row r="341" spans="11:12" x14ac:dyDescent="0.25">
      <c r="K341" s="68" t="s">
        <v>67</v>
      </c>
      <c r="L341" s="43" t="s">
        <v>67</v>
      </c>
    </row>
    <row r="342" spans="11:12" x14ac:dyDescent="0.25">
      <c r="K342" s="68" t="s">
        <v>67</v>
      </c>
      <c r="L342" s="43" t="s">
        <v>67</v>
      </c>
    </row>
    <row r="343" spans="11:12" x14ac:dyDescent="0.25">
      <c r="K343" s="68" t="s">
        <v>67</v>
      </c>
      <c r="L343" s="43" t="s">
        <v>67</v>
      </c>
    </row>
    <row r="344" spans="11:12" x14ac:dyDescent="0.25">
      <c r="K344" s="68" t="s">
        <v>67</v>
      </c>
      <c r="L344" s="43" t="s">
        <v>67</v>
      </c>
    </row>
    <row r="345" spans="11:12" x14ac:dyDescent="0.25">
      <c r="K345" s="68" t="s">
        <v>67</v>
      </c>
      <c r="L345" s="43" t="s">
        <v>67</v>
      </c>
    </row>
    <row r="346" spans="11:12" x14ac:dyDescent="0.25">
      <c r="K346" s="68" t="s">
        <v>67</v>
      </c>
      <c r="L346" s="43" t="s">
        <v>67</v>
      </c>
    </row>
    <row r="347" spans="11:12" x14ac:dyDescent="0.25">
      <c r="K347" s="68" t="s">
        <v>67</v>
      </c>
      <c r="L347" s="43" t="s">
        <v>67</v>
      </c>
    </row>
    <row r="348" spans="11:12" x14ac:dyDescent="0.25">
      <c r="K348" s="68" t="s">
        <v>67</v>
      </c>
      <c r="L348" s="43" t="s">
        <v>67</v>
      </c>
    </row>
    <row r="349" spans="11:12" x14ac:dyDescent="0.25">
      <c r="K349" s="68" t="s">
        <v>67</v>
      </c>
      <c r="L349" s="43" t="s">
        <v>67</v>
      </c>
    </row>
    <row r="350" spans="11:12" x14ac:dyDescent="0.25">
      <c r="K350" s="68" t="s">
        <v>67</v>
      </c>
      <c r="L350" s="43" t="s">
        <v>67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4F7D1-3F85-46CE-B2A4-8D409D226037}">
  <sheetPr codeName="Sheet7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1.5703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38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4</v>
      </c>
    </row>
    <row r="2" spans="1:12" ht="19.5" customHeight="1" x14ac:dyDescent="0.3">
      <c r="A2" s="3" t="str">
        <f>"Weekly Payroll Jobs and Wages in Australia - " &amp;$L$1</f>
        <v>Weekly Payroll Jobs and Wages in Australia - Western Australia</v>
      </c>
      <c r="B2" s="20"/>
      <c r="C2" s="20"/>
      <c r="D2" s="20"/>
      <c r="E2" s="20"/>
      <c r="F2" s="20"/>
      <c r="G2" s="20"/>
      <c r="H2" s="20"/>
      <c r="I2" s="20"/>
      <c r="J2" s="20"/>
      <c r="K2" s="39"/>
      <c r="L2" s="36">
        <v>43953</v>
      </c>
    </row>
    <row r="3" spans="1:12" ht="15" customHeight="1" x14ac:dyDescent="0.25">
      <c r="A3" s="21" t="str">
        <f>"Week ending "&amp;TEXT($L$2,"dddd dd mmmm yyyy")</f>
        <v>Week ending Saturday 02 May 2020</v>
      </c>
      <c r="B3" s="20"/>
      <c r="C3" s="22"/>
      <c r="D3" s="23"/>
      <c r="E3" s="20"/>
      <c r="F3" s="20"/>
      <c r="G3" s="20"/>
      <c r="H3" s="20"/>
      <c r="I3" s="20"/>
      <c r="J3" s="20"/>
      <c r="K3" s="37" t="s">
        <v>37</v>
      </c>
      <c r="L3" s="40">
        <v>43904</v>
      </c>
    </row>
    <row r="4" spans="1:12" ht="15" customHeight="1" x14ac:dyDescent="0.25">
      <c r="A4" s="2" t="s">
        <v>36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63</v>
      </c>
      <c r="L4" s="40">
        <v>43925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43932</v>
      </c>
    </row>
    <row r="6" spans="1:12" ht="16.5" customHeight="1" thickBot="1" x14ac:dyDescent="0.3">
      <c r="A6" s="25" t="str">
        <f>"Change in payroll jobs and total wages, "&amp;$L$1</f>
        <v>Change in payroll jobs and total wages, Western Australia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43939</v>
      </c>
    </row>
    <row r="7" spans="1:12" ht="16.5" customHeight="1" x14ac:dyDescent="0.25">
      <c r="A7" s="58"/>
      <c r="B7" s="83" t="s">
        <v>71</v>
      </c>
      <c r="C7" s="84"/>
      <c r="D7" s="84"/>
      <c r="E7" s="85"/>
      <c r="F7" s="86" t="s">
        <v>72</v>
      </c>
      <c r="G7" s="87"/>
      <c r="H7" s="87"/>
      <c r="I7" s="88"/>
      <c r="J7" s="51"/>
      <c r="K7" s="39" t="s">
        <v>64</v>
      </c>
      <c r="L7" s="40">
        <v>43946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02 May (Change since 100th case of COVID-19)</v>
      </c>
      <c r="C8" s="93" t="str">
        <f>"% Change between " &amp; TEXT($L$4,"dd mmmm")&amp;" and "&amp; TEXT($L$2,"dd mmmm") &amp; " (monthly change)"</f>
        <v>% Change between 04 April and 02 May (monthly change)</v>
      </c>
      <c r="D8" s="74" t="str">
        <f>"% Change between " &amp; TEXT($L$7,"dd mmmm")&amp;" and "&amp; TEXT($L$2,"dd mmmm") &amp; " (weekly change)"</f>
        <v>% Change between 25 April and 02 May (weekly change)</v>
      </c>
      <c r="E8" s="76" t="str">
        <f>"% Change between " &amp; TEXT($L$6,"dd mmmm")&amp;" and "&amp; TEXT($L$7,"dd mmmm") &amp; " (weekly change)"</f>
        <v>% Change between 18 April and 25 April (weekly change)</v>
      </c>
      <c r="F8" s="95" t="str">
        <f>"% Change between " &amp; TEXT($L$3,"dd mmmm")&amp;" and "&amp; TEXT($L$2,"dd mmmm") &amp; " (Change since 100th case of COVID-19)"</f>
        <v>% Change between 14 March and 02 May (Change since 100th case of COVID-19)</v>
      </c>
      <c r="G8" s="93" t="str">
        <f>"% Change between " &amp; TEXT($L$4,"dd mmmm")&amp;" and "&amp; TEXT($L$2,"dd mmmm") &amp; " (monthly change)"</f>
        <v>% Change between 04 April and 02 May (monthly change)</v>
      </c>
      <c r="H8" s="74" t="str">
        <f>"% Change between " &amp; TEXT($L$7,"dd mmmm")&amp;" and "&amp; TEXT($L$2,"dd mmmm") &amp; " (weekly change)"</f>
        <v>% Change between 25 April and 02 May (weekly change)</v>
      </c>
      <c r="I8" s="76" t="str">
        <f>"% Change between " &amp; TEXT($L$6,"dd mmmm")&amp;" and "&amp; TEXT($L$7,"dd mmmm") &amp; " (weekly change)"</f>
        <v>% Change between 18 April and 25 April (weekly change)</v>
      </c>
      <c r="J8" s="52"/>
      <c r="K8" s="39" t="s">
        <v>65</v>
      </c>
      <c r="L8" s="40">
        <v>43953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35</v>
      </c>
      <c r="L9" s="43">
        <v>100</v>
      </c>
    </row>
    <row r="10" spans="1:12" x14ac:dyDescent="0.25">
      <c r="A10" s="59"/>
      <c r="B10" s="78" t="str">
        <f>L1</f>
        <v>Western Australia</v>
      </c>
      <c r="C10" s="79"/>
      <c r="D10" s="79"/>
      <c r="E10" s="79"/>
      <c r="F10" s="79"/>
      <c r="G10" s="79"/>
      <c r="H10" s="79"/>
      <c r="I10" s="80"/>
      <c r="J10" s="28"/>
      <c r="K10" s="55" t="s">
        <v>62</v>
      </c>
      <c r="L10" s="43">
        <v>94.282801316919546</v>
      </c>
    </row>
    <row r="11" spans="1:12" x14ac:dyDescent="0.25">
      <c r="A11" s="60" t="s">
        <v>34</v>
      </c>
      <c r="B11" s="28">
        <v>-5.9219259948468328E-2</v>
      </c>
      <c r="C11" s="28">
        <v>-2.1714173625178024E-3</v>
      </c>
      <c r="D11" s="28">
        <v>-6.6586184225441158E-3</v>
      </c>
      <c r="E11" s="28">
        <v>5.8198043382255982E-3</v>
      </c>
      <c r="F11" s="28">
        <v>-7.0016245687123835E-2</v>
      </c>
      <c r="G11" s="28">
        <v>1.5518177420008605E-3</v>
      </c>
      <c r="H11" s="28">
        <v>1.9027348788881016E-2</v>
      </c>
      <c r="I11" s="61">
        <v>6.2596005003292543E-3</v>
      </c>
      <c r="J11" s="28"/>
      <c r="K11" s="42"/>
      <c r="L11" s="43">
        <v>94.416412288863427</v>
      </c>
    </row>
    <row r="12" spans="1:12" x14ac:dyDescent="0.25">
      <c r="A12" s="59"/>
      <c r="B12" s="81" t="s">
        <v>33</v>
      </c>
      <c r="C12" s="81"/>
      <c r="D12" s="81"/>
      <c r="E12" s="81"/>
      <c r="F12" s="81"/>
      <c r="G12" s="81"/>
      <c r="H12" s="81"/>
      <c r="I12" s="82"/>
      <c r="J12" s="28"/>
      <c r="K12" s="42"/>
      <c r="L12" s="43">
        <v>94.160706233896363</v>
      </c>
    </row>
    <row r="13" spans="1:12" x14ac:dyDescent="0.25">
      <c r="A13" s="62" t="s">
        <v>32</v>
      </c>
      <c r="B13" s="28">
        <v>-5.954639057213762E-2</v>
      </c>
      <c r="C13" s="28">
        <v>-1.0167781596459591E-2</v>
      </c>
      <c r="D13" s="28">
        <v>-1.0404700451633553E-2</v>
      </c>
      <c r="E13" s="28">
        <v>3.4350047149920293E-3</v>
      </c>
      <c r="F13" s="28">
        <v>-0.10198397551880345</v>
      </c>
      <c r="G13" s="28">
        <v>-2.3829235293889584E-2</v>
      </c>
      <c r="H13" s="28">
        <v>1.1627733667589846E-2</v>
      </c>
      <c r="I13" s="61">
        <v>1.4578867329455569E-3</v>
      </c>
      <c r="J13" s="28"/>
      <c r="K13" s="42"/>
      <c r="L13" s="43">
        <v>94.708703120526778</v>
      </c>
    </row>
    <row r="14" spans="1:12" x14ac:dyDescent="0.25">
      <c r="A14" s="62" t="s">
        <v>31</v>
      </c>
      <c r="B14" s="28">
        <v>-5.3645866914008966E-2</v>
      </c>
      <c r="C14" s="28">
        <v>8.5144178105771573E-3</v>
      </c>
      <c r="D14" s="28">
        <v>-3.477741272692958E-3</v>
      </c>
      <c r="E14" s="28">
        <v>8.156332668153965E-3</v>
      </c>
      <c r="F14" s="28">
        <v>-1.0445991374782082E-2</v>
      </c>
      <c r="G14" s="28">
        <v>4.8744142398010615E-2</v>
      </c>
      <c r="H14" s="28">
        <v>3.2244491456105751E-2</v>
      </c>
      <c r="I14" s="61">
        <v>1.4303273088249746E-2</v>
      </c>
      <c r="J14" s="28"/>
      <c r="K14" s="38"/>
      <c r="L14" s="43">
        <v>94.078074005153169</v>
      </c>
    </row>
    <row r="15" spans="1:12" x14ac:dyDescent="0.25">
      <c r="A15" s="63" t="s">
        <v>54</v>
      </c>
      <c r="B15" s="28">
        <v>-0.1448391075232649</v>
      </c>
      <c r="C15" s="28">
        <v>-6.3736751907379485E-3</v>
      </c>
      <c r="D15" s="28">
        <v>4.1134796951427743E-2</v>
      </c>
      <c r="E15" s="28">
        <v>1.3891384564354237E-2</v>
      </c>
      <c r="F15" s="28">
        <v>0.16756892429500203</v>
      </c>
      <c r="G15" s="28">
        <v>0.23301981193860777</v>
      </c>
      <c r="H15" s="28">
        <v>7.8506768207148303E-2</v>
      </c>
      <c r="I15" s="61">
        <v>6.6551364427580584E-2</v>
      </c>
      <c r="J15" s="28"/>
      <c r="K15" s="56" t="s">
        <v>30</v>
      </c>
      <c r="L15" s="43">
        <v>100</v>
      </c>
    </row>
    <row r="16" spans="1:12" x14ac:dyDescent="0.25">
      <c r="A16" s="62" t="s">
        <v>55</v>
      </c>
      <c r="B16" s="28">
        <v>-9.1042727125760781E-2</v>
      </c>
      <c r="C16" s="28">
        <v>-6.5617821282419886E-3</v>
      </c>
      <c r="D16" s="28">
        <v>-2.7422030047075108E-3</v>
      </c>
      <c r="E16" s="28">
        <v>7.6108658866971268E-3</v>
      </c>
      <c r="F16" s="28">
        <v>-2.1774178356550267E-2</v>
      </c>
      <c r="G16" s="28">
        <v>5.0771481964013931E-2</v>
      </c>
      <c r="H16" s="28">
        <v>3.2780905108343195E-2</v>
      </c>
      <c r="I16" s="61">
        <v>1.6947930660195176E-2</v>
      </c>
      <c r="J16" s="28"/>
      <c r="K16" s="42"/>
      <c r="L16" s="43">
        <v>92.854282508270515</v>
      </c>
    </row>
    <row r="17" spans="1:12" x14ac:dyDescent="0.25">
      <c r="A17" s="62" t="s">
        <v>56</v>
      </c>
      <c r="B17" s="28">
        <v>-5.0853610517503034E-2</v>
      </c>
      <c r="C17" s="28">
        <v>-3.5914051725400853E-3</v>
      </c>
      <c r="D17" s="28">
        <v>-1.2855904641491112E-2</v>
      </c>
      <c r="E17" s="28">
        <v>6.3237223630974171E-3</v>
      </c>
      <c r="F17" s="28">
        <v>-7.2480996086444871E-2</v>
      </c>
      <c r="G17" s="28">
        <v>-6.0658862449366469E-3</v>
      </c>
      <c r="H17" s="28">
        <v>1.3926856436511592E-2</v>
      </c>
      <c r="I17" s="61">
        <v>2.5027736267546619E-3</v>
      </c>
      <c r="J17" s="28"/>
      <c r="K17" s="42"/>
      <c r="L17" s="43">
        <v>90.249449922268795</v>
      </c>
    </row>
    <row r="18" spans="1:12" x14ac:dyDescent="0.25">
      <c r="A18" s="62" t="s">
        <v>57</v>
      </c>
      <c r="B18" s="28">
        <v>-4.0718063386278924E-2</v>
      </c>
      <c r="C18" s="28">
        <v>9.7169949708875158E-4</v>
      </c>
      <c r="D18" s="28">
        <v>-1.2522534267821794E-2</v>
      </c>
      <c r="E18" s="28">
        <v>5.9306035004769164E-3</v>
      </c>
      <c r="F18" s="28">
        <v>-0.1038401152366456</v>
      </c>
      <c r="G18" s="28">
        <v>-2.2812553914758449E-2</v>
      </c>
      <c r="H18" s="28">
        <v>1.5138830749306553E-2</v>
      </c>
      <c r="I18" s="61">
        <v>1.1712728621624535E-3</v>
      </c>
      <c r="J18" s="28"/>
      <c r="K18" s="42"/>
      <c r="L18" s="43">
        <v>90.694193943045036</v>
      </c>
    </row>
    <row r="19" spans="1:12" ht="15" customHeight="1" x14ac:dyDescent="0.25">
      <c r="A19" s="62" t="s">
        <v>58</v>
      </c>
      <c r="B19" s="28">
        <v>-2.9994492286627539E-2</v>
      </c>
      <c r="C19" s="28">
        <v>5.5429599808631824E-3</v>
      </c>
      <c r="D19" s="28">
        <v>-7.6729698846252914E-3</v>
      </c>
      <c r="E19" s="28">
        <v>4.7003254828450469E-3</v>
      </c>
      <c r="F19" s="28">
        <v>-8.2727531807535004E-2</v>
      </c>
      <c r="G19" s="28">
        <v>-7.9964274329619167E-3</v>
      </c>
      <c r="H19" s="28">
        <v>1.9710405272174381E-2</v>
      </c>
      <c r="I19" s="61">
        <v>3.9346300659328648E-3</v>
      </c>
      <c r="J19" s="29"/>
      <c r="K19" s="44"/>
      <c r="L19" s="43">
        <v>91.261903364827873</v>
      </c>
    </row>
    <row r="20" spans="1:12" x14ac:dyDescent="0.25">
      <c r="A20" s="62" t="s">
        <v>59</v>
      </c>
      <c r="B20" s="28">
        <v>-3.4600355644719971E-2</v>
      </c>
      <c r="C20" s="28">
        <v>7.7508421763186064E-3</v>
      </c>
      <c r="D20" s="28">
        <v>-4.6705840874368132E-3</v>
      </c>
      <c r="E20" s="28">
        <v>4.2964389435211636E-3</v>
      </c>
      <c r="F20" s="28">
        <v>-4.8049596066303879E-2</v>
      </c>
      <c r="G20" s="28">
        <v>1.7320274242361045E-2</v>
      </c>
      <c r="H20" s="28">
        <v>2.7650867925040679E-2</v>
      </c>
      <c r="I20" s="61">
        <v>1.7300553327551205E-2</v>
      </c>
      <c r="J20" s="20"/>
      <c r="K20" s="37"/>
      <c r="L20" s="43">
        <v>92.998375431287613</v>
      </c>
    </row>
    <row r="21" spans="1:12" ht="15.75" thickBot="1" x14ac:dyDescent="0.3">
      <c r="A21" s="64" t="s">
        <v>60</v>
      </c>
      <c r="B21" s="65">
        <v>-9.7374470659407186E-2</v>
      </c>
      <c r="C21" s="65">
        <v>-2.7933309536374185E-2</v>
      </c>
      <c r="D21" s="65">
        <v>-7.2051690626696585E-3</v>
      </c>
      <c r="E21" s="65">
        <v>-3.4378593100444776E-3</v>
      </c>
      <c r="F21" s="65">
        <v>-5.3741817948210979E-2</v>
      </c>
      <c r="G21" s="65">
        <v>-1.6578816404294927E-2</v>
      </c>
      <c r="H21" s="65">
        <v>-1.1154728581108664E-2</v>
      </c>
      <c r="I21" s="66">
        <v>-3.9188689619145123E-3</v>
      </c>
      <c r="J21" s="20"/>
      <c r="K21" s="57" t="s">
        <v>29</v>
      </c>
      <c r="L21" s="43">
        <v>100</v>
      </c>
    </row>
    <row r="22" spans="1:12" x14ac:dyDescent="0.25">
      <c r="A22" s="30" t="s">
        <v>53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>
        <v>93.678955913358379</v>
      </c>
    </row>
    <row r="23" spans="1:12" ht="6.9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>
        <v>93.222199896615791</v>
      </c>
    </row>
    <row r="24" spans="1:12" x14ac:dyDescent="0.25">
      <c r="A24" s="31" t="str">
        <f>"Indexed number of payroll jobs and total wages, "&amp;$L$1&amp;" and Australia"</f>
        <v>Indexed number of payroll jobs and total wages, Western Australia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>
        <v>92.870702649812898</v>
      </c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>
        <v>93.679227619320955</v>
      </c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>
        <v>92.686225897216985</v>
      </c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 t="s">
        <v>28</v>
      </c>
      <c r="L27" s="43">
        <v>100</v>
      </c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>
        <v>94.685579885832198</v>
      </c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>
        <v>93.27746314971948</v>
      </c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>
        <v>93.280708288092242</v>
      </c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>
        <v>93.754209514700747</v>
      </c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>
        <v>94.59092324547305</v>
      </c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27</v>
      </c>
      <c r="L34" s="43"/>
    </row>
    <row r="35" spans="1:12" ht="6.9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25</v>
      </c>
    </row>
    <row r="36" spans="1:12" x14ac:dyDescent="0.25">
      <c r="A36" s="32" t="str">
        <f>"Indexed number of payroll jobs held by men by age group, "&amp;$L$1</f>
        <v>Indexed number of payroll jobs held by men by age group, Western Australia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54</v>
      </c>
      <c r="L36" s="43">
        <v>89.757280552548849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55</v>
      </c>
      <c r="L37" s="43">
        <v>92.753358976652649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56</v>
      </c>
      <c r="L38" s="43">
        <v>95.579671795621508</v>
      </c>
    </row>
    <row r="39" spans="1:12" x14ac:dyDescent="0.25">
      <c r="K39" s="44" t="s">
        <v>57</v>
      </c>
      <c r="L39" s="43">
        <v>96.128220563448124</v>
      </c>
    </row>
    <row r="40" spans="1:12" x14ac:dyDescent="0.25">
      <c r="K40" s="37" t="s">
        <v>58</v>
      </c>
      <c r="L40" s="43">
        <v>96.558012132717067</v>
      </c>
    </row>
    <row r="41" spans="1:12" x14ac:dyDescent="0.25">
      <c r="K41" s="37" t="s">
        <v>59</v>
      </c>
      <c r="L41" s="43">
        <v>95.8387788013343</v>
      </c>
    </row>
    <row r="42" spans="1:12" x14ac:dyDescent="0.25">
      <c r="K42" s="37" t="s">
        <v>60</v>
      </c>
      <c r="L42" s="43">
        <v>93.76068876293742</v>
      </c>
    </row>
    <row r="43" spans="1:12" x14ac:dyDescent="0.25">
      <c r="K43" s="37" t="s">
        <v>61</v>
      </c>
      <c r="L43" s="43">
        <v>0</v>
      </c>
    </row>
    <row r="44" spans="1:12" x14ac:dyDescent="0.25">
      <c r="K44" s="43"/>
      <c r="L44" s="43" t="s">
        <v>24</v>
      </c>
    </row>
    <row r="45" spans="1:12" x14ac:dyDescent="0.25">
      <c r="K45" s="42" t="s">
        <v>54</v>
      </c>
      <c r="L45" s="43">
        <v>87.474872429256223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Western Australia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55</v>
      </c>
      <c r="L46" s="43">
        <v>92.059218176938913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56</v>
      </c>
      <c r="L47" s="43">
        <v>95.745038558532215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57</v>
      </c>
      <c r="L48" s="43">
        <v>96.789756114340747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58</v>
      </c>
      <c r="L49" s="43">
        <v>97.124669858038956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59</v>
      </c>
      <c r="L50" s="43">
        <v>96.0235933461462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60</v>
      </c>
      <c r="L51" s="43">
        <v>92.890586495810751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 t="s">
        <v>61</v>
      </c>
      <c r="L52" s="43">
        <v>0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23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54</v>
      </c>
      <c r="L54" s="43">
        <v>90.51048915004381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Western Australia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55</v>
      </c>
      <c r="L55" s="43">
        <v>91.814044189999095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56</v>
      </c>
      <c r="L56" s="43">
        <v>94.290691129710183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57</v>
      </c>
      <c r="L57" s="43">
        <v>95.023545801658003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58</v>
      </c>
      <c r="L58" s="43">
        <v>95.818277484318259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59</v>
      </c>
      <c r="L59" s="43">
        <v>95.430578567168141</v>
      </c>
    </row>
    <row r="60" spans="1:12" ht="15.4" customHeight="1" x14ac:dyDescent="0.25">
      <c r="K60" s="37" t="s">
        <v>60</v>
      </c>
      <c r="L60" s="43">
        <v>92.078856579595865</v>
      </c>
    </row>
    <row r="61" spans="1:12" ht="15.4" customHeight="1" x14ac:dyDescent="0.25">
      <c r="K61" s="37" t="s">
        <v>61</v>
      </c>
      <c r="L61" s="43">
        <v>0</v>
      </c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26</v>
      </c>
      <c r="L63" s="46"/>
    </row>
    <row r="64" spans="1:12" ht="15.4" customHeight="1" x14ac:dyDescent="0.25">
      <c r="K64" s="46"/>
      <c r="L64" s="42" t="s">
        <v>25</v>
      </c>
    </row>
    <row r="65" spans="1:12" ht="15.4" customHeight="1" x14ac:dyDescent="0.25">
      <c r="K65" s="42" t="s">
        <v>54</v>
      </c>
      <c r="L65" s="43">
        <v>83.948763724002504</v>
      </c>
    </row>
    <row r="66" spans="1:12" ht="15.4" customHeight="1" x14ac:dyDescent="0.25">
      <c r="K66" s="42" t="s">
        <v>55</v>
      </c>
      <c r="L66" s="43">
        <v>90.462298178547343</v>
      </c>
    </row>
    <row r="67" spans="1:12" ht="15.4" customHeight="1" x14ac:dyDescent="0.25">
      <c r="K67" s="42" t="s">
        <v>56</v>
      </c>
      <c r="L67" s="43">
        <v>94.887002458635124</v>
      </c>
    </row>
    <row r="68" spans="1:12" ht="15.4" customHeight="1" x14ac:dyDescent="0.25">
      <c r="K68" s="44" t="s">
        <v>57</v>
      </c>
      <c r="L68" s="43">
        <v>95.540248455142077</v>
      </c>
    </row>
    <row r="69" spans="1:12" ht="15.4" customHeight="1" x14ac:dyDescent="0.25">
      <c r="K69" s="37" t="s">
        <v>58</v>
      </c>
      <c r="L69" s="43">
        <v>96.400479691329068</v>
      </c>
    </row>
    <row r="70" spans="1:12" ht="15.4" customHeight="1" x14ac:dyDescent="0.25">
      <c r="K70" s="37" t="s">
        <v>59</v>
      </c>
      <c r="L70" s="43">
        <v>95.770657232405725</v>
      </c>
    </row>
    <row r="71" spans="1:12" ht="15.4" customHeight="1" x14ac:dyDescent="0.25">
      <c r="K71" s="37" t="s">
        <v>60</v>
      </c>
      <c r="L71" s="43">
        <v>92.320333587099455</v>
      </c>
    </row>
    <row r="72" spans="1:12" ht="15.4" customHeight="1" x14ac:dyDescent="0.25">
      <c r="K72" s="37" t="s">
        <v>61</v>
      </c>
      <c r="L72" s="43">
        <v>0</v>
      </c>
    </row>
    <row r="73" spans="1:12" ht="15.4" customHeight="1" x14ac:dyDescent="0.25">
      <c r="K73" s="38"/>
      <c r="L73" s="43" t="s">
        <v>24</v>
      </c>
    </row>
    <row r="74" spans="1:12" ht="15.4" customHeight="1" x14ac:dyDescent="0.25">
      <c r="K74" s="42" t="s">
        <v>54</v>
      </c>
      <c r="L74" s="43">
        <v>79.800053557082933</v>
      </c>
    </row>
    <row r="75" spans="1:12" ht="15.4" customHeight="1" x14ac:dyDescent="0.25">
      <c r="K75" s="42" t="s">
        <v>55</v>
      </c>
      <c r="L75" s="43">
        <v>90.786597706318858</v>
      </c>
    </row>
    <row r="76" spans="1:12" ht="15.4" customHeight="1" x14ac:dyDescent="0.25">
      <c r="K76" s="42" t="s">
        <v>56</v>
      </c>
      <c r="L76" s="43">
        <v>96.712406139942857</v>
      </c>
    </row>
    <row r="77" spans="1:12" ht="15.4" customHeight="1" x14ac:dyDescent="0.25">
      <c r="A77" s="31" t="str">
        <f>"Distribution of payroll jobs by industry, "&amp;$L$1</f>
        <v>Distribution of payroll jobs by industry, Western Australia</v>
      </c>
      <c r="K77" s="44" t="s">
        <v>57</v>
      </c>
      <c r="L77" s="43">
        <v>97.546482652865635</v>
      </c>
    </row>
    <row r="78" spans="1:12" ht="15.4" customHeight="1" x14ac:dyDescent="0.25">
      <c r="K78" s="37" t="s">
        <v>58</v>
      </c>
      <c r="L78" s="43">
        <v>98.423275457531673</v>
      </c>
    </row>
    <row r="79" spans="1:12" ht="15.4" customHeight="1" x14ac:dyDescent="0.25">
      <c r="K79" s="37" t="s">
        <v>59</v>
      </c>
      <c r="L79" s="43">
        <v>98.06011966948428</v>
      </c>
    </row>
    <row r="80" spans="1:12" ht="15.4" customHeight="1" x14ac:dyDescent="0.25">
      <c r="K80" s="37" t="s">
        <v>60</v>
      </c>
      <c r="L80" s="43">
        <v>89.757076614298569</v>
      </c>
    </row>
    <row r="81" spans="1:12" ht="15.4" customHeight="1" x14ac:dyDescent="0.25">
      <c r="K81" s="37" t="s">
        <v>61</v>
      </c>
      <c r="L81" s="43">
        <v>0</v>
      </c>
    </row>
    <row r="82" spans="1:12" ht="15.4" customHeight="1" x14ac:dyDescent="0.25">
      <c r="K82" s="39"/>
      <c r="L82" s="43" t="s">
        <v>23</v>
      </c>
    </row>
    <row r="83" spans="1:12" ht="15.4" customHeight="1" x14ac:dyDescent="0.25">
      <c r="K83" s="42" t="s">
        <v>54</v>
      </c>
      <c r="L83" s="43">
        <v>82.921717397125761</v>
      </c>
    </row>
    <row r="84" spans="1:12" ht="15.4" customHeight="1" x14ac:dyDescent="0.25">
      <c r="K84" s="42" t="s">
        <v>55</v>
      </c>
      <c r="L84" s="43">
        <v>90.632606251405448</v>
      </c>
    </row>
    <row r="85" spans="1:12" ht="15.4" customHeight="1" x14ac:dyDescent="0.25">
      <c r="K85" s="42" t="s">
        <v>56</v>
      </c>
      <c r="L85" s="43">
        <v>95.746295434912625</v>
      </c>
    </row>
    <row r="86" spans="1:12" ht="15.4" customHeight="1" x14ac:dyDescent="0.25">
      <c r="K86" s="44" t="s">
        <v>57</v>
      </c>
      <c r="L86" s="43">
        <v>96.917659300638022</v>
      </c>
    </row>
    <row r="87" spans="1:12" ht="15.4" customHeight="1" x14ac:dyDescent="0.25">
      <c r="K87" s="37" t="s">
        <v>58</v>
      </c>
      <c r="L87" s="43">
        <v>98.254111267532195</v>
      </c>
    </row>
    <row r="88" spans="1:12" ht="15.4" customHeight="1" x14ac:dyDescent="0.25">
      <c r="K88" s="37" t="s">
        <v>59</v>
      </c>
      <c r="L88" s="43">
        <v>97.754345141988793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60</v>
      </c>
      <c r="L89" s="43">
        <v>89.282787736175507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 t="s">
        <v>61</v>
      </c>
      <c r="L90" s="43">
        <v>0</v>
      </c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22</v>
      </c>
      <c r="L92" s="38"/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8"/>
      <c r="L93" s="47" t="s">
        <v>20</v>
      </c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-8.3933333333333304E-2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-6.4020580668871729E-2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-7.2340381303082513E-2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2.445435343815916E-3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-6.0430957640584371E-2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-6.55916827592401E-2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-6.5704116887982389E-2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-0.26123561076604551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-5.9916321677089712E-2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-0.10838037552998181</v>
      </c>
    </row>
    <row r="104" spans="1:12" x14ac:dyDescent="0.25">
      <c r="K104" s="38" t="s">
        <v>12</v>
      </c>
      <c r="L104" s="42">
        <v>-1.409601634320734E-2</v>
      </c>
    </row>
    <row r="105" spans="1:12" x14ac:dyDescent="0.25">
      <c r="K105" s="38" t="s">
        <v>11</v>
      </c>
      <c r="L105" s="42">
        <v>-0.11239834239834234</v>
      </c>
    </row>
    <row r="106" spans="1:12" x14ac:dyDescent="0.25">
      <c r="K106" s="38" t="s">
        <v>10</v>
      </c>
      <c r="L106" s="42">
        <v>-8.4347254352855283E-2</v>
      </c>
    </row>
    <row r="107" spans="1:12" x14ac:dyDescent="0.25">
      <c r="K107" s="38" t="s">
        <v>9</v>
      </c>
      <c r="L107" s="42">
        <v>-0.10154081732998055</v>
      </c>
    </row>
    <row r="108" spans="1:12" x14ac:dyDescent="0.25">
      <c r="K108" s="38" t="s">
        <v>8</v>
      </c>
      <c r="L108" s="42">
        <v>1.7993048773482068E-2</v>
      </c>
    </row>
    <row r="109" spans="1:12" x14ac:dyDescent="0.25">
      <c r="K109" s="38" t="s">
        <v>7</v>
      </c>
      <c r="L109" s="42">
        <v>-3.1743091948546853E-2</v>
      </c>
    </row>
    <row r="110" spans="1:12" x14ac:dyDescent="0.25">
      <c r="K110" s="38" t="s">
        <v>6</v>
      </c>
      <c r="L110" s="42">
        <v>3.9258448488165287E-2</v>
      </c>
    </row>
    <row r="111" spans="1:12" x14ac:dyDescent="0.25">
      <c r="K111" s="38" t="s">
        <v>5</v>
      </c>
      <c r="L111" s="42">
        <v>-8.9690710785605199E-2</v>
      </c>
    </row>
    <row r="112" spans="1:12" x14ac:dyDescent="0.25">
      <c r="K112" s="38" t="s">
        <v>3</v>
      </c>
      <c r="L112" s="42">
        <v>-9.5684368910485706E-2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21</v>
      </c>
      <c r="L141" s="38"/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7">
        <v>1.3688090466647582E-2</v>
      </c>
    </row>
    <row r="144" spans="11:12" x14ac:dyDescent="0.25">
      <c r="K144" s="38" t="s">
        <v>0</v>
      </c>
      <c r="L144" s="47">
        <v>7.3029988548525618E-2</v>
      </c>
    </row>
    <row r="145" spans="11:12" x14ac:dyDescent="0.25">
      <c r="K145" s="38" t="s">
        <v>1</v>
      </c>
      <c r="L145" s="47">
        <v>6.0252648153449759E-2</v>
      </c>
    </row>
    <row r="146" spans="11:12" x14ac:dyDescent="0.25">
      <c r="K146" s="38" t="s">
        <v>18</v>
      </c>
      <c r="L146" s="47">
        <v>1.1436265387918695E-2</v>
      </c>
    </row>
    <row r="147" spans="11:12" x14ac:dyDescent="0.25">
      <c r="K147" s="38" t="s">
        <v>2</v>
      </c>
      <c r="L147" s="47">
        <v>6.9253685943315199E-2</v>
      </c>
    </row>
    <row r="148" spans="11:12" x14ac:dyDescent="0.25">
      <c r="K148" s="38" t="s">
        <v>17</v>
      </c>
      <c r="L148" s="47">
        <v>3.9842184368737474E-2</v>
      </c>
    </row>
    <row r="149" spans="11:12" x14ac:dyDescent="0.25">
      <c r="K149" s="38" t="s">
        <v>16</v>
      </c>
      <c r="L149" s="47">
        <v>8.596836530203264E-2</v>
      </c>
    </row>
    <row r="150" spans="11:12" x14ac:dyDescent="0.25">
      <c r="K150" s="38" t="s">
        <v>15</v>
      </c>
      <c r="L150" s="47">
        <v>6.481713426853708E-2</v>
      </c>
    </row>
    <row r="151" spans="11:12" x14ac:dyDescent="0.25">
      <c r="K151" s="38" t="s">
        <v>14</v>
      </c>
      <c r="L151" s="47">
        <v>4.0627683939307185E-2</v>
      </c>
    </row>
    <row r="152" spans="11:12" x14ac:dyDescent="0.25">
      <c r="K152" s="38" t="s">
        <v>13</v>
      </c>
      <c r="L152" s="47">
        <v>7.3853063269395938E-3</v>
      </c>
    </row>
    <row r="153" spans="11:12" x14ac:dyDescent="0.25">
      <c r="K153" s="38" t="s">
        <v>12</v>
      </c>
      <c r="L153" s="47">
        <v>2.6275765817348983E-2</v>
      </c>
    </row>
    <row r="154" spans="11:12" x14ac:dyDescent="0.25">
      <c r="K154" s="38" t="s">
        <v>11</v>
      </c>
      <c r="L154" s="47">
        <v>2.072537933008875E-2</v>
      </c>
    </row>
    <row r="155" spans="11:12" x14ac:dyDescent="0.25">
      <c r="K155" s="38" t="s">
        <v>10</v>
      </c>
      <c r="L155" s="47">
        <v>7.3477311766389927E-2</v>
      </c>
    </row>
    <row r="156" spans="11:12" x14ac:dyDescent="0.25">
      <c r="K156" s="38" t="s">
        <v>9</v>
      </c>
      <c r="L156" s="47">
        <v>6.3683617234468942E-2</v>
      </c>
    </row>
    <row r="157" spans="11:12" x14ac:dyDescent="0.25">
      <c r="K157" s="38" t="s">
        <v>8</v>
      </c>
      <c r="L157" s="47">
        <v>6.2292442026910963E-2</v>
      </c>
    </row>
    <row r="158" spans="11:12" x14ac:dyDescent="0.25">
      <c r="K158" s="38" t="s">
        <v>7</v>
      </c>
      <c r="L158" s="47">
        <v>9.0137417692527907E-2</v>
      </c>
    </row>
    <row r="159" spans="11:12" x14ac:dyDescent="0.25">
      <c r="K159" s="38" t="s">
        <v>6</v>
      </c>
      <c r="L159" s="47">
        <v>0.14385735757228743</v>
      </c>
    </row>
    <row r="160" spans="11:12" x14ac:dyDescent="0.25">
      <c r="K160" s="38" t="s">
        <v>5</v>
      </c>
      <c r="L160" s="47">
        <v>1.6979494703693102E-2</v>
      </c>
    </row>
    <row r="161" spans="11:12" x14ac:dyDescent="0.25">
      <c r="K161" s="38" t="s">
        <v>3</v>
      </c>
      <c r="L161" s="47">
        <v>3.6269861150873176E-2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7">
        <v>1.3328507773370005E-2</v>
      </c>
    </row>
    <row r="164" spans="11:12" x14ac:dyDescent="0.25">
      <c r="K164" s="38" t="s">
        <v>0</v>
      </c>
      <c r="L164" s="47">
        <v>7.2657276414548846E-2</v>
      </c>
    </row>
    <row r="165" spans="11:12" x14ac:dyDescent="0.25">
      <c r="K165" s="38" t="s">
        <v>1</v>
      </c>
      <c r="L165" s="47">
        <v>5.9412301115398164E-2</v>
      </c>
    </row>
    <row r="166" spans="11:12" x14ac:dyDescent="0.25">
      <c r="K166" s="38" t="s">
        <v>18</v>
      </c>
      <c r="L166" s="47">
        <v>1.2185870253754996E-2</v>
      </c>
    </row>
    <row r="167" spans="11:12" x14ac:dyDescent="0.25">
      <c r="K167" s="38" t="s">
        <v>2</v>
      </c>
      <c r="L167" s="47">
        <v>6.9164489249701505E-2</v>
      </c>
    </row>
    <row r="168" spans="11:12" x14ac:dyDescent="0.25">
      <c r="K168" s="38" t="s">
        <v>17</v>
      </c>
      <c r="L168" s="47">
        <v>3.9572311449688972E-2</v>
      </c>
    </row>
    <row r="169" spans="11:12" x14ac:dyDescent="0.25">
      <c r="K169" s="38" t="s">
        <v>16</v>
      </c>
      <c r="L169" s="47">
        <v>8.5375780306854027E-2</v>
      </c>
    </row>
    <row r="170" spans="11:12" x14ac:dyDescent="0.25">
      <c r="K170" s="38" t="s">
        <v>15</v>
      </c>
      <c r="L170" s="47">
        <v>5.0898778611441507E-2</v>
      </c>
    </row>
    <row r="171" spans="11:12" x14ac:dyDescent="0.25">
      <c r="K171" s="38" t="s">
        <v>14</v>
      </c>
      <c r="L171" s="47">
        <v>4.059758127840974E-2</v>
      </c>
    </row>
    <row r="172" spans="11:12" x14ac:dyDescent="0.25">
      <c r="K172" s="38" t="s">
        <v>13</v>
      </c>
      <c r="L172" s="47">
        <v>6.9993822933293037E-3</v>
      </c>
    </row>
    <row r="173" spans="11:12" x14ac:dyDescent="0.25">
      <c r="K173" s="38" t="s">
        <v>12</v>
      </c>
      <c r="L173" s="47">
        <v>2.7536046487875977E-2</v>
      </c>
    </row>
    <row r="174" spans="11:12" x14ac:dyDescent="0.25">
      <c r="K174" s="38" t="s">
        <v>11</v>
      </c>
      <c r="L174" s="47">
        <v>1.9553845295347205E-2</v>
      </c>
    </row>
    <row r="175" spans="11:12" x14ac:dyDescent="0.25">
      <c r="K175" s="38" t="s">
        <v>10</v>
      </c>
      <c r="L175" s="47">
        <v>7.151475301033576E-2</v>
      </c>
    </row>
    <row r="176" spans="11:12" x14ac:dyDescent="0.25">
      <c r="K176" s="38" t="s">
        <v>9</v>
      </c>
      <c r="L176" s="47">
        <v>6.0818773444296099E-2</v>
      </c>
    </row>
    <row r="177" spans="11:12" x14ac:dyDescent="0.25">
      <c r="K177" s="38" t="s">
        <v>8</v>
      </c>
      <c r="L177" s="47">
        <v>6.7404943867204359E-2</v>
      </c>
    </row>
    <row r="178" spans="11:12" x14ac:dyDescent="0.25">
      <c r="K178" s="38" t="s">
        <v>7</v>
      </c>
      <c r="L178" s="47">
        <v>9.2769944833191245E-2</v>
      </c>
    </row>
    <row r="179" spans="11:12" x14ac:dyDescent="0.25">
      <c r="K179" s="38" t="s">
        <v>6</v>
      </c>
      <c r="L179" s="47">
        <v>0.15891585347080281</v>
      </c>
    </row>
    <row r="180" spans="11:12" x14ac:dyDescent="0.25">
      <c r="K180" s="38" t="s">
        <v>5</v>
      </c>
      <c r="L180" s="47">
        <v>1.6429536763360827E-2</v>
      </c>
    </row>
    <row r="181" spans="11:12" x14ac:dyDescent="0.25">
      <c r="K181" s="38" t="s">
        <v>3</v>
      </c>
      <c r="L181" s="47">
        <v>3.4864024081088574E-2</v>
      </c>
    </row>
    <row r="182" spans="11:12" x14ac:dyDescent="0.25">
      <c r="K182" s="69" t="s">
        <v>66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99.164819056124671</v>
      </c>
    </row>
    <row r="185" spans="11:12" x14ac:dyDescent="0.25">
      <c r="K185" s="68">
        <v>43918</v>
      </c>
      <c r="L185" s="43">
        <v>97.281520865628409</v>
      </c>
    </row>
    <row r="186" spans="11:12" x14ac:dyDescent="0.25">
      <c r="K186" s="68">
        <v>43925</v>
      </c>
      <c r="L186" s="43">
        <v>93.678955913358379</v>
      </c>
    </row>
    <row r="187" spans="11:12" x14ac:dyDescent="0.25">
      <c r="K187" s="68">
        <v>43932</v>
      </c>
      <c r="L187" s="43">
        <v>93.222199896615791</v>
      </c>
    </row>
    <row r="188" spans="11:12" x14ac:dyDescent="0.25">
      <c r="K188" s="68">
        <v>43939</v>
      </c>
      <c r="L188" s="43">
        <v>92.870702649812898</v>
      </c>
    </row>
    <row r="189" spans="11:12" x14ac:dyDescent="0.25">
      <c r="K189" s="68">
        <v>43946</v>
      </c>
      <c r="L189" s="43">
        <v>93.679227619320955</v>
      </c>
    </row>
    <row r="190" spans="11:12" x14ac:dyDescent="0.25">
      <c r="K190" s="68">
        <v>43953</v>
      </c>
      <c r="L190" s="43">
        <v>92.686225897216985</v>
      </c>
    </row>
    <row r="191" spans="11:12" x14ac:dyDescent="0.25">
      <c r="K191" s="68" t="s">
        <v>67</v>
      </c>
      <c r="L191" s="43" t="s">
        <v>67</v>
      </c>
    </row>
    <row r="192" spans="11:12" x14ac:dyDescent="0.25">
      <c r="K192" s="68" t="s">
        <v>67</v>
      </c>
      <c r="L192" s="43" t="s">
        <v>67</v>
      </c>
    </row>
    <row r="193" spans="11:12" x14ac:dyDescent="0.25">
      <c r="K193" s="68" t="s">
        <v>67</v>
      </c>
      <c r="L193" s="43" t="s">
        <v>67</v>
      </c>
    </row>
    <row r="194" spans="11:12" x14ac:dyDescent="0.25">
      <c r="K194" s="68" t="s">
        <v>67</v>
      </c>
      <c r="L194" s="43" t="s">
        <v>67</v>
      </c>
    </row>
    <row r="195" spans="11:12" x14ac:dyDescent="0.25">
      <c r="K195" s="68" t="s">
        <v>67</v>
      </c>
      <c r="L195" s="43" t="s">
        <v>67</v>
      </c>
    </row>
    <row r="196" spans="11:12" x14ac:dyDescent="0.25">
      <c r="K196" s="68" t="s">
        <v>67</v>
      </c>
      <c r="L196" s="43" t="s">
        <v>67</v>
      </c>
    </row>
    <row r="197" spans="11:12" x14ac:dyDescent="0.25">
      <c r="K197" s="68" t="s">
        <v>67</v>
      </c>
      <c r="L197" s="43" t="s">
        <v>67</v>
      </c>
    </row>
    <row r="198" spans="11:12" x14ac:dyDescent="0.25">
      <c r="K198" s="68" t="s">
        <v>67</v>
      </c>
      <c r="L198" s="43" t="s">
        <v>67</v>
      </c>
    </row>
    <row r="199" spans="11:12" x14ac:dyDescent="0.25">
      <c r="K199" s="68" t="s">
        <v>67</v>
      </c>
      <c r="L199" s="43" t="s">
        <v>67</v>
      </c>
    </row>
    <row r="200" spans="11:12" x14ac:dyDescent="0.25">
      <c r="K200" s="68" t="s">
        <v>67</v>
      </c>
      <c r="L200" s="43" t="s">
        <v>67</v>
      </c>
    </row>
    <row r="201" spans="11:12" x14ac:dyDescent="0.25">
      <c r="K201" s="68" t="s">
        <v>67</v>
      </c>
      <c r="L201" s="43" t="s">
        <v>67</v>
      </c>
    </row>
    <row r="202" spans="11:12" x14ac:dyDescent="0.25">
      <c r="K202" s="68" t="s">
        <v>67</v>
      </c>
      <c r="L202" s="43" t="s">
        <v>67</v>
      </c>
    </row>
    <row r="203" spans="11:12" x14ac:dyDescent="0.25">
      <c r="K203" s="68" t="s">
        <v>67</v>
      </c>
      <c r="L203" s="43" t="s">
        <v>67</v>
      </c>
    </row>
    <row r="204" spans="11:12" x14ac:dyDescent="0.25">
      <c r="K204" s="68" t="s">
        <v>67</v>
      </c>
      <c r="L204" s="43" t="s">
        <v>67</v>
      </c>
    </row>
    <row r="205" spans="11:12" x14ac:dyDescent="0.25">
      <c r="K205" s="68" t="s">
        <v>67</v>
      </c>
      <c r="L205" s="43" t="s">
        <v>67</v>
      </c>
    </row>
    <row r="206" spans="11:12" x14ac:dyDescent="0.25">
      <c r="K206" s="68" t="s">
        <v>67</v>
      </c>
      <c r="L206" s="43" t="s">
        <v>67</v>
      </c>
    </row>
    <row r="207" spans="11:12" x14ac:dyDescent="0.25">
      <c r="K207" s="68" t="s">
        <v>67</v>
      </c>
      <c r="L207" s="43" t="s">
        <v>67</v>
      </c>
    </row>
    <row r="208" spans="11:12" x14ac:dyDescent="0.25">
      <c r="K208" s="68" t="s">
        <v>67</v>
      </c>
      <c r="L208" s="43" t="s">
        <v>67</v>
      </c>
    </row>
    <row r="209" spans="11:12" x14ac:dyDescent="0.25">
      <c r="K209" s="68" t="s">
        <v>67</v>
      </c>
      <c r="L209" s="43" t="s">
        <v>67</v>
      </c>
    </row>
    <row r="210" spans="11:12" x14ac:dyDescent="0.25">
      <c r="K210" s="68" t="s">
        <v>67</v>
      </c>
      <c r="L210" s="43" t="s">
        <v>67</v>
      </c>
    </row>
    <row r="211" spans="11:12" x14ac:dyDescent="0.25">
      <c r="K211" s="68" t="s">
        <v>67</v>
      </c>
      <c r="L211" s="43" t="s">
        <v>67</v>
      </c>
    </row>
    <row r="212" spans="11:12" x14ac:dyDescent="0.25">
      <c r="K212" s="68" t="s">
        <v>67</v>
      </c>
      <c r="L212" s="43" t="s">
        <v>67</v>
      </c>
    </row>
    <row r="213" spans="11:12" x14ac:dyDescent="0.25">
      <c r="K213" s="68" t="s">
        <v>67</v>
      </c>
      <c r="L213" s="43" t="s">
        <v>67</v>
      </c>
    </row>
    <row r="214" spans="11:12" x14ac:dyDescent="0.25">
      <c r="K214" s="68" t="s">
        <v>67</v>
      </c>
      <c r="L214" s="43" t="s">
        <v>67</v>
      </c>
    </row>
    <row r="215" spans="11:12" x14ac:dyDescent="0.25">
      <c r="K215" s="68" t="s">
        <v>67</v>
      </c>
      <c r="L215" s="43" t="s">
        <v>67</v>
      </c>
    </row>
    <row r="216" spans="11:12" x14ac:dyDescent="0.25">
      <c r="K216" s="68" t="s">
        <v>67</v>
      </c>
      <c r="L216" s="43" t="s">
        <v>67</v>
      </c>
    </row>
    <row r="217" spans="11:12" x14ac:dyDescent="0.25">
      <c r="K217" s="68" t="s">
        <v>67</v>
      </c>
      <c r="L217" s="43" t="s">
        <v>67</v>
      </c>
    </row>
    <row r="218" spans="11:12" x14ac:dyDescent="0.25">
      <c r="K218" s="68" t="s">
        <v>67</v>
      </c>
      <c r="L218" s="43" t="s">
        <v>67</v>
      </c>
    </row>
    <row r="219" spans="11:12" x14ac:dyDescent="0.25">
      <c r="K219" s="68" t="s">
        <v>67</v>
      </c>
      <c r="L219" s="43" t="s">
        <v>67</v>
      </c>
    </row>
    <row r="220" spans="11:12" x14ac:dyDescent="0.25">
      <c r="K220" s="68" t="s">
        <v>67</v>
      </c>
      <c r="L220" s="43" t="s">
        <v>67</v>
      </c>
    </row>
    <row r="221" spans="11:12" x14ac:dyDescent="0.25">
      <c r="K221" s="68" t="s">
        <v>67</v>
      </c>
      <c r="L221" s="43" t="s">
        <v>67</v>
      </c>
    </row>
    <row r="222" spans="11:12" x14ac:dyDescent="0.25">
      <c r="K222" s="68" t="s">
        <v>67</v>
      </c>
      <c r="L222" s="43" t="s">
        <v>67</v>
      </c>
    </row>
    <row r="223" spans="11:12" x14ac:dyDescent="0.25">
      <c r="K223" s="68" t="s">
        <v>67</v>
      </c>
      <c r="L223" s="43" t="s">
        <v>67</v>
      </c>
    </row>
    <row r="224" spans="11:12" x14ac:dyDescent="0.25">
      <c r="K224" s="69" t="s">
        <v>68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99.123360605368333</v>
      </c>
    </row>
    <row r="227" spans="11:12" x14ac:dyDescent="0.25">
      <c r="K227" s="68">
        <v>43918</v>
      </c>
      <c r="L227" s="43">
        <v>98.156312054737214</v>
      </c>
    </row>
    <row r="228" spans="11:12" x14ac:dyDescent="0.25">
      <c r="K228" s="68">
        <v>43925</v>
      </c>
      <c r="L228" s="43">
        <v>94.685579885832198</v>
      </c>
    </row>
    <row r="229" spans="11:12" x14ac:dyDescent="0.25">
      <c r="K229" s="68">
        <v>43932</v>
      </c>
      <c r="L229" s="43">
        <v>93.27746314971948</v>
      </c>
    </row>
    <row r="230" spans="11:12" x14ac:dyDescent="0.25">
      <c r="K230" s="68">
        <v>43939</v>
      </c>
      <c r="L230" s="43">
        <v>93.280708288092242</v>
      </c>
    </row>
    <row r="231" spans="11:12" x14ac:dyDescent="0.25">
      <c r="K231" s="68">
        <v>43946</v>
      </c>
      <c r="L231" s="43">
        <v>93.754209514700747</v>
      </c>
    </row>
    <row r="232" spans="11:12" x14ac:dyDescent="0.25">
      <c r="K232" s="68">
        <v>43953</v>
      </c>
      <c r="L232" s="43">
        <v>94.59092324547305</v>
      </c>
    </row>
    <row r="233" spans="11:12" x14ac:dyDescent="0.25">
      <c r="K233" s="68" t="s">
        <v>67</v>
      </c>
      <c r="L233" s="43" t="s">
        <v>67</v>
      </c>
    </row>
    <row r="234" spans="11:12" x14ac:dyDescent="0.25">
      <c r="K234" s="68" t="s">
        <v>67</v>
      </c>
      <c r="L234" s="43" t="s">
        <v>67</v>
      </c>
    </row>
    <row r="235" spans="11:12" x14ac:dyDescent="0.25">
      <c r="K235" s="68" t="s">
        <v>67</v>
      </c>
      <c r="L235" s="43" t="s">
        <v>67</v>
      </c>
    </row>
    <row r="236" spans="11:12" x14ac:dyDescent="0.25">
      <c r="K236" s="68" t="s">
        <v>67</v>
      </c>
      <c r="L236" s="43" t="s">
        <v>67</v>
      </c>
    </row>
    <row r="237" spans="11:12" x14ac:dyDescent="0.25">
      <c r="K237" s="68" t="s">
        <v>67</v>
      </c>
      <c r="L237" s="43" t="s">
        <v>67</v>
      </c>
    </row>
    <row r="238" spans="11:12" x14ac:dyDescent="0.25">
      <c r="K238" s="68" t="s">
        <v>67</v>
      </c>
      <c r="L238" s="43" t="s">
        <v>67</v>
      </c>
    </row>
    <row r="239" spans="11:12" x14ac:dyDescent="0.25">
      <c r="K239" s="68" t="s">
        <v>67</v>
      </c>
      <c r="L239" s="43" t="s">
        <v>67</v>
      </c>
    </row>
    <row r="240" spans="11:12" x14ac:dyDescent="0.25">
      <c r="K240" s="68" t="s">
        <v>67</v>
      </c>
      <c r="L240" s="43" t="s">
        <v>67</v>
      </c>
    </row>
    <row r="241" spans="11:12" x14ac:dyDescent="0.25">
      <c r="K241" s="68" t="s">
        <v>67</v>
      </c>
      <c r="L241" s="43" t="s">
        <v>67</v>
      </c>
    </row>
    <row r="242" spans="11:12" x14ac:dyDescent="0.25">
      <c r="K242" s="68" t="s">
        <v>67</v>
      </c>
      <c r="L242" s="43" t="s">
        <v>67</v>
      </c>
    </row>
    <row r="243" spans="11:12" x14ac:dyDescent="0.25">
      <c r="K243" s="68" t="s">
        <v>67</v>
      </c>
      <c r="L243" s="43" t="s">
        <v>67</v>
      </c>
    </row>
    <row r="244" spans="11:12" x14ac:dyDescent="0.25">
      <c r="K244" s="68" t="s">
        <v>67</v>
      </c>
      <c r="L244" s="43" t="s">
        <v>67</v>
      </c>
    </row>
    <row r="245" spans="11:12" x14ac:dyDescent="0.25">
      <c r="K245" s="68" t="s">
        <v>67</v>
      </c>
      <c r="L245" s="43" t="s">
        <v>67</v>
      </c>
    </row>
    <row r="246" spans="11:12" x14ac:dyDescent="0.25">
      <c r="K246" s="68" t="s">
        <v>67</v>
      </c>
      <c r="L246" s="43" t="s">
        <v>67</v>
      </c>
    </row>
    <row r="247" spans="11:12" x14ac:dyDescent="0.25">
      <c r="K247" s="68" t="s">
        <v>67</v>
      </c>
      <c r="L247" s="43" t="s">
        <v>67</v>
      </c>
    </row>
    <row r="248" spans="11:12" x14ac:dyDescent="0.25">
      <c r="K248" s="68" t="s">
        <v>67</v>
      </c>
      <c r="L248" s="43" t="s">
        <v>67</v>
      </c>
    </row>
    <row r="249" spans="11:12" x14ac:dyDescent="0.25">
      <c r="K249" s="68" t="s">
        <v>67</v>
      </c>
      <c r="L249" s="43" t="s">
        <v>67</v>
      </c>
    </row>
    <row r="250" spans="11:12" x14ac:dyDescent="0.25">
      <c r="K250" s="68" t="s">
        <v>67</v>
      </c>
      <c r="L250" s="43" t="s">
        <v>67</v>
      </c>
    </row>
    <row r="251" spans="11:12" x14ac:dyDescent="0.25">
      <c r="K251" s="68" t="s">
        <v>67</v>
      </c>
      <c r="L251" s="43" t="s">
        <v>67</v>
      </c>
    </row>
    <row r="252" spans="11:12" x14ac:dyDescent="0.25">
      <c r="K252" s="68" t="s">
        <v>67</v>
      </c>
      <c r="L252" s="43" t="s">
        <v>67</v>
      </c>
    </row>
    <row r="253" spans="11:12" x14ac:dyDescent="0.25">
      <c r="K253" s="68" t="s">
        <v>67</v>
      </c>
      <c r="L253" s="43" t="s">
        <v>67</v>
      </c>
    </row>
    <row r="254" spans="11:12" x14ac:dyDescent="0.25">
      <c r="K254" s="68" t="s">
        <v>67</v>
      </c>
      <c r="L254" s="43" t="s">
        <v>67</v>
      </c>
    </row>
    <row r="255" spans="11:12" x14ac:dyDescent="0.25">
      <c r="K255" s="68" t="s">
        <v>67</v>
      </c>
      <c r="L255" s="43" t="s">
        <v>67</v>
      </c>
    </row>
    <row r="256" spans="11:12" x14ac:dyDescent="0.25">
      <c r="K256" s="68" t="s">
        <v>67</v>
      </c>
      <c r="L256" s="43" t="s">
        <v>67</v>
      </c>
    </row>
    <row r="257" spans="11:12" x14ac:dyDescent="0.25">
      <c r="K257" s="68" t="s">
        <v>67</v>
      </c>
      <c r="L257" s="43" t="s">
        <v>67</v>
      </c>
    </row>
    <row r="258" spans="11:12" x14ac:dyDescent="0.25">
      <c r="K258" s="68" t="s">
        <v>67</v>
      </c>
      <c r="L258" s="43" t="s">
        <v>67</v>
      </c>
    </row>
    <row r="259" spans="11:12" x14ac:dyDescent="0.25">
      <c r="K259" s="68" t="s">
        <v>67</v>
      </c>
      <c r="L259" s="43" t="s">
        <v>67</v>
      </c>
    </row>
    <row r="260" spans="11:12" x14ac:dyDescent="0.25">
      <c r="K260" s="68" t="s">
        <v>67</v>
      </c>
      <c r="L260" s="43" t="s">
        <v>67</v>
      </c>
    </row>
    <row r="261" spans="11:12" x14ac:dyDescent="0.25">
      <c r="K261" s="68" t="s">
        <v>67</v>
      </c>
      <c r="L261" s="43" t="s">
        <v>67</v>
      </c>
    </row>
    <row r="262" spans="11:12" x14ac:dyDescent="0.25">
      <c r="K262" s="68" t="s">
        <v>67</v>
      </c>
      <c r="L262" s="43" t="s">
        <v>67</v>
      </c>
    </row>
    <row r="263" spans="11:12" x14ac:dyDescent="0.25">
      <c r="K263" s="68" t="s">
        <v>67</v>
      </c>
      <c r="L263" s="43" t="s">
        <v>67</v>
      </c>
    </row>
    <row r="264" spans="11:12" x14ac:dyDescent="0.25">
      <c r="K264" s="68" t="s">
        <v>67</v>
      </c>
      <c r="L264" s="43" t="s">
        <v>67</v>
      </c>
    </row>
    <row r="265" spans="11:12" x14ac:dyDescent="0.25">
      <c r="K265" s="68" t="s">
        <v>67</v>
      </c>
      <c r="L265" s="43" t="s">
        <v>67</v>
      </c>
    </row>
    <row r="266" spans="11:12" x14ac:dyDescent="0.25">
      <c r="K266" s="70"/>
      <c r="L266" s="70"/>
    </row>
    <row r="267" spans="11:12" x14ac:dyDescent="0.25">
      <c r="K267" s="69" t="s">
        <v>69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99.643215001431429</v>
      </c>
    </row>
    <row r="270" spans="11:12" x14ac:dyDescent="0.25">
      <c r="K270" s="68">
        <v>43918</v>
      </c>
      <c r="L270" s="43">
        <v>97.731445032922991</v>
      </c>
    </row>
    <row r="271" spans="11:12" x14ac:dyDescent="0.25">
      <c r="K271" s="68">
        <v>43925</v>
      </c>
      <c r="L271" s="43">
        <v>94.282801316919546</v>
      </c>
    </row>
    <row r="272" spans="11:12" x14ac:dyDescent="0.25">
      <c r="K272" s="68">
        <v>43932</v>
      </c>
      <c r="L272" s="43">
        <v>94.416412288863427</v>
      </c>
    </row>
    <row r="273" spans="11:12" x14ac:dyDescent="0.25">
      <c r="K273" s="68">
        <v>43939</v>
      </c>
      <c r="L273" s="43">
        <v>94.160706233896363</v>
      </c>
    </row>
    <row r="274" spans="11:12" x14ac:dyDescent="0.25">
      <c r="K274" s="68">
        <v>43946</v>
      </c>
      <c r="L274" s="43">
        <v>94.708703120526778</v>
      </c>
    </row>
    <row r="275" spans="11:12" x14ac:dyDescent="0.25">
      <c r="K275" s="68">
        <v>43953</v>
      </c>
      <c r="L275" s="43">
        <v>94.078074005153169</v>
      </c>
    </row>
    <row r="276" spans="11:12" x14ac:dyDescent="0.25">
      <c r="K276" s="68" t="s">
        <v>67</v>
      </c>
      <c r="L276" s="43" t="s">
        <v>67</v>
      </c>
    </row>
    <row r="277" spans="11:12" x14ac:dyDescent="0.25">
      <c r="K277" s="68" t="s">
        <v>67</v>
      </c>
      <c r="L277" s="43" t="s">
        <v>67</v>
      </c>
    </row>
    <row r="278" spans="11:12" x14ac:dyDescent="0.25">
      <c r="K278" s="68" t="s">
        <v>67</v>
      </c>
      <c r="L278" s="43" t="s">
        <v>67</v>
      </c>
    </row>
    <row r="279" spans="11:12" x14ac:dyDescent="0.25">
      <c r="K279" s="68" t="s">
        <v>67</v>
      </c>
      <c r="L279" s="43" t="s">
        <v>67</v>
      </c>
    </row>
    <row r="280" spans="11:12" x14ac:dyDescent="0.25">
      <c r="K280" s="68" t="s">
        <v>67</v>
      </c>
      <c r="L280" s="43" t="s">
        <v>67</v>
      </c>
    </row>
    <row r="281" spans="11:12" x14ac:dyDescent="0.25">
      <c r="K281" s="68" t="s">
        <v>67</v>
      </c>
      <c r="L281" s="43" t="s">
        <v>67</v>
      </c>
    </row>
    <row r="282" spans="11:12" x14ac:dyDescent="0.25">
      <c r="K282" s="68" t="s">
        <v>67</v>
      </c>
      <c r="L282" s="43" t="s">
        <v>67</v>
      </c>
    </row>
    <row r="283" spans="11:12" x14ac:dyDescent="0.25">
      <c r="K283" s="68" t="s">
        <v>67</v>
      </c>
      <c r="L283" s="43" t="s">
        <v>67</v>
      </c>
    </row>
    <row r="284" spans="11:12" x14ac:dyDescent="0.25">
      <c r="K284" s="68" t="s">
        <v>67</v>
      </c>
      <c r="L284" s="43" t="s">
        <v>67</v>
      </c>
    </row>
    <row r="285" spans="11:12" x14ac:dyDescent="0.25">
      <c r="K285" s="68" t="s">
        <v>67</v>
      </c>
      <c r="L285" s="43" t="s">
        <v>67</v>
      </c>
    </row>
    <row r="286" spans="11:12" x14ac:dyDescent="0.25">
      <c r="K286" s="68" t="s">
        <v>67</v>
      </c>
      <c r="L286" s="43" t="s">
        <v>67</v>
      </c>
    </row>
    <row r="287" spans="11:12" x14ac:dyDescent="0.25">
      <c r="K287" s="68" t="s">
        <v>67</v>
      </c>
      <c r="L287" s="43" t="s">
        <v>67</v>
      </c>
    </row>
    <row r="288" spans="11:12" x14ac:dyDescent="0.25">
      <c r="K288" s="68" t="s">
        <v>67</v>
      </c>
      <c r="L288" s="43" t="s">
        <v>67</v>
      </c>
    </row>
    <row r="289" spans="11:12" x14ac:dyDescent="0.25">
      <c r="K289" s="68" t="s">
        <v>67</v>
      </c>
      <c r="L289" s="43" t="s">
        <v>67</v>
      </c>
    </row>
    <row r="290" spans="11:12" x14ac:dyDescent="0.25">
      <c r="K290" s="68" t="s">
        <v>67</v>
      </c>
      <c r="L290" s="43" t="s">
        <v>67</v>
      </c>
    </row>
    <row r="291" spans="11:12" x14ac:dyDescent="0.25">
      <c r="K291" s="68" t="s">
        <v>67</v>
      </c>
      <c r="L291" s="43" t="s">
        <v>67</v>
      </c>
    </row>
    <row r="292" spans="11:12" x14ac:dyDescent="0.25">
      <c r="K292" s="68" t="s">
        <v>67</v>
      </c>
      <c r="L292" s="43" t="s">
        <v>67</v>
      </c>
    </row>
    <row r="293" spans="11:12" x14ac:dyDescent="0.25">
      <c r="K293" s="68" t="s">
        <v>67</v>
      </c>
      <c r="L293" s="43" t="s">
        <v>67</v>
      </c>
    </row>
    <row r="294" spans="11:12" x14ac:dyDescent="0.25">
      <c r="K294" s="68" t="s">
        <v>67</v>
      </c>
      <c r="L294" s="43" t="s">
        <v>67</v>
      </c>
    </row>
    <row r="295" spans="11:12" x14ac:dyDescent="0.25">
      <c r="K295" s="68" t="s">
        <v>67</v>
      </c>
      <c r="L295" s="43" t="s">
        <v>67</v>
      </c>
    </row>
    <row r="296" spans="11:12" x14ac:dyDescent="0.25">
      <c r="K296" s="68" t="s">
        <v>67</v>
      </c>
      <c r="L296" s="43" t="s">
        <v>67</v>
      </c>
    </row>
    <row r="297" spans="11:12" x14ac:dyDescent="0.25">
      <c r="K297" s="68" t="s">
        <v>67</v>
      </c>
      <c r="L297" s="43" t="s">
        <v>67</v>
      </c>
    </row>
    <row r="298" spans="11:12" x14ac:dyDescent="0.25">
      <c r="K298" s="68" t="s">
        <v>67</v>
      </c>
      <c r="L298" s="43" t="s">
        <v>67</v>
      </c>
    </row>
    <row r="299" spans="11:12" x14ac:dyDescent="0.25">
      <c r="K299" s="68" t="s">
        <v>67</v>
      </c>
      <c r="L299" s="43" t="s">
        <v>67</v>
      </c>
    </row>
    <row r="300" spans="11:12" x14ac:dyDescent="0.25">
      <c r="K300" s="68" t="s">
        <v>67</v>
      </c>
      <c r="L300" s="43" t="s">
        <v>67</v>
      </c>
    </row>
    <row r="301" spans="11:12" x14ac:dyDescent="0.25">
      <c r="K301" s="68" t="s">
        <v>67</v>
      </c>
      <c r="L301" s="43" t="s">
        <v>67</v>
      </c>
    </row>
    <row r="302" spans="11:12" x14ac:dyDescent="0.25">
      <c r="K302" s="68" t="s">
        <v>67</v>
      </c>
      <c r="L302" s="43" t="s">
        <v>67</v>
      </c>
    </row>
    <row r="303" spans="11:12" x14ac:dyDescent="0.25">
      <c r="K303" s="68" t="s">
        <v>67</v>
      </c>
      <c r="L303" s="43" t="s">
        <v>67</v>
      </c>
    </row>
    <row r="304" spans="11:12" x14ac:dyDescent="0.25">
      <c r="K304" s="68" t="s">
        <v>67</v>
      </c>
      <c r="L304" s="43" t="s">
        <v>67</v>
      </c>
    </row>
    <row r="305" spans="11:12" x14ac:dyDescent="0.25">
      <c r="K305" s="68" t="s">
        <v>67</v>
      </c>
      <c r="L305" s="43" t="s">
        <v>67</v>
      </c>
    </row>
    <row r="306" spans="11:12" x14ac:dyDescent="0.25">
      <c r="K306" s="68" t="s">
        <v>67</v>
      </c>
      <c r="L306" s="43" t="s">
        <v>67</v>
      </c>
    </row>
    <row r="307" spans="11:12" x14ac:dyDescent="0.25">
      <c r="K307" s="68" t="s">
        <v>67</v>
      </c>
      <c r="L307" s="43" t="s">
        <v>67</v>
      </c>
    </row>
    <row r="308" spans="11:12" x14ac:dyDescent="0.25">
      <c r="K308" s="68" t="s">
        <v>67</v>
      </c>
      <c r="L308" s="43" t="s">
        <v>67</v>
      </c>
    </row>
    <row r="309" spans="11:12" x14ac:dyDescent="0.25">
      <c r="K309" s="69" t="s">
        <v>70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99.282796769915848</v>
      </c>
    </row>
    <row r="312" spans="11:12" x14ac:dyDescent="0.25">
      <c r="K312" s="68">
        <v>43918</v>
      </c>
      <c r="L312" s="43">
        <v>97.891848486888563</v>
      </c>
    </row>
    <row r="313" spans="11:12" x14ac:dyDescent="0.25">
      <c r="K313" s="68">
        <v>43925</v>
      </c>
      <c r="L313" s="43">
        <v>92.854282508270515</v>
      </c>
    </row>
    <row r="314" spans="11:12" x14ac:dyDescent="0.25">
      <c r="K314" s="68">
        <v>43932</v>
      </c>
      <c r="L314" s="43">
        <v>90.249449922268795</v>
      </c>
    </row>
    <row r="315" spans="11:12" x14ac:dyDescent="0.25">
      <c r="K315" s="68">
        <v>43939</v>
      </c>
      <c r="L315" s="43">
        <v>90.694193943045036</v>
      </c>
    </row>
    <row r="316" spans="11:12" x14ac:dyDescent="0.25">
      <c r="K316" s="68">
        <v>43946</v>
      </c>
      <c r="L316" s="43">
        <v>91.261903364827873</v>
      </c>
    </row>
    <row r="317" spans="11:12" x14ac:dyDescent="0.25">
      <c r="K317" s="68">
        <v>43953</v>
      </c>
      <c r="L317" s="43">
        <v>92.998375431287613</v>
      </c>
    </row>
    <row r="318" spans="11:12" x14ac:dyDescent="0.25">
      <c r="K318" s="68" t="s">
        <v>67</v>
      </c>
      <c r="L318" s="43" t="s">
        <v>67</v>
      </c>
    </row>
    <row r="319" spans="11:12" x14ac:dyDescent="0.25">
      <c r="K319" s="68" t="s">
        <v>67</v>
      </c>
      <c r="L319" s="43" t="s">
        <v>67</v>
      </c>
    </row>
    <row r="320" spans="11:12" x14ac:dyDescent="0.25">
      <c r="K320" s="68" t="s">
        <v>67</v>
      </c>
      <c r="L320" s="43" t="s">
        <v>67</v>
      </c>
    </row>
    <row r="321" spans="11:12" x14ac:dyDescent="0.25">
      <c r="K321" s="68" t="s">
        <v>67</v>
      </c>
      <c r="L321" s="43" t="s">
        <v>67</v>
      </c>
    </row>
    <row r="322" spans="11:12" x14ac:dyDescent="0.25">
      <c r="K322" s="68" t="s">
        <v>67</v>
      </c>
      <c r="L322" s="43" t="s">
        <v>67</v>
      </c>
    </row>
    <row r="323" spans="11:12" x14ac:dyDescent="0.25">
      <c r="K323" s="68" t="s">
        <v>67</v>
      </c>
      <c r="L323" s="43" t="s">
        <v>67</v>
      </c>
    </row>
    <row r="324" spans="11:12" x14ac:dyDescent="0.25">
      <c r="K324" s="68" t="s">
        <v>67</v>
      </c>
      <c r="L324" s="43" t="s">
        <v>67</v>
      </c>
    </row>
    <row r="325" spans="11:12" x14ac:dyDescent="0.25">
      <c r="K325" s="68" t="s">
        <v>67</v>
      </c>
      <c r="L325" s="43" t="s">
        <v>67</v>
      </c>
    </row>
    <row r="326" spans="11:12" x14ac:dyDescent="0.25">
      <c r="K326" s="68" t="s">
        <v>67</v>
      </c>
      <c r="L326" s="43" t="s">
        <v>67</v>
      </c>
    </row>
    <row r="327" spans="11:12" x14ac:dyDescent="0.25">
      <c r="K327" s="68" t="s">
        <v>67</v>
      </c>
      <c r="L327" s="43" t="s">
        <v>67</v>
      </c>
    </row>
    <row r="328" spans="11:12" x14ac:dyDescent="0.25">
      <c r="K328" s="68" t="s">
        <v>67</v>
      </c>
      <c r="L328" s="43" t="s">
        <v>67</v>
      </c>
    </row>
    <row r="329" spans="11:12" x14ac:dyDescent="0.25">
      <c r="K329" s="68" t="s">
        <v>67</v>
      </c>
      <c r="L329" s="43" t="s">
        <v>67</v>
      </c>
    </row>
    <row r="330" spans="11:12" x14ac:dyDescent="0.25">
      <c r="K330" s="68" t="s">
        <v>67</v>
      </c>
      <c r="L330" s="43" t="s">
        <v>67</v>
      </c>
    </row>
    <row r="331" spans="11:12" x14ac:dyDescent="0.25">
      <c r="K331" s="68" t="s">
        <v>67</v>
      </c>
      <c r="L331" s="43" t="s">
        <v>67</v>
      </c>
    </row>
    <row r="332" spans="11:12" x14ac:dyDescent="0.25">
      <c r="K332" s="68" t="s">
        <v>67</v>
      </c>
      <c r="L332" s="43" t="s">
        <v>67</v>
      </c>
    </row>
    <row r="333" spans="11:12" x14ac:dyDescent="0.25">
      <c r="K333" s="68" t="s">
        <v>67</v>
      </c>
      <c r="L333" s="43" t="s">
        <v>67</v>
      </c>
    </row>
    <row r="334" spans="11:12" x14ac:dyDescent="0.25">
      <c r="K334" s="68" t="s">
        <v>67</v>
      </c>
      <c r="L334" s="43" t="s">
        <v>67</v>
      </c>
    </row>
    <row r="335" spans="11:12" x14ac:dyDescent="0.25">
      <c r="K335" s="68" t="s">
        <v>67</v>
      </c>
      <c r="L335" s="43" t="s">
        <v>67</v>
      </c>
    </row>
    <row r="336" spans="11:12" x14ac:dyDescent="0.25">
      <c r="K336" s="68" t="s">
        <v>67</v>
      </c>
      <c r="L336" s="43" t="s">
        <v>67</v>
      </c>
    </row>
    <row r="337" spans="11:12" x14ac:dyDescent="0.25">
      <c r="K337" s="68" t="s">
        <v>67</v>
      </c>
      <c r="L337" s="43" t="s">
        <v>67</v>
      </c>
    </row>
    <row r="338" spans="11:12" x14ac:dyDescent="0.25">
      <c r="K338" s="68" t="s">
        <v>67</v>
      </c>
      <c r="L338" s="43" t="s">
        <v>67</v>
      </c>
    </row>
    <row r="339" spans="11:12" x14ac:dyDescent="0.25">
      <c r="K339" s="68" t="s">
        <v>67</v>
      </c>
      <c r="L339" s="43" t="s">
        <v>67</v>
      </c>
    </row>
    <row r="340" spans="11:12" x14ac:dyDescent="0.25">
      <c r="K340" s="68" t="s">
        <v>67</v>
      </c>
      <c r="L340" s="43" t="s">
        <v>67</v>
      </c>
    </row>
    <row r="341" spans="11:12" x14ac:dyDescent="0.25">
      <c r="K341" s="68" t="s">
        <v>67</v>
      </c>
      <c r="L341" s="43" t="s">
        <v>67</v>
      </c>
    </row>
    <row r="342" spans="11:12" x14ac:dyDescent="0.25">
      <c r="K342" s="68" t="s">
        <v>67</v>
      </c>
      <c r="L342" s="43" t="s">
        <v>67</v>
      </c>
    </row>
    <row r="343" spans="11:12" x14ac:dyDescent="0.25">
      <c r="K343" s="68" t="s">
        <v>67</v>
      </c>
      <c r="L343" s="43" t="s">
        <v>67</v>
      </c>
    </row>
    <row r="344" spans="11:12" x14ac:dyDescent="0.25">
      <c r="K344" s="68" t="s">
        <v>67</v>
      </c>
      <c r="L344" s="43" t="s">
        <v>67</v>
      </c>
    </row>
    <row r="345" spans="11:12" x14ac:dyDescent="0.25">
      <c r="K345" s="68" t="s">
        <v>67</v>
      </c>
      <c r="L345" s="43" t="s">
        <v>67</v>
      </c>
    </row>
    <row r="346" spans="11:12" x14ac:dyDescent="0.25">
      <c r="K346" s="68" t="s">
        <v>67</v>
      </c>
      <c r="L346" s="43" t="s">
        <v>67</v>
      </c>
    </row>
    <row r="347" spans="11:12" x14ac:dyDescent="0.25">
      <c r="K347" s="68" t="s">
        <v>67</v>
      </c>
      <c r="L347" s="43" t="s">
        <v>67</v>
      </c>
    </row>
    <row r="348" spans="11:12" x14ac:dyDescent="0.25">
      <c r="K348" s="68" t="s">
        <v>67</v>
      </c>
      <c r="L348" s="43" t="s">
        <v>67</v>
      </c>
    </row>
    <row r="349" spans="11:12" x14ac:dyDescent="0.25">
      <c r="K349" s="68" t="s">
        <v>67</v>
      </c>
      <c r="L349" s="43" t="s">
        <v>67</v>
      </c>
    </row>
    <row r="350" spans="11:12" x14ac:dyDescent="0.25">
      <c r="K350" s="68" t="s">
        <v>67</v>
      </c>
      <c r="L350" s="43" t="s">
        <v>67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7C98A-58D2-4C3A-BE6E-08A48BBE2572}">
  <sheetPr codeName="Sheet8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1.5703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38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43</v>
      </c>
    </row>
    <row r="2" spans="1:12" ht="19.5" customHeight="1" x14ac:dyDescent="0.3">
      <c r="A2" s="3" t="str">
        <f>"Weekly Payroll Jobs and Wages in Australia - " &amp;$L$1</f>
        <v>Weekly Payroll Jobs and Wages in Australia - Tasmania</v>
      </c>
      <c r="B2" s="20"/>
      <c r="C2" s="20"/>
      <c r="D2" s="20"/>
      <c r="E2" s="20"/>
      <c r="F2" s="20"/>
      <c r="G2" s="20"/>
      <c r="H2" s="20"/>
      <c r="I2" s="20"/>
      <c r="J2" s="20"/>
      <c r="K2" s="39"/>
      <c r="L2" s="36">
        <v>43953</v>
      </c>
    </row>
    <row r="3" spans="1:12" ht="15" customHeight="1" x14ac:dyDescent="0.25">
      <c r="A3" s="21" t="str">
        <f>"Week ending "&amp;TEXT($L$2,"dddd dd mmmm yyyy")</f>
        <v>Week ending Saturday 02 May 2020</v>
      </c>
      <c r="B3" s="20"/>
      <c r="C3" s="22"/>
      <c r="D3" s="23"/>
      <c r="E3" s="20"/>
      <c r="F3" s="20"/>
      <c r="G3" s="20"/>
      <c r="H3" s="20"/>
      <c r="I3" s="20"/>
      <c r="J3" s="20"/>
      <c r="K3" s="37" t="s">
        <v>37</v>
      </c>
      <c r="L3" s="40">
        <v>43904</v>
      </c>
    </row>
    <row r="4" spans="1:12" ht="15" customHeight="1" x14ac:dyDescent="0.25">
      <c r="A4" s="2" t="s">
        <v>36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63</v>
      </c>
      <c r="L4" s="40">
        <v>43925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43932</v>
      </c>
    </row>
    <row r="6" spans="1:12" ht="16.5" customHeight="1" thickBot="1" x14ac:dyDescent="0.3">
      <c r="A6" s="25" t="str">
        <f>"Change in payroll jobs and total wages, "&amp;$L$1</f>
        <v>Change in payroll jobs and total wages, Tasmania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43939</v>
      </c>
    </row>
    <row r="7" spans="1:12" ht="16.5" customHeight="1" x14ac:dyDescent="0.25">
      <c r="A7" s="58"/>
      <c r="B7" s="83" t="s">
        <v>71</v>
      </c>
      <c r="C7" s="84"/>
      <c r="D7" s="84"/>
      <c r="E7" s="85"/>
      <c r="F7" s="86" t="s">
        <v>72</v>
      </c>
      <c r="G7" s="87"/>
      <c r="H7" s="87"/>
      <c r="I7" s="88"/>
      <c r="J7" s="51"/>
      <c r="K7" s="39" t="s">
        <v>64</v>
      </c>
      <c r="L7" s="40">
        <v>43946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02 May (Change since 100th case of COVID-19)</v>
      </c>
      <c r="C8" s="93" t="str">
        <f>"% Change between " &amp; TEXT($L$4,"dd mmmm")&amp;" and "&amp; TEXT($L$2,"dd mmmm") &amp; " (monthly change)"</f>
        <v>% Change between 04 April and 02 May (monthly change)</v>
      </c>
      <c r="D8" s="74" t="str">
        <f>"% Change between " &amp; TEXT($L$7,"dd mmmm")&amp;" and "&amp; TEXT($L$2,"dd mmmm") &amp; " (weekly change)"</f>
        <v>% Change between 25 April and 02 May (weekly change)</v>
      </c>
      <c r="E8" s="76" t="str">
        <f>"% Change between " &amp; TEXT($L$6,"dd mmmm")&amp;" and "&amp; TEXT($L$7,"dd mmmm") &amp; " (weekly change)"</f>
        <v>% Change between 18 April and 25 April (weekly change)</v>
      </c>
      <c r="F8" s="95" t="str">
        <f>"% Change between " &amp; TEXT($L$3,"dd mmmm")&amp;" and "&amp; TEXT($L$2,"dd mmmm") &amp; " (Change since 100th case of COVID-19)"</f>
        <v>% Change between 14 March and 02 May (Change since 100th case of COVID-19)</v>
      </c>
      <c r="G8" s="93" t="str">
        <f>"% Change between " &amp; TEXT($L$4,"dd mmmm")&amp;" and "&amp; TEXT($L$2,"dd mmmm") &amp; " (monthly change)"</f>
        <v>% Change between 04 April and 02 May (monthly change)</v>
      </c>
      <c r="H8" s="74" t="str">
        <f>"% Change between " &amp; TEXT($L$7,"dd mmmm")&amp;" and "&amp; TEXT($L$2,"dd mmmm") &amp; " (weekly change)"</f>
        <v>% Change between 25 April and 02 May (weekly change)</v>
      </c>
      <c r="I8" s="76" t="str">
        <f>"% Change between " &amp; TEXT($L$6,"dd mmmm")&amp;" and "&amp; TEXT($L$7,"dd mmmm") &amp; " (weekly change)"</f>
        <v>% Change between 18 April and 25 April (weekly change)</v>
      </c>
      <c r="J8" s="52"/>
      <c r="K8" s="39" t="s">
        <v>65</v>
      </c>
      <c r="L8" s="40">
        <v>43953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35</v>
      </c>
      <c r="L9" s="43">
        <v>100</v>
      </c>
    </row>
    <row r="10" spans="1:12" x14ac:dyDescent="0.25">
      <c r="A10" s="59"/>
      <c r="B10" s="78" t="str">
        <f>L1</f>
        <v>Tasmania</v>
      </c>
      <c r="C10" s="79"/>
      <c r="D10" s="79"/>
      <c r="E10" s="79"/>
      <c r="F10" s="79"/>
      <c r="G10" s="79"/>
      <c r="H10" s="79"/>
      <c r="I10" s="80"/>
      <c r="J10" s="28"/>
      <c r="K10" s="55" t="s">
        <v>62</v>
      </c>
      <c r="L10" s="43">
        <v>93.114813251969181</v>
      </c>
    </row>
    <row r="11" spans="1:12" x14ac:dyDescent="0.25">
      <c r="A11" s="60" t="s">
        <v>34</v>
      </c>
      <c r="B11" s="28">
        <v>-7.1672617501947644E-2</v>
      </c>
      <c r="C11" s="28">
        <v>-3.0293246832879817E-3</v>
      </c>
      <c r="D11" s="28">
        <v>2.3742793221686043E-3</v>
      </c>
      <c r="E11" s="28">
        <v>6.0284843461266835E-3</v>
      </c>
      <c r="F11" s="28">
        <v>-3.2387970233232144E-2</v>
      </c>
      <c r="G11" s="28">
        <v>4.3868455016352392E-2</v>
      </c>
      <c r="H11" s="28">
        <v>4.2671867156331755E-2</v>
      </c>
      <c r="I11" s="61">
        <v>2.6373134216874927E-3</v>
      </c>
      <c r="J11" s="28"/>
      <c r="K11" s="42"/>
      <c r="L11" s="43">
        <v>92.435639011512166</v>
      </c>
    </row>
    <row r="12" spans="1:12" x14ac:dyDescent="0.25">
      <c r="A12" s="59"/>
      <c r="B12" s="81" t="s">
        <v>33</v>
      </c>
      <c r="C12" s="81"/>
      <c r="D12" s="81"/>
      <c r="E12" s="81"/>
      <c r="F12" s="81"/>
      <c r="G12" s="81"/>
      <c r="H12" s="81"/>
      <c r="I12" s="82"/>
      <c r="J12" s="28"/>
      <c r="K12" s="42"/>
      <c r="L12" s="43">
        <v>92.057879987881932</v>
      </c>
    </row>
    <row r="13" spans="1:12" x14ac:dyDescent="0.25">
      <c r="A13" s="62" t="s">
        <v>32</v>
      </c>
      <c r="B13" s="28">
        <v>-5.9430699654163366E-2</v>
      </c>
      <c r="C13" s="28">
        <v>-5.5957318580284188E-3</v>
      </c>
      <c r="D13" s="28">
        <v>-2.4602744673166699E-3</v>
      </c>
      <c r="E13" s="28">
        <v>5.0687871174064369E-3</v>
      </c>
      <c r="F13" s="28">
        <v>-6.1252658572229279E-2</v>
      </c>
      <c r="G13" s="28">
        <v>1.8780872126973991E-2</v>
      </c>
      <c r="H13" s="28">
        <v>3.6176326170415551E-2</v>
      </c>
      <c r="I13" s="61">
        <v>5.6372428056084001E-3</v>
      </c>
      <c r="J13" s="28"/>
      <c r="K13" s="42"/>
      <c r="L13" s="43">
        <v>92.612849476326502</v>
      </c>
    </row>
    <row r="14" spans="1:12" x14ac:dyDescent="0.25">
      <c r="A14" s="62" t="s">
        <v>31</v>
      </c>
      <c r="B14" s="28">
        <v>-8.2877149791553029E-2</v>
      </c>
      <c r="C14" s="28">
        <v>6.9740485314695455E-4</v>
      </c>
      <c r="D14" s="28">
        <v>6.9513330188317735E-3</v>
      </c>
      <c r="E14" s="28">
        <v>7.0491256002671587E-3</v>
      </c>
      <c r="F14" s="28">
        <v>1.6194315682014349E-2</v>
      </c>
      <c r="G14" s="28">
        <v>8.701119624932474E-2</v>
      </c>
      <c r="H14" s="28">
        <v>5.5467272201493056E-2</v>
      </c>
      <c r="I14" s="61">
        <v>-7.8386430794685769E-4</v>
      </c>
      <c r="J14" s="28"/>
      <c r="K14" s="38"/>
      <c r="L14" s="43">
        <v>92.832738249805232</v>
      </c>
    </row>
    <row r="15" spans="1:12" x14ac:dyDescent="0.25">
      <c r="A15" s="63" t="s">
        <v>54</v>
      </c>
      <c r="B15" s="28">
        <v>-0.1094087261322757</v>
      </c>
      <c r="C15" s="28">
        <v>2.0714750881703825E-2</v>
      </c>
      <c r="D15" s="28">
        <v>5.0701926216127902E-2</v>
      </c>
      <c r="E15" s="28">
        <v>7.0895802772463767E-4</v>
      </c>
      <c r="F15" s="28">
        <v>0.18015649045296112</v>
      </c>
      <c r="G15" s="28">
        <v>0.29652787526437963</v>
      </c>
      <c r="H15" s="28">
        <v>0.11108769497338855</v>
      </c>
      <c r="I15" s="61">
        <v>7.4604558781844688E-2</v>
      </c>
      <c r="J15" s="28"/>
      <c r="K15" s="56" t="s">
        <v>30</v>
      </c>
      <c r="L15" s="43">
        <v>100</v>
      </c>
    </row>
    <row r="16" spans="1:12" x14ac:dyDescent="0.25">
      <c r="A16" s="62" t="s">
        <v>55</v>
      </c>
      <c r="B16" s="28">
        <v>-9.9341889117043114E-2</v>
      </c>
      <c r="C16" s="28">
        <v>-4.1096154784922012E-3</v>
      </c>
      <c r="D16" s="28">
        <v>1.3272884781980965E-2</v>
      </c>
      <c r="E16" s="28">
        <v>7.1623991928739805E-3</v>
      </c>
      <c r="F16" s="28">
        <v>-2.5195102851892415E-2</v>
      </c>
      <c r="G16" s="28">
        <v>8.5485245735696269E-2</v>
      </c>
      <c r="H16" s="28">
        <v>5.8467666407728602E-2</v>
      </c>
      <c r="I16" s="61">
        <v>1.6595346216371265E-2</v>
      </c>
      <c r="J16" s="28"/>
      <c r="K16" s="42"/>
      <c r="L16" s="43">
        <v>92.694824248866695</v>
      </c>
    </row>
    <row r="17" spans="1:12" x14ac:dyDescent="0.25">
      <c r="A17" s="62" t="s">
        <v>56</v>
      </c>
      <c r="B17" s="28">
        <v>-6.0894642953673306E-2</v>
      </c>
      <c r="C17" s="28">
        <v>1.4232335820869579E-3</v>
      </c>
      <c r="D17" s="28">
        <v>1.4417062977374329E-3</v>
      </c>
      <c r="E17" s="28">
        <v>6.7368234123545978E-3</v>
      </c>
      <c r="F17" s="28">
        <v>-4.2420352504521919E-2</v>
      </c>
      <c r="G17" s="28">
        <v>3.42196950935445E-2</v>
      </c>
      <c r="H17" s="28">
        <v>4.0619251136925438E-2</v>
      </c>
      <c r="I17" s="61">
        <v>-7.7041877480393817E-3</v>
      </c>
      <c r="J17" s="28"/>
      <c r="K17" s="42"/>
      <c r="L17" s="43">
        <v>91.680379997912993</v>
      </c>
    </row>
    <row r="18" spans="1:12" x14ac:dyDescent="0.25">
      <c r="A18" s="62" t="s">
        <v>57</v>
      </c>
      <c r="B18" s="28">
        <v>-4.5821555536287084E-2</v>
      </c>
      <c r="C18" s="28">
        <v>1.6845631271220629E-3</v>
      </c>
      <c r="D18" s="28">
        <v>-4.656513972568499E-4</v>
      </c>
      <c r="E18" s="28">
        <v>6.6545445900811906E-3</v>
      </c>
      <c r="F18" s="28">
        <v>-3.3491861602231832E-2</v>
      </c>
      <c r="G18" s="28">
        <v>4.0183911317576593E-2</v>
      </c>
      <c r="H18" s="28">
        <v>5.281055414708713E-2</v>
      </c>
      <c r="I18" s="61">
        <v>6.3622232882512009E-3</v>
      </c>
      <c r="J18" s="28"/>
      <c r="K18" s="42"/>
      <c r="L18" s="43">
        <v>92.557100313154905</v>
      </c>
    </row>
    <row r="19" spans="1:12" ht="15" customHeight="1" x14ac:dyDescent="0.25">
      <c r="A19" s="62" t="s">
        <v>58</v>
      </c>
      <c r="B19" s="28">
        <v>-4.6367393387637734E-2</v>
      </c>
      <c r="C19" s="28">
        <v>7.6246553305188147E-3</v>
      </c>
      <c r="D19" s="28">
        <v>2.7932609037946143E-3</v>
      </c>
      <c r="E19" s="28">
        <v>5.7166384265783243E-3</v>
      </c>
      <c r="F19" s="28">
        <v>-3.1830882170157837E-2</v>
      </c>
      <c r="G19" s="28">
        <v>4.3114320568130138E-2</v>
      </c>
      <c r="H19" s="28">
        <v>4.6171925334240083E-2</v>
      </c>
      <c r="I19" s="61">
        <v>-1.2850666904821173E-3</v>
      </c>
      <c r="J19" s="29"/>
      <c r="K19" s="44"/>
      <c r="L19" s="43">
        <v>92.801202396083255</v>
      </c>
    </row>
    <row r="20" spans="1:12" x14ac:dyDescent="0.25">
      <c r="A20" s="62" t="s">
        <v>59</v>
      </c>
      <c r="B20" s="28">
        <v>-5.8405506883604463E-2</v>
      </c>
      <c r="C20" s="28">
        <v>7.1082053588640282E-3</v>
      </c>
      <c r="D20" s="28">
        <v>3.9821178354573217E-3</v>
      </c>
      <c r="E20" s="28">
        <v>9.005442583571055E-3</v>
      </c>
      <c r="F20" s="28">
        <v>-3.3515421264342815E-2</v>
      </c>
      <c r="G20" s="28">
        <v>3.9685945822708346E-2</v>
      </c>
      <c r="H20" s="28">
        <v>4.8501462404305418E-2</v>
      </c>
      <c r="I20" s="61">
        <v>-2.1501064956397142E-2</v>
      </c>
      <c r="J20" s="20"/>
      <c r="K20" s="37"/>
      <c r="L20" s="43">
        <v>96.761202976676785</v>
      </c>
    </row>
    <row r="21" spans="1:12" ht="15.75" thickBot="1" x14ac:dyDescent="0.3">
      <c r="A21" s="64" t="s">
        <v>60</v>
      </c>
      <c r="B21" s="65">
        <v>-0.13298053700809775</v>
      </c>
      <c r="C21" s="65">
        <v>-7.7443668124911214E-2</v>
      </c>
      <c r="D21" s="65">
        <v>-5.4392624728850314E-2</v>
      </c>
      <c r="E21" s="65">
        <v>6.4187439727381168E-4</v>
      </c>
      <c r="F21" s="65">
        <v>-7.4853829641471248E-2</v>
      </c>
      <c r="G21" s="65">
        <v>-6.6934734588152578E-2</v>
      </c>
      <c r="H21" s="65">
        <v>-5.6345841321744139E-2</v>
      </c>
      <c r="I21" s="66">
        <v>1.0433301866978439E-2</v>
      </c>
      <c r="J21" s="20"/>
      <c r="K21" s="57" t="s">
        <v>29</v>
      </c>
      <c r="L21" s="43">
        <v>100</v>
      </c>
    </row>
    <row r="22" spans="1:12" x14ac:dyDescent="0.25">
      <c r="A22" s="30" t="s">
        <v>53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>
        <v>93.678955913358379</v>
      </c>
    </row>
    <row r="23" spans="1:12" ht="6.9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>
        <v>93.222199896615791</v>
      </c>
    </row>
    <row r="24" spans="1:12" x14ac:dyDescent="0.25">
      <c r="A24" s="31" t="str">
        <f>"Indexed number of payroll jobs and total wages, "&amp;$L$1&amp;" and Australia"</f>
        <v>Indexed number of payroll jobs and total wages, Tasmania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>
        <v>92.870702649812898</v>
      </c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>
        <v>93.679227619320955</v>
      </c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>
        <v>92.686225897216985</v>
      </c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 t="s">
        <v>28</v>
      </c>
      <c r="L27" s="43">
        <v>100</v>
      </c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>
        <v>94.685579885832198</v>
      </c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>
        <v>93.27746314971948</v>
      </c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>
        <v>93.280708288092242</v>
      </c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>
        <v>93.754209514700747</v>
      </c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>
        <v>94.59092324547305</v>
      </c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27</v>
      </c>
      <c r="L34" s="43"/>
    </row>
    <row r="35" spans="1:12" ht="6.9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25</v>
      </c>
    </row>
    <row r="36" spans="1:12" x14ac:dyDescent="0.25">
      <c r="A36" s="32" t="str">
        <f>"Indexed number of payroll jobs held by men by age group, "&amp;$L$1</f>
        <v>Indexed number of payroll jobs held by men by age group, Tasmania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54</v>
      </c>
      <c r="L36" s="43">
        <v>90.430007539582817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55</v>
      </c>
      <c r="L37" s="43">
        <v>92.704717881726367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56</v>
      </c>
      <c r="L38" s="43">
        <v>94.706420634521592</v>
      </c>
    </row>
    <row r="39" spans="1:12" x14ac:dyDescent="0.25">
      <c r="K39" s="44" t="s">
        <v>57</v>
      </c>
      <c r="L39" s="43">
        <v>96.18982917066019</v>
      </c>
    </row>
    <row r="40" spans="1:12" x14ac:dyDescent="0.25">
      <c r="K40" s="37" t="s">
        <v>58</v>
      </c>
      <c r="L40" s="43">
        <v>95.67573867941023</v>
      </c>
    </row>
    <row r="41" spans="1:12" x14ac:dyDescent="0.25">
      <c r="K41" s="37" t="s">
        <v>59</v>
      </c>
      <c r="L41" s="43">
        <v>94.261188891439062</v>
      </c>
    </row>
    <row r="42" spans="1:12" x14ac:dyDescent="0.25">
      <c r="K42" s="37" t="s">
        <v>60</v>
      </c>
      <c r="L42" s="43">
        <v>95.691689414619347</v>
      </c>
    </row>
    <row r="43" spans="1:12" x14ac:dyDescent="0.25">
      <c r="K43" s="37" t="s">
        <v>61</v>
      </c>
      <c r="L43" s="43">
        <v>0</v>
      </c>
    </row>
    <row r="44" spans="1:12" x14ac:dyDescent="0.25">
      <c r="K44" s="43"/>
      <c r="L44" s="43" t="s">
        <v>24</v>
      </c>
    </row>
    <row r="45" spans="1:12" x14ac:dyDescent="0.25">
      <c r="K45" s="42" t="s">
        <v>54</v>
      </c>
      <c r="L45" s="43">
        <v>89.469716009047488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Tasmania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55</v>
      </c>
      <c r="L46" s="43">
        <v>91.116917047681255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56</v>
      </c>
      <c r="L47" s="43">
        <v>94.781034742822669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57</v>
      </c>
      <c r="L48" s="43">
        <v>96.442464903873258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58</v>
      </c>
      <c r="L49" s="43">
        <v>96.252695378518567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59</v>
      </c>
      <c r="L50" s="43">
        <v>94.629332109249489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60</v>
      </c>
      <c r="L51" s="43">
        <v>93.933879284197758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 t="s">
        <v>61</v>
      </c>
      <c r="L52" s="43">
        <v>0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23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54</v>
      </c>
      <c r="L54" s="43">
        <v>93.110831867303347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Tasmania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55</v>
      </c>
      <c r="L55" s="43">
        <v>92.069838717781238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56</v>
      </c>
      <c r="L56" s="43">
        <v>94.475840917089855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57</v>
      </c>
      <c r="L57" s="43">
        <v>95.781812031346902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58</v>
      </c>
      <c r="L58" s="43">
        <v>95.887872253627833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59</v>
      </c>
      <c r="L59" s="43">
        <v>94.61647922882716</v>
      </c>
    </row>
    <row r="60" spans="1:12" ht="15.4" customHeight="1" x14ac:dyDescent="0.25">
      <c r="K60" s="37" t="s">
        <v>60</v>
      </c>
      <c r="L60" s="43">
        <v>89.218380345768892</v>
      </c>
    </row>
    <row r="61" spans="1:12" ht="15.4" customHeight="1" x14ac:dyDescent="0.25">
      <c r="K61" s="37" t="s">
        <v>61</v>
      </c>
      <c r="L61" s="43">
        <v>0</v>
      </c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26</v>
      </c>
      <c r="L63" s="46"/>
    </row>
    <row r="64" spans="1:12" ht="15.4" customHeight="1" x14ac:dyDescent="0.25">
      <c r="K64" s="46"/>
      <c r="L64" s="42" t="s">
        <v>25</v>
      </c>
    </row>
    <row r="65" spans="1:12" ht="15.4" customHeight="1" x14ac:dyDescent="0.25">
      <c r="K65" s="42" t="s">
        <v>54</v>
      </c>
      <c r="L65" s="43">
        <v>84.495767310614283</v>
      </c>
    </row>
    <row r="66" spans="1:12" ht="15.4" customHeight="1" x14ac:dyDescent="0.25">
      <c r="K66" s="42" t="s">
        <v>55</v>
      </c>
      <c r="L66" s="43">
        <v>87.916734738332508</v>
      </c>
    </row>
    <row r="67" spans="1:12" ht="15.4" customHeight="1" x14ac:dyDescent="0.25">
      <c r="K67" s="42" t="s">
        <v>56</v>
      </c>
      <c r="L67" s="43">
        <v>92.601439632228406</v>
      </c>
    </row>
    <row r="68" spans="1:12" ht="15.4" customHeight="1" x14ac:dyDescent="0.25">
      <c r="K68" s="44" t="s">
        <v>57</v>
      </c>
      <c r="L68" s="43">
        <v>94.237721380317694</v>
      </c>
    </row>
    <row r="69" spans="1:12" ht="15.4" customHeight="1" x14ac:dyDescent="0.25">
      <c r="K69" s="37" t="s">
        <v>58</v>
      </c>
      <c r="L69" s="43">
        <v>93.539467131474112</v>
      </c>
    </row>
    <row r="70" spans="1:12" ht="15.4" customHeight="1" x14ac:dyDescent="0.25">
      <c r="K70" s="37" t="s">
        <v>59</v>
      </c>
      <c r="L70" s="43">
        <v>92.529476889011903</v>
      </c>
    </row>
    <row r="71" spans="1:12" ht="15.4" customHeight="1" x14ac:dyDescent="0.25">
      <c r="K71" s="37" t="s">
        <v>60</v>
      </c>
      <c r="L71" s="43">
        <v>92.58142235123367</v>
      </c>
    </row>
    <row r="72" spans="1:12" ht="15.4" customHeight="1" x14ac:dyDescent="0.25">
      <c r="K72" s="37" t="s">
        <v>61</v>
      </c>
      <c r="L72" s="43">
        <v>0</v>
      </c>
    </row>
    <row r="73" spans="1:12" ht="15.4" customHeight="1" x14ac:dyDescent="0.25">
      <c r="K73" s="38"/>
      <c r="L73" s="43" t="s">
        <v>24</v>
      </c>
    </row>
    <row r="74" spans="1:12" ht="15.4" customHeight="1" x14ac:dyDescent="0.25">
      <c r="K74" s="42" t="s">
        <v>54</v>
      </c>
      <c r="L74" s="43">
        <v>81.050575211634467</v>
      </c>
    </row>
    <row r="75" spans="1:12" ht="15.4" customHeight="1" x14ac:dyDescent="0.25">
      <c r="K75" s="42" t="s">
        <v>55</v>
      </c>
      <c r="L75" s="43">
        <v>86.657953493437887</v>
      </c>
    </row>
    <row r="76" spans="1:12" ht="15.4" customHeight="1" x14ac:dyDescent="0.25">
      <c r="K76" s="42" t="s">
        <v>56</v>
      </c>
      <c r="L76" s="43">
        <v>92.614323735785149</v>
      </c>
    </row>
    <row r="77" spans="1:12" ht="15.4" customHeight="1" x14ac:dyDescent="0.25">
      <c r="A77" s="31" t="str">
        <f>"Distribution of payroll jobs by industry, "&amp;$L$1</f>
        <v>Distribution of payroll jobs by industry, Tasmania</v>
      </c>
      <c r="K77" s="44" t="s">
        <v>57</v>
      </c>
      <c r="L77" s="43">
        <v>94.303450794230415</v>
      </c>
    </row>
    <row r="78" spans="1:12" ht="15.4" customHeight="1" x14ac:dyDescent="0.25">
      <c r="K78" s="37" t="s">
        <v>58</v>
      </c>
      <c r="L78" s="43">
        <v>93.8433764940239</v>
      </c>
    </row>
    <row r="79" spans="1:12" ht="15.4" customHeight="1" x14ac:dyDescent="0.25">
      <c r="K79" s="37" t="s">
        <v>59</v>
      </c>
      <c r="L79" s="43">
        <v>92.886797675062269</v>
      </c>
    </row>
    <row r="80" spans="1:12" ht="15.4" customHeight="1" x14ac:dyDescent="0.25">
      <c r="K80" s="37" t="s">
        <v>60</v>
      </c>
      <c r="L80" s="43">
        <v>89.854862119013063</v>
      </c>
    </row>
    <row r="81" spans="1:12" ht="15.4" customHeight="1" x14ac:dyDescent="0.25">
      <c r="K81" s="37" t="s">
        <v>61</v>
      </c>
      <c r="L81" s="43">
        <v>0</v>
      </c>
    </row>
    <row r="82" spans="1:12" ht="15.4" customHeight="1" x14ac:dyDescent="0.25">
      <c r="K82" s="39"/>
      <c r="L82" s="43" t="s">
        <v>23</v>
      </c>
    </row>
    <row r="83" spans="1:12" ht="15.4" customHeight="1" x14ac:dyDescent="0.25">
      <c r="K83" s="42" t="s">
        <v>54</v>
      </c>
      <c r="L83" s="43">
        <v>85.716084219665717</v>
      </c>
    </row>
    <row r="84" spans="1:12" ht="15.4" customHeight="1" x14ac:dyDescent="0.25">
      <c r="K84" s="42" t="s">
        <v>55</v>
      </c>
      <c r="L84" s="43">
        <v>88.203670424222622</v>
      </c>
    </row>
    <row r="85" spans="1:12" ht="15.4" customHeight="1" x14ac:dyDescent="0.25">
      <c r="K85" s="42" t="s">
        <v>56</v>
      </c>
      <c r="L85" s="43">
        <v>93.289499153157522</v>
      </c>
    </row>
    <row r="86" spans="1:12" ht="15.4" customHeight="1" x14ac:dyDescent="0.25">
      <c r="K86" s="44" t="s">
        <v>57</v>
      </c>
      <c r="L86" s="43">
        <v>94.996652668735919</v>
      </c>
    </row>
    <row r="87" spans="1:12" ht="15.4" customHeight="1" x14ac:dyDescent="0.25">
      <c r="K87" s="37" t="s">
        <v>58</v>
      </c>
      <c r="L87" s="43">
        <v>94.815612549800804</v>
      </c>
    </row>
    <row r="88" spans="1:12" ht="15.4" customHeight="1" x14ac:dyDescent="0.25">
      <c r="K88" s="37" t="s">
        <v>59</v>
      </c>
      <c r="L88" s="43">
        <v>93.706061444782733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60</v>
      </c>
      <c r="L89" s="43">
        <v>84.129462989840349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 t="s">
        <v>61</v>
      </c>
      <c r="L90" s="43">
        <v>0</v>
      </c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22</v>
      </c>
      <c r="L92" s="38"/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8"/>
      <c r="L93" s="47" t="s">
        <v>20</v>
      </c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-5.0070257611241287E-2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-3.4858387799564294E-2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-0.10189551777434314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1.4061921143159628E-2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-5.8357316803187897E-2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-5.4230531520395475E-2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-5.175824175824173E-2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-0.2621290963257199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-2.7231057062675257E-2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-2.4402207234825224E-2</v>
      </c>
    </row>
    <row r="104" spans="1:12" x14ac:dyDescent="0.25">
      <c r="K104" s="38" t="s">
        <v>12</v>
      </c>
      <c r="L104" s="42">
        <v>-2.9116294908905105E-2</v>
      </c>
    </row>
    <row r="105" spans="1:12" x14ac:dyDescent="0.25">
      <c r="K105" s="38" t="s">
        <v>11</v>
      </c>
      <c r="L105" s="42">
        <v>-7.2087774294670837E-2</v>
      </c>
    </row>
    <row r="106" spans="1:12" x14ac:dyDescent="0.25">
      <c r="K106" s="38" t="s">
        <v>10</v>
      </c>
      <c r="L106" s="42">
        <v>-6.4829863891113004E-2</v>
      </c>
    </row>
    <row r="107" spans="1:12" x14ac:dyDescent="0.25">
      <c r="K107" s="38" t="s">
        <v>9</v>
      </c>
      <c r="L107" s="42">
        <v>-5.4545777462037148E-2</v>
      </c>
    </row>
    <row r="108" spans="1:12" x14ac:dyDescent="0.25">
      <c r="K108" s="38" t="s">
        <v>8</v>
      </c>
      <c r="L108" s="42">
        <v>-4.0971357409713582E-2</v>
      </c>
    </row>
    <row r="109" spans="1:12" x14ac:dyDescent="0.25">
      <c r="K109" s="38" t="s">
        <v>7</v>
      </c>
      <c r="L109" s="42">
        <v>-4.4949649069270681E-2</v>
      </c>
    </row>
    <row r="110" spans="1:12" x14ac:dyDescent="0.25">
      <c r="K110" s="38" t="s">
        <v>6</v>
      </c>
      <c r="L110" s="42">
        <v>-2.4206792514371966E-2</v>
      </c>
    </row>
    <row r="111" spans="1:12" x14ac:dyDescent="0.25">
      <c r="K111" s="38" t="s">
        <v>5</v>
      </c>
      <c r="L111" s="42">
        <v>-0.21440993788819873</v>
      </c>
    </row>
    <row r="112" spans="1:12" x14ac:dyDescent="0.25">
      <c r="K112" s="38" t="s">
        <v>3</v>
      </c>
      <c r="L112" s="42">
        <v>-0.10476338246702865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21</v>
      </c>
      <c r="L141" s="38"/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7">
        <v>5.5440145416774861E-2</v>
      </c>
    </row>
    <row r="144" spans="11:12" x14ac:dyDescent="0.25">
      <c r="K144" s="38" t="s">
        <v>0</v>
      </c>
      <c r="L144" s="47">
        <v>1.2415606336016618E-2</v>
      </c>
    </row>
    <row r="145" spans="11:12" x14ac:dyDescent="0.25">
      <c r="K145" s="38" t="s">
        <v>1</v>
      </c>
      <c r="L145" s="47">
        <v>8.7504327880204277E-2</v>
      </c>
    </row>
    <row r="146" spans="11:12" x14ac:dyDescent="0.25">
      <c r="K146" s="38" t="s">
        <v>18</v>
      </c>
      <c r="L146" s="47">
        <v>2.0443824114948498E-2</v>
      </c>
    </row>
    <row r="147" spans="11:12" x14ac:dyDescent="0.25">
      <c r="K147" s="38" t="s">
        <v>2</v>
      </c>
      <c r="L147" s="47">
        <v>7.3308880810179181E-2</v>
      </c>
    </row>
    <row r="148" spans="11:12" x14ac:dyDescent="0.25">
      <c r="K148" s="38" t="s">
        <v>17</v>
      </c>
      <c r="L148" s="47">
        <v>3.5012550852592403E-2</v>
      </c>
    </row>
    <row r="149" spans="11:12" x14ac:dyDescent="0.25">
      <c r="K149" s="38" t="s">
        <v>16</v>
      </c>
      <c r="L149" s="47">
        <v>0.10042846014022332</v>
      </c>
    </row>
    <row r="150" spans="11:12" x14ac:dyDescent="0.25">
      <c r="K150" s="38" t="s">
        <v>15</v>
      </c>
      <c r="L150" s="47">
        <v>8.1715788106985196E-2</v>
      </c>
    </row>
    <row r="151" spans="11:12" x14ac:dyDescent="0.25">
      <c r="K151" s="38" t="s">
        <v>14</v>
      </c>
      <c r="L151" s="47">
        <v>4.6265039383709856E-2</v>
      </c>
    </row>
    <row r="152" spans="11:12" x14ac:dyDescent="0.25">
      <c r="K152" s="38" t="s">
        <v>13</v>
      </c>
      <c r="L152" s="47">
        <v>8.8234657664675847E-3</v>
      </c>
    </row>
    <row r="153" spans="11:12" x14ac:dyDescent="0.25">
      <c r="K153" s="38" t="s">
        <v>12</v>
      </c>
      <c r="L153" s="47">
        <v>3.1772050549640787E-2</v>
      </c>
    </row>
    <row r="154" spans="11:12" x14ac:dyDescent="0.25">
      <c r="K154" s="38" t="s">
        <v>11</v>
      </c>
      <c r="L154" s="47">
        <v>1.7257422314550332E-2</v>
      </c>
    </row>
    <row r="155" spans="11:12" x14ac:dyDescent="0.25">
      <c r="K155" s="38" t="s">
        <v>10</v>
      </c>
      <c r="L155" s="47">
        <v>5.4055223751406561E-2</v>
      </c>
    </row>
    <row r="156" spans="11:12" x14ac:dyDescent="0.25">
      <c r="K156" s="38" t="s">
        <v>9</v>
      </c>
      <c r="L156" s="47">
        <v>6.0920323725439277E-2</v>
      </c>
    </row>
    <row r="157" spans="11:12" x14ac:dyDescent="0.25">
      <c r="K157" s="38" t="s">
        <v>8</v>
      </c>
      <c r="L157" s="47">
        <v>6.9505756080671693E-2</v>
      </c>
    </row>
    <row r="158" spans="11:12" x14ac:dyDescent="0.25">
      <c r="K158" s="38" t="s">
        <v>7</v>
      </c>
      <c r="L158" s="47">
        <v>5.3184237860296024E-2</v>
      </c>
    </row>
    <row r="159" spans="11:12" x14ac:dyDescent="0.25">
      <c r="K159" s="38" t="s">
        <v>6</v>
      </c>
      <c r="L159" s="47">
        <v>0.13268739721284514</v>
      </c>
    </row>
    <row r="160" spans="11:12" x14ac:dyDescent="0.25">
      <c r="K160" s="38" t="s">
        <v>5</v>
      </c>
      <c r="L160" s="47">
        <v>1.7419717822210683E-2</v>
      </c>
    </row>
    <row r="161" spans="11:12" x14ac:dyDescent="0.25">
      <c r="K161" s="38" t="s">
        <v>3</v>
      </c>
      <c r="L161" s="47">
        <v>4.1839781874837702E-2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7">
        <v>5.6730248451830792E-2</v>
      </c>
    </row>
    <row r="164" spans="11:12" x14ac:dyDescent="0.25">
      <c r="K164" s="38" t="s">
        <v>0</v>
      </c>
      <c r="L164" s="47">
        <v>1.2907966027398922E-2</v>
      </c>
    </row>
    <row r="165" spans="11:12" x14ac:dyDescent="0.25">
      <c r="K165" s="38" t="s">
        <v>1</v>
      </c>
      <c r="L165" s="47">
        <v>8.4655511153706439E-2</v>
      </c>
    </row>
    <row r="166" spans="11:12" x14ac:dyDescent="0.25">
      <c r="K166" s="38" t="s">
        <v>18</v>
      </c>
      <c r="L166" s="47">
        <v>2.2331888456991647E-2</v>
      </c>
    </row>
    <row r="167" spans="11:12" x14ac:dyDescent="0.25">
      <c r="K167" s="38" t="s">
        <v>2</v>
      </c>
      <c r="L167" s="47">
        <v>7.4360373861316359E-2</v>
      </c>
    </row>
    <row r="168" spans="11:12" x14ac:dyDescent="0.25">
      <c r="K168" s="38" t="s">
        <v>17</v>
      </c>
      <c r="L168" s="47">
        <v>3.5670391969764945E-2</v>
      </c>
    </row>
    <row r="169" spans="11:12" x14ac:dyDescent="0.25">
      <c r="K169" s="38" t="s">
        <v>16</v>
      </c>
      <c r="L169" s="47">
        <v>0.10258284029565129</v>
      </c>
    </row>
    <row r="170" spans="11:12" x14ac:dyDescent="0.25">
      <c r="K170" s="38" t="s">
        <v>15</v>
      </c>
      <c r="L170" s="47">
        <v>6.4950903691654988E-2</v>
      </c>
    </row>
    <row r="171" spans="11:12" x14ac:dyDescent="0.25">
      <c r="K171" s="38" t="s">
        <v>14</v>
      </c>
      <c r="L171" s="47">
        <v>4.8479872838760686E-2</v>
      </c>
    </row>
    <row r="172" spans="11:12" x14ac:dyDescent="0.25">
      <c r="K172" s="38" t="s">
        <v>13</v>
      </c>
      <c r="L172" s="47">
        <v>9.2727564527300965E-3</v>
      </c>
    </row>
    <row r="173" spans="11:12" x14ac:dyDescent="0.25">
      <c r="K173" s="38" t="s">
        <v>12</v>
      </c>
      <c r="L173" s="47">
        <v>3.3228542793782685E-2</v>
      </c>
    </row>
    <row r="174" spans="11:12" x14ac:dyDescent="0.25">
      <c r="K174" s="38" t="s">
        <v>11</v>
      </c>
      <c r="L174" s="47">
        <v>1.7249704631937653E-2</v>
      </c>
    </row>
    <row r="175" spans="11:12" x14ac:dyDescent="0.25">
      <c r="K175" s="38" t="s">
        <v>10</v>
      </c>
      <c r="L175" s="47">
        <v>5.4453667861192566E-2</v>
      </c>
    </row>
    <row r="176" spans="11:12" x14ac:dyDescent="0.25">
      <c r="K176" s="38" t="s">
        <v>9</v>
      </c>
      <c r="L176" s="47">
        <v>6.2044251188203045E-2</v>
      </c>
    </row>
    <row r="177" spans="11:12" x14ac:dyDescent="0.25">
      <c r="K177" s="38" t="s">
        <v>8</v>
      </c>
      <c r="L177" s="47">
        <v>7.1804421762166393E-2</v>
      </c>
    </row>
    <row r="178" spans="11:12" x14ac:dyDescent="0.25">
      <c r="K178" s="38" t="s">
        <v>7</v>
      </c>
      <c r="L178" s="47">
        <v>5.4715207145756756E-2</v>
      </c>
    </row>
    <row r="179" spans="11:12" x14ac:dyDescent="0.25">
      <c r="K179" s="38" t="s">
        <v>6</v>
      </c>
      <c r="L179" s="47">
        <v>0.13947176756849933</v>
      </c>
    </row>
    <row r="180" spans="11:12" x14ac:dyDescent="0.25">
      <c r="K180" s="38" t="s">
        <v>5</v>
      </c>
      <c r="L180" s="47">
        <v>1.4741305129981178E-2</v>
      </c>
    </row>
    <row r="181" spans="11:12" x14ac:dyDescent="0.25">
      <c r="K181" s="38" t="s">
        <v>3</v>
      </c>
      <c r="L181" s="47">
        <v>4.0348378718674291E-2</v>
      </c>
    </row>
    <row r="182" spans="11:12" x14ac:dyDescent="0.25">
      <c r="K182" s="69" t="s">
        <v>66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99.164819056124671</v>
      </c>
    </row>
    <row r="185" spans="11:12" x14ac:dyDescent="0.25">
      <c r="K185" s="68">
        <v>43918</v>
      </c>
      <c r="L185" s="43">
        <v>97.281520865628409</v>
      </c>
    </row>
    <row r="186" spans="11:12" x14ac:dyDescent="0.25">
      <c r="K186" s="68">
        <v>43925</v>
      </c>
      <c r="L186" s="43">
        <v>93.678955913358379</v>
      </c>
    </row>
    <row r="187" spans="11:12" x14ac:dyDescent="0.25">
      <c r="K187" s="68">
        <v>43932</v>
      </c>
      <c r="L187" s="43">
        <v>93.222199896615791</v>
      </c>
    </row>
    <row r="188" spans="11:12" x14ac:dyDescent="0.25">
      <c r="K188" s="68">
        <v>43939</v>
      </c>
      <c r="L188" s="43">
        <v>92.870702649812898</v>
      </c>
    </row>
    <row r="189" spans="11:12" x14ac:dyDescent="0.25">
      <c r="K189" s="68">
        <v>43946</v>
      </c>
      <c r="L189" s="43">
        <v>93.679227619320955</v>
      </c>
    </row>
    <row r="190" spans="11:12" x14ac:dyDescent="0.25">
      <c r="K190" s="68">
        <v>43953</v>
      </c>
      <c r="L190" s="43">
        <v>92.686225897216985</v>
      </c>
    </row>
    <row r="191" spans="11:12" x14ac:dyDescent="0.25">
      <c r="K191" s="68" t="s">
        <v>67</v>
      </c>
      <c r="L191" s="43" t="s">
        <v>67</v>
      </c>
    </row>
    <row r="192" spans="11:12" x14ac:dyDescent="0.25">
      <c r="K192" s="68" t="s">
        <v>67</v>
      </c>
      <c r="L192" s="43" t="s">
        <v>67</v>
      </c>
    </row>
    <row r="193" spans="11:12" x14ac:dyDescent="0.25">
      <c r="K193" s="68" t="s">
        <v>67</v>
      </c>
      <c r="L193" s="43" t="s">
        <v>67</v>
      </c>
    </row>
    <row r="194" spans="11:12" x14ac:dyDescent="0.25">
      <c r="K194" s="68" t="s">
        <v>67</v>
      </c>
      <c r="L194" s="43" t="s">
        <v>67</v>
      </c>
    </row>
    <row r="195" spans="11:12" x14ac:dyDescent="0.25">
      <c r="K195" s="68" t="s">
        <v>67</v>
      </c>
      <c r="L195" s="43" t="s">
        <v>67</v>
      </c>
    </row>
    <row r="196" spans="11:12" x14ac:dyDescent="0.25">
      <c r="K196" s="68" t="s">
        <v>67</v>
      </c>
      <c r="L196" s="43" t="s">
        <v>67</v>
      </c>
    </row>
    <row r="197" spans="11:12" x14ac:dyDescent="0.25">
      <c r="K197" s="68" t="s">
        <v>67</v>
      </c>
      <c r="L197" s="43" t="s">
        <v>67</v>
      </c>
    </row>
    <row r="198" spans="11:12" x14ac:dyDescent="0.25">
      <c r="K198" s="68" t="s">
        <v>67</v>
      </c>
      <c r="L198" s="43" t="s">
        <v>67</v>
      </c>
    </row>
    <row r="199" spans="11:12" x14ac:dyDescent="0.25">
      <c r="K199" s="68" t="s">
        <v>67</v>
      </c>
      <c r="L199" s="43" t="s">
        <v>67</v>
      </c>
    </row>
    <row r="200" spans="11:12" x14ac:dyDescent="0.25">
      <c r="K200" s="68" t="s">
        <v>67</v>
      </c>
      <c r="L200" s="43" t="s">
        <v>67</v>
      </c>
    </row>
    <row r="201" spans="11:12" x14ac:dyDescent="0.25">
      <c r="K201" s="68" t="s">
        <v>67</v>
      </c>
      <c r="L201" s="43" t="s">
        <v>67</v>
      </c>
    </row>
    <row r="202" spans="11:12" x14ac:dyDescent="0.25">
      <c r="K202" s="68" t="s">
        <v>67</v>
      </c>
      <c r="L202" s="43" t="s">
        <v>67</v>
      </c>
    </row>
    <row r="203" spans="11:12" x14ac:dyDescent="0.25">
      <c r="K203" s="68" t="s">
        <v>67</v>
      </c>
      <c r="L203" s="43" t="s">
        <v>67</v>
      </c>
    </row>
    <row r="204" spans="11:12" x14ac:dyDescent="0.25">
      <c r="K204" s="68" t="s">
        <v>67</v>
      </c>
      <c r="L204" s="43" t="s">
        <v>67</v>
      </c>
    </row>
    <row r="205" spans="11:12" x14ac:dyDescent="0.25">
      <c r="K205" s="68" t="s">
        <v>67</v>
      </c>
      <c r="L205" s="43" t="s">
        <v>67</v>
      </c>
    </row>
    <row r="206" spans="11:12" x14ac:dyDescent="0.25">
      <c r="K206" s="68" t="s">
        <v>67</v>
      </c>
      <c r="L206" s="43" t="s">
        <v>67</v>
      </c>
    </row>
    <row r="207" spans="11:12" x14ac:dyDescent="0.25">
      <c r="K207" s="68" t="s">
        <v>67</v>
      </c>
      <c r="L207" s="43" t="s">
        <v>67</v>
      </c>
    </row>
    <row r="208" spans="11:12" x14ac:dyDescent="0.25">
      <c r="K208" s="68" t="s">
        <v>67</v>
      </c>
      <c r="L208" s="43" t="s">
        <v>67</v>
      </c>
    </row>
    <row r="209" spans="11:12" x14ac:dyDescent="0.25">
      <c r="K209" s="68" t="s">
        <v>67</v>
      </c>
      <c r="L209" s="43" t="s">
        <v>67</v>
      </c>
    </row>
    <row r="210" spans="11:12" x14ac:dyDescent="0.25">
      <c r="K210" s="68" t="s">
        <v>67</v>
      </c>
      <c r="L210" s="43" t="s">
        <v>67</v>
      </c>
    </row>
    <row r="211" spans="11:12" x14ac:dyDescent="0.25">
      <c r="K211" s="68" t="s">
        <v>67</v>
      </c>
      <c r="L211" s="43" t="s">
        <v>67</v>
      </c>
    </row>
    <row r="212" spans="11:12" x14ac:dyDescent="0.25">
      <c r="K212" s="68" t="s">
        <v>67</v>
      </c>
      <c r="L212" s="43" t="s">
        <v>67</v>
      </c>
    </row>
    <row r="213" spans="11:12" x14ac:dyDescent="0.25">
      <c r="K213" s="68" t="s">
        <v>67</v>
      </c>
      <c r="L213" s="43" t="s">
        <v>67</v>
      </c>
    </row>
    <row r="214" spans="11:12" x14ac:dyDescent="0.25">
      <c r="K214" s="68" t="s">
        <v>67</v>
      </c>
      <c r="L214" s="43" t="s">
        <v>67</v>
      </c>
    </row>
    <row r="215" spans="11:12" x14ac:dyDescent="0.25">
      <c r="K215" s="68" t="s">
        <v>67</v>
      </c>
      <c r="L215" s="43" t="s">
        <v>67</v>
      </c>
    </row>
    <row r="216" spans="11:12" x14ac:dyDescent="0.25">
      <c r="K216" s="68" t="s">
        <v>67</v>
      </c>
      <c r="L216" s="43" t="s">
        <v>67</v>
      </c>
    </row>
    <row r="217" spans="11:12" x14ac:dyDescent="0.25">
      <c r="K217" s="68" t="s">
        <v>67</v>
      </c>
      <c r="L217" s="43" t="s">
        <v>67</v>
      </c>
    </row>
    <row r="218" spans="11:12" x14ac:dyDescent="0.25">
      <c r="K218" s="68" t="s">
        <v>67</v>
      </c>
      <c r="L218" s="43" t="s">
        <v>67</v>
      </c>
    </row>
    <row r="219" spans="11:12" x14ac:dyDescent="0.25">
      <c r="K219" s="68" t="s">
        <v>67</v>
      </c>
      <c r="L219" s="43" t="s">
        <v>67</v>
      </c>
    </row>
    <row r="220" spans="11:12" x14ac:dyDescent="0.25">
      <c r="K220" s="68" t="s">
        <v>67</v>
      </c>
      <c r="L220" s="43" t="s">
        <v>67</v>
      </c>
    </row>
    <row r="221" spans="11:12" x14ac:dyDescent="0.25">
      <c r="K221" s="68" t="s">
        <v>67</v>
      </c>
      <c r="L221" s="43" t="s">
        <v>67</v>
      </c>
    </row>
    <row r="222" spans="11:12" x14ac:dyDescent="0.25">
      <c r="K222" s="68" t="s">
        <v>67</v>
      </c>
      <c r="L222" s="43" t="s">
        <v>67</v>
      </c>
    </row>
    <row r="223" spans="11:12" x14ac:dyDescent="0.25">
      <c r="K223" s="68" t="s">
        <v>67</v>
      </c>
      <c r="L223" s="43" t="s">
        <v>67</v>
      </c>
    </row>
    <row r="224" spans="11:12" x14ac:dyDescent="0.25">
      <c r="K224" s="69" t="s">
        <v>68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99.123360605368333</v>
      </c>
    </row>
    <row r="227" spans="11:12" x14ac:dyDescent="0.25">
      <c r="K227" s="68">
        <v>43918</v>
      </c>
      <c r="L227" s="43">
        <v>98.156312054737214</v>
      </c>
    </row>
    <row r="228" spans="11:12" x14ac:dyDescent="0.25">
      <c r="K228" s="68">
        <v>43925</v>
      </c>
      <c r="L228" s="43">
        <v>94.685579885832198</v>
      </c>
    </row>
    <row r="229" spans="11:12" x14ac:dyDescent="0.25">
      <c r="K229" s="68">
        <v>43932</v>
      </c>
      <c r="L229" s="43">
        <v>93.27746314971948</v>
      </c>
    </row>
    <row r="230" spans="11:12" x14ac:dyDescent="0.25">
      <c r="K230" s="68">
        <v>43939</v>
      </c>
      <c r="L230" s="43">
        <v>93.280708288092242</v>
      </c>
    </row>
    <row r="231" spans="11:12" x14ac:dyDescent="0.25">
      <c r="K231" s="68">
        <v>43946</v>
      </c>
      <c r="L231" s="43">
        <v>93.754209514700747</v>
      </c>
    </row>
    <row r="232" spans="11:12" x14ac:dyDescent="0.25">
      <c r="K232" s="68">
        <v>43953</v>
      </c>
      <c r="L232" s="43">
        <v>94.59092324547305</v>
      </c>
    </row>
    <row r="233" spans="11:12" x14ac:dyDescent="0.25">
      <c r="K233" s="68" t="s">
        <v>67</v>
      </c>
      <c r="L233" s="43" t="s">
        <v>67</v>
      </c>
    </row>
    <row r="234" spans="11:12" x14ac:dyDescent="0.25">
      <c r="K234" s="68" t="s">
        <v>67</v>
      </c>
      <c r="L234" s="43" t="s">
        <v>67</v>
      </c>
    </row>
    <row r="235" spans="11:12" x14ac:dyDescent="0.25">
      <c r="K235" s="68" t="s">
        <v>67</v>
      </c>
      <c r="L235" s="43" t="s">
        <v>67</v>
      </c>
    </row>
    <row r="236" spans="11:12" x14ac:dyDescent="0.25">
      <c r="K236" s="68" t="s">
        <v>67</v>
      </c>
      <c r="L236" s="43" t="s">
        <v>67</v>
      </c>
    </row>
    <row r="237" spans="11:12" x14ac:dyDescent="0.25">
      <c r="K237" s="68" t="s">
        <v>67</v>
      </c>
      <c r="L237" s="43" t="s">
        <v>67</v>
      </c>
    </row>
    <row r="238" spans="11:12" x14ac:dyDescent="0.25">
      <c r="K238" s="68" t="s">
        <v>67</v>
      </c>
      <c r="L238" s="43" t="s">
        <v>67</v>
      </c>
    </row>
    <row r="239" spans="11:12" x14ac:dyDescent="0.25">
      <c r="K239" s="68" t="s">
        <v>67</v>
      </c>
      <c r="L239" s="43" t="s">
        <v>67</v>
      </c>
    </row>
    <row r="240" spans="11:12" x14ac:dyDescent="0.25">
      <c r="K240" s="68" t="s">
        <v>67</v>
      </c>
      <c r="L240" s="43" t="s">
        <v>67</v>
      </c>
    </row>
    <row r="241" spans="11:12" x14ac:dyDescent="0.25">
      <c r="K241" s="68" t="s">
        <v>67</v>
      </c>
      <c r="L241" s="43" t="s">
        <v>67</v>
      </c>
    </row>
    <row r="242" spans="11:12" x14ac:dyDescent="0.25">
      <c r="K242" s="68" t="s">
        <v>67</v>
      </c>
      <c r="L242" s="43" t="s">
        <v>67</v>
      </c>
    </row>
    <row r="243" spans="11:12" x14ac:dyDescent="0.25">
      <c r="K243" s="68" t="s">
        <v>67</v>
      </c>
      <c r="L243" s="43" t="s">
        <v>67</v>
      </c>
    </row>
    <row r="244" spans="11:12" x14ac:dyDescent="0.25">
      <c r="K244" s="68" t="s">
        <v>67</v>
      </c>
      <c r="L244" s="43" t="s">
        <v>67</v>
      </c>
    </row>
    <row r="245" spans="11:12" x14ac:dyDescent="0.25">
      <c r="K245" s="68" t="s">
        <v>67</v>
      </c>
      <c r="L245" s="43" t="s">
        <v>67</v>
      </c>
    </row>
    <row r="246" spans="11:12" x14ac:dyDescent="0.25">
      <c r="K246" s="68" t="s">
        <v>67</v>
      </c>
      <c r="L246" s="43" t="s">
        <v>67</v>
      </c>
    </row>
    <row r="247" spans="11:12" x14ac:dyDescent="0.25">
      <c r="K247" s="68" t="s">
        <v>67</v>
      </c>
      <c r="L247" s="43" t="s">
        <v>67</v>
      </c>
    </row>
    <row r="248" spans="11:12" x14ac:dyDescent="0.25">
      <c r="K248" s="68" t="s">
        <v>67</v>
      </c>
      <c r="L248" s="43" t="s">
        <v>67</v>
      </c>
    </row>
    <row r="249" spans="11:12" x14ac:dyDescent="0.25">
      <c r="K249" s="68" t="s">
        <v>67</v>
      </c>
      <c r="L249" s="43" t="s">
        <v>67</v>
      </c>
    </row>
    <row r="250" spans="11:12" x14ac:dyDescent="0.25">
      <c r="K250" s="68" t="s">
        <v>67</v>
      </c>
      <c r="L250" s="43" t="s">
        <v>67</v>
      </c>
    </row>
    <row r="251" spans="11:12" x14ac:dyDescent="0.25">
      <c r="K251" s="68" t="s">
        <v>67</v>
      </c>
      <c r="L251" s="43" t="s">
        <v>67</v>
      </c>
    </row>
    <row r="252" spans="11:12" x14ac:dyDescent="0.25">
      <c r="K252" s="68" t="s">
        <v>67</v>
      </c>
      <c r="L252" s="43" t="s">
        <v>67</v>
      </c>
    </row>
    <row r="253" spans="11:12" x14ac:dyDescent="0.25">
      <c r="K253" s="68" t="s">
        <v>67</v>
      </c>
      <c r="L253" s="43" t="s">
        <v>67</v>
      </c>
    </row>
    <row r="254" spans="11:12" x14ac:dyDescent="0.25">
      <c r="K254" s="68" t="s">
        <v>67</v>
      </c>
      <c r="L254" s="43" t="s">
        <v>67</v>
      </c>
    </row>
    <row r="255" spans="11:12" x14ac:dyDescent="0.25">
      <c r="K255" s="68" t="s">
        <v>67</v>
      </c>
      <c r="L255" s="43" t="s">
        <v>67</v>
      </c>
    </row>
    <row r="256" spans="11:12" x14ac:dyDescent="0.25">
      <c r="K256" s="68" t="s">
        <v>67</v>
      </c>
      <c r="L256" s="43" t="s">
        <v>67</v>
      </c>
    </row>
    <row r="257" spans="11:12" x14ac:dyDescent="0.25">
      <c r="K257" s="68" t="s">
        <v>67</v>
      </c>
      <c r="L257" s="43" t="s">
        <v>67</v>
      </c>
    </row>
    <row r="258" spans="11:12" x14ac:dyDescent="0.25">
      <c r="K258" s="68" t="s">
        <v>67</v>
      </c>
      <c r="L258" s="43" t="s">
        <v>67</v>
      </c>
    </row>
    <row r="259" spans="11:12" x14ac:dyDescent="0.25">
      <c r="K259" s="68" t="s">
        <v>67</v>
      </c>
      <c r="L259" s="43" t="s">
        <v>67</v>
      </c>
    </row>
    <row r="260" spans="11:12" x14ac:dyDescent="0.25">
      <c r="K260" s="68" t="s">
        <v>67</v>
      </c>
      <c r="L260" s="43" t="s">
        <v>67</v>
      </c>
    </row>
    <row r="261" spans="11:12" x14ac:dyDescent="0.25">
      <c r="K261" s="68" t="s">
        <v>67</v>
      </c>
      <c r="L261" s="43" t="s">
        <v>67</v>
      </c>
    </row>
    <row r="262" spans="11:12" x14ac:dyDescent="0.25">
      <c r="K262" s="68" t="s">
        <v>67</v>
      </c>
      <c r="L262" s="43" t="s">
        <v>67</v>
      </c>
    </row>
    <row r="263" spans="11:12" x14ac:dyDescent="0.25">
      <c r="K263" s="68" t="s">
        <v>67</v>
      </c>
      <c r="L263" s="43" t="s">
        <v>67</v>
      </c>
    </row>
    <row r="264" spans="11:12" x14ac:dyDescent="0.25">
      <c r="K264" s="68" t="s">
        <v>67</v>
      </c>
      <c r="L264" s="43" t="s">
        <v>67</v>
      </c>
    </row>
    <row r="265" spans="11:12" x14ac:dyDescent="0.25">
      <c r="K265" s="68" t="s">
        <v>67</v>
      </c>
      <c r="L265" s="43" t="s">
        <v>67</v>
      </c>
    </row>
    <row r="266" spans="11:12" x14ac:dyDescent="0.25">
      <c r="K266" s="70"/>
      <c r="L266" s="70"/>
    </row>
    <row r="267" spans="11:12" x14ac:dyDescent="0.25">
      <c r="K267" s="69" t="s">
        <v>69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99.285899766294477</v>
      </c>
    </row>
    <row r="270" spans="11:12" x14ac:dyDescent="0.25">
      <c r="K270" s="68">
        <v>43918</v>
      </c>
      <c r="L270" s="43">
        <v>97.208517268242005</v>
      </c>
    </row>
    <row r="271" spans="11:12" x14ac:dyDescent="0.25">
      <c r="K271" s="68">
        <v>43925</v>
      </c>
      <c r="L271" s="43">
        <v>93.114813251969181</v>
      </c>
    </row>
    <row r="272" spans="11:12" x14ac:dyDescent="0.25">
      <c r="K272" s="68">
        <v>43932</v>
      </c>
      <c r="L272" s="43">
        <v>92.435639011512166</v>
      </c>
    </row>
    <row r="273" spans="11:12" x14ac:dyDescent="0.25">
      <c r="K273" s="68">
        <v>43939</v>
      </c>
      <c r="L273" s="43">
        <v>92.057879987881932</v>
      </c>
    </row>
    <row r="274" spans="11:12" x14ac:dyDescent="0.25">
      <c r="K274" s="68">
        <v>43946</v>
      </c>
      <c r="L274" s="43">
        <v>92.612849476326502</v>
      </c>
    </row>
    <row r="275" spans="11:12" x14ac:dyDescent="0.25">
      <c r="K275" s="68">
        <v>43953</v>
      </c>
      <c r="L275" s="43">
        <v>92.832738249805232</v>
      </c>
    </row>
    <row r="276" spans="11:12" x14ac:dyDescent="0.25">
      <c r="K276" s="68" t="s">
        <v>67</v>
      </c>
      <c r="L276" s="43" t="s">
        <v>67</v>
      </c>
    </row>
    <row r="277" spans="11:12" x14ac:dyDescent="0.25">
      <c r="K277" s="68" t="s">
        <v>67</v>
      </c>
      <c r="L277" s="43" t="s">
        <v>67</v>
      </c>
    </row>
    <row r="278" spans="11:12" x14ac:dyDescent="0.25">
      <c r="K278" s="68" t="s">
        <v>67</v>
      </c>
      <c r="L278" s="43" t="s">
        <v>67</v>
      </c>
    </row>
    <row r="279" spans="11:12" x14ac:dyDescent="0.25">
      <c r="K279" s="68" t="s">
        <v>67</v>
      </c>
      <c r="L279" s="43" t="s">
        <v>67</v>
      </c>
    </row>
    <row r="280" spans="11:12" x14ac:dyDescent="0.25">
      <c r="K280" s="68" t="s">
        <v>67</v>
      </c>
      <c r="L280" s="43" t="s">
        <v>67</v>
      </c>
    </row>
    <row r="281" spans="11:12" x14ac:dyDescent="0.25">
      <c r="K281" s="68" t="s">
        <v>67</v>
      </c>
      <c r="L281" s="43" t="s">
        <v>67</v>
      </c>
    </row>
    <row r="282" spans="11:12" x14ac:dyDescent="0.25">
      <c r="K282" s="68" t="s">
        <v>67</v>
      </c>
      <c r="L282" s="43" t="s">
        <v>67</v>
      </c>
    </row>
    <row r="283" spans="11:12" x14ac:dyDescent="0.25">
      <c r="K283" s="68" t="s">
        <v>67</v>
      </c>
      <c r="L283" s="43" t="s">
        <v>67</v>
      </c>
    </row>
    <row r="284" spans="11:12" x14ac:dyDescent="0.25">
      <c r="K284" s="68" t="s">
        <v>67</v>
      </c>
      <c r="L284" s="43" t="s">
        <v>67</v>
      </c>
    </row>
    <row r="285" spans="11:12" x14ac:dyDescent="0.25">
      <c r="K285" s="68" t="s">
        <v>67</v>
      </c>
      <c r="L285" s="43" t="s">
        <v>67</v>
      </c>
    </row>
    <row r="286" spans="11:12" x14ac:dyDescent="0.25">
      <c r="K286" s="68" t="s">
        <v>67</v>
      </c>
      <c r="L286" s="43" t="s">
        <v>67</v>
      </c>
    </row>
    <row r="287" spans="11:12" x14ac:dyDescent="0.25">
      <c r="K287" s="68" t="s">
        <v>67</v>
      </c>
      <c r="L287" s="43" t="s">
        <v>67</v>
      </c>
    </row>
    <row r="288" spans="11:12" x14ac:dyDescent="0.25">
      <c r="K288" s="68" t="s">
        <v>67</v>
      </c>
      <c r="L288" s="43" t="s">
        <v>67</v>
      </c>
    </row>
    <row r="289" spans="11:12" x14ac:dyDescent="0.25">
      <c r="K289" s="68" t="s">
        <v>67</v>
      </c>
      <c r="L289" s="43" t="s">
        <v>67</v>
      </c>
    </row>
    <row r="290" spans="11:12" x14ac:dyDescent="0.25">
      <c r="K290" s="68" t="s">
        <v>67</v>
      </c>
      <c r="L290" s="43" t="s">
        <v>67</v>
      </c>
    </row>
    <row r="291" spans="11:12" x14ac:dyDescent="0.25">
      <c r="K291" s="68" t="s">
        <v>67</v>
      </c>
      <c r="L291" s="43" t="s">
        <v>67</v>
      </c>
    </row>
    <row r="292" spans="11:12" x14ac:dyDescent="0.25">
      <c r="K292" s="68" t="s">
        <v>67</v>
      </c>
      <c r="L292" s="43" t="s">
        <v>67</v>
      </c>
    </row>
    <row r="293" spans="11:12" x14ac:dyDescent="0.25">
      <c r="K293" s="68" t="s">
        <v>67</v>
      </c>
      <c r="L293" s="43" t="s">
        <v>67</v>
      </c>
    </row>
    <row r="294" spans="11:12" x14ac:dyDescent="0.25">
      <c r="K294" s="68" t="s">
        <v>67</v>
      </c>
      <c r="L294" s="43" t="s">
        <v>67</v>
      </c>
    </row>
    <row r="295" spans="11:12" x14ac:dyDescent="0.25">
      <c r="K295" s="68" t="s">
        <v>67</v>
      </c>
      <c r="L295" s="43" t="s">
        <v>67</v>
      </c>
    </row>
    <row r="296" spans="11:12" x14ac:dyDescent="0.25">
      <c r="K296" s="68" t="s">
        <v>67</v>
      </c>
      <c r="L296" s="43" t="s">
        <v>67</v>
      </c>
    </row>
    <row r="297" spans="11:12" x14ac:dyDescent="0.25">
      <c r="K297" s="68" t="s">
        <v>67</v>
      </c>
      <c r="L297" s="43" t="s">
        <v>67</v>
      </c>
    </row>
    <row r="298" spans="11:12" x14ac:dyDescent="0.25">
      <c r="K298" s="68" t="s">
        <v>67</v>
      </c>
      <c r="L298" s="43" t="s">
        <v>67</v>
      </c>
    </row>
    <row r="299" spans="11:12" x14ac:dyDescent="0.25">
      <c r="K299" s="68" t="s">
        <v>67</v>
      </c>
      <c r="L299" s="43" t="s">
        <v>67</v>
      </c>
    </row>
    <row r="300" spans="11:12" x14ac:dyDescent="0.25">
      <c r="K300" s="68" t="s">
        <v>67</v>
      </c>
      <c r="L300" s="43" t="s">
        <v>67</v>
      </c>
    </row>
    <row r="301" spans="11:12" x14ac:dyDescent="0.25">
      <c r="K301" s="68" t="s">
        <v>67</v>
      </c>
      <c r="L301" s="43" t="s">
        <v>67</v>
      </c>
    </row>
    <row r="302" spans="11:12" x14ac:dyDescent="0.25">
      <c r="K302" s="68" t="s">
        <v>67</v>
      </c>
      <c r="L302" s="43" t="s">
        <v>67</v>
      </c>
    </row>
    <row r="303" spans="11:12" x14ac:dyDescent="0.25">
      <c r="K303" s="68" t="s">
        <v>67</v>
      </c>
      <c r="L303" s="43" t="s">
        <v>67</v>
      </c>
    </row>
    <row r="304" spans="11:12" x14ac:dyDescent="0.25">
      <c r="K304" s="68" t="s">
        <v>67</v>
      </c>
      <c r="L304" s="43" t="s">
        <v>67</v>
      </c>
    </row>
    <row r="305" spans="11:12" x14ac:dyDescent="0.25">
      <c r="K305" s="68" t="s">
        <v>67</v>
      </c>
      <c r="L305" s="43" t="s">
        <v>67</v>
      </c>
    </row>
    <row r="306" spans="11:12" x14ac:dyDescent="0.25">
      <c r="K306" s="68" t="s">
        <v>67</v>
      </c>
      <c r="L306" s="43" t="s">
        <v>67</v>
      </c>
    </row>
    <row r="307" spans="11:12" x14ac:dyDescent="0.25">
      <c r="K307" s="68" t="s">
        <v>67</v>
      </c>
      <c r="L307" s="43" t="s">
        <v>67</v>
      </c>
    </row>
    <row r="308" spans="11:12" x14ac:dyDescent="0.25">
      <c r="K308" s="68" t="s">
        <v>67</v>
      </c>
      <c r="L308" s="43" t="s">
        <v>67</v>
      </c>
    </row>
    <row r="309" spans="11:12" x14ac:dyDescent="0.25">
      <c r="K309" s="69" t="s">
        <v>70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98.221579478842017</v>
      </c>
    </row>
    <row r="312" spans="11:12" x14ac:dyDescent="0.25">
      <c r="K312" s="68">
        <v>43918</v>
      </c>
      <c r="L312" s="43">
        <v>97.671984596519252</v>
      </c>
    </row>
    <row r="313" spans="11:12" x14ac:dyDescent="0.25">
      <c r="K313" s="68">
        <v>43925</v>
      </c>
      <c r="L313" s="43">
        <v>92.694824248866695</v>
      </c>
    </row>
    <row r="314" spans="11:12" x14ac:dyDescent="0.25">
      <c r="K314" s="68">
        <v>43932</v>
      </c>
      <c r="L314" s="43">
        <v>91.680379997912993</v>
      </c>
    </row>
    <row r="315" spans="11:12" x14ac:dyDescent="0.25">
      <c r="K315" s="68">
        <v>43939</v>
      </c>
      <c r="L315" s="43">
        <v>92.557100313154905</v>
      </c>
    </row>
    <row r="316" spans="11:12" x14ac:dyDescent="0.25">
      <c r="K316" s="68">
        <v>43946</v>
      </c>
      <c r="L316" s="43">
        <v>92.801202396083255</v>
      </c>
    </row>
    <row r="317" spans="11:12" x14ac:dyDescent="0.25">
      <c r="K317" s="68">
        <v>43953</v>
      </c>
      <c r="L317" s="43">
        <v>96.761202976676785</v>
      </c>
    </row>
    <row r="318" spans="11:12" x14ac:dyDescent="0.25">
      <c r="K318" s="68" t="s">
        <v>67</v>
      </c>
      <c r="L318" s="43" t="s">
        <v>67</v>
      </c>
    </row>
    <row r="319" spans="11:12" x14ac:dyDescent="0.25">
      <c r="K319" s="68" t="s">
        <v>67</v>
      </c>
      <c r="L319" s="43" t="s">
        <v>67</v>
      </c>
    </row>
    <row r="320" spans="11:12" x14ac:dyDescent="0.25">
      <c r="K320" s="68" t="s">
        <v>67</v>
      </c>
      <c r="L320" s="43" t="s">
        <v>67</v>
      </c>
    </row>
    <row r="321" spans="11:12" x14ac:dyDescent="0.25">
      <c r="K321" s="68" t="s">
        <v>67</v>
      </c>
      <c r="L321" s="43" t="s">
        <v>67</v>
      </c>
    </row>
    <row r="322" spans="11:12" x14ac:dyDescent="0.25">
      <c r="K322" s="68" t="s">
        <v>67</v>
      </c>
      <c r="L322" s="43" t="s">
        <v>67</v>
      </c>
    </row>
    <row r="323" spans="11:12" x14ac:dyDescent="0.25">
      <c r="K323" s="68" t="s">
        <v>67</v>
      </c>
      <c r="L323" s="43" t="s">
        <v>67</v>
      </c>
    </row>
    <row r="324" spans="11:12" x14ac:dyDescent="0.25">
      <c r="K324" s="68" t="s">
        <v>67</v>
      </c>
      <c r="L324" s="43" t="s">
        <v>67</v>
      </c>
    </row>
    <row r="325" spans="11:12" x14ac:dyDescent="0.25">
      <c r="K325" s="68" t="s">
        <v>67</v>
      </c>
      <c r="L325" s="43" t="s">
        <v>67</v>
      </c>
    </row>
    <row r="326" spans="11:12" x14ac:dyDescent="0.25">
      <c r="K326" s="68" t="s">
        <v>67</v>
      </c>
      <c r="L326" s="43" t="s">
        <v>67</v>
      </c>
    </row>
    <row r="327" spans="11:12" x14ac:dyDescent="0.25">
      <c r="K327" s="68" t="s">
        <v>67</v>
      </c>
      <c r="L327" s="43" t="s">
        <v>67</v>
      </c>
    </row>
    <row r="328" spans="11:12" x14ac:dyDescent="0.25">
      <c r="K328" s="68" t="s">
        <v>67</v>
      </c>
      <c r="L328" s="43" t="s">
        <v>67</v>
      </c>
    </row>
    <row r="329" spans="11:12" x14ac:dyDescent="0.25">
      <c r="K329" s="68" t="s">
        <v>67</v>
      </c>
      <c r="L329" s="43" t="s">
        <v>67</v>
      </c>
    </row>
    <row r="330" spans="11:12" x14ac:dyDescent="0.25">
      <c r="K330" s="68" t="s">
        <v>67</v>
      </c>
      <c r="L330" s="43" t="s">
        <v>67</v>
      </c>
    </row>
    <row r="331" spans="11:12" x14ac:dyDescent="0.25">
      <c r="K331" s="68" t="s">
        <v>67</v>
      </c>
      <c r="L331" s="43" t="s">
        <v>67</v>
      </c>
    </row>
    <row r="332" spans="11:12" x14ac:dyDescent="0.25">
      <c r="K332" s="68" t="s">
        <v>67</v>
      </c>
      <c r="L332" s="43" t="s">
        <v>67</v>
      </c>
    </row>
    <row r="333" spans="11:12" x14ac:dyDescent="0.25">
      <c r="K333" s="68" t="s">
        <v>67</v>
      </c>
      <c r="L333" s="43" t="s">
        <v>67</v>
      </c>
    </row>
    <row r="334" spans="11:12" x14ac:dyDescent="0.25">
      <c r="K334" s="68" t="s">
        <v>67</v>
      </c>
      <c r="L334" s="43" t="s">
        <v>67</v>
      </c>
    </row>
    <row r="335" spans="11:12" x14ac:dyDescent="0.25">
      <c r="K335" s="68" t="s">
        <v>67</v>
      </c>
      <c r="L335" s="43" t="s">
        <v>67</v>
      </c>
    </row>
    <row r="336" spans="11:12" x14ac:dyDescent="0.25">
      <c r="K336" s="68" t="s">
        <v>67</v>
      </c>
      <c r="L336" s="43" t="s">
        <v>67</v>
      </c>
    </row>
    <row r="337" spans="11:12" x14ac:dyDescent="0.25">
      <c r="K337" s="68" t="s">
        <v>67</v>
      </c>
      <c r="L337" s="43" t="s">
        <v>67</v>
      </c>
    </row>
    <row r="338" spans="11:12" x14ac:dyDescent="0.25">
      <c r="K338" s="68" t="s">
        <v>67</v>
      </c>
      <c r="L338" s="43" t="s">
        <v>67</v>
      </c>
    </row>
    <row r="339" spans="11:12" x14ac:dyDescent="0.25">
      <c r="K339" s="68" t="s">
        <v>67</v>
      </c>
      <c r="L339" s="43" t="s">
        <v>67</v>
      </c>
    </row>
    <row r="340" spans="11:12" x14ac:dyDescent="0.25">
      <c r="K340" s="68" t="s">
        <v>67</v>
      </c>
      <c r="L340" s="43" t="s">
        <v>67</v>
      </c>
    </row>
    <row r="341" spans="11:12" x14ac:dyDescent="0.25">
      <c r="K341" s="68" t="s">
        <v>67</v>
      </c>
      <c r="L341" s="43" t="s">
        <v>67</v>
      </c>
    </row>
    <row r="342" spans="11:12" x14ac:dyDescent="0.25">
      <c r="K342" s="68" t="s">
        <v>67</v>
      </c>
      <c r="L342" s="43" t="s">
        <v>67</v>
      </c>
    </row>
    <row r="343" spans="11:12" x14ac:dyDescent="0.25">
      <c r="K343" s="68" t="s">
        <v>67</v>
      </c>
      <c r="L343" s="43" t="s">
        <v>67</v>
      </c>
    </row>
    <row r="344" spans="11:12" x14ac:dyDescent="0.25">
      <c r="K344" s="68" t="s">
        <v>67</v>
      </c>
      <c r="L344" s="43" t="s">
        <v>67</v>
      </c>
    </row>
    <row r="345" spans="11:12" x14ac:dyDescent="0.25">
      <c r="K345" s="68" t="s">
        <v>67</v>
      </c>
      <c r="L345" s="43" t="s">
        <v>67</v>
      </c>
    </row>
    <row r="346" spans="11:12" x14ac:dyDescent="0.25">
      <c r="K346" s="68" t="s">
        <v>67</v>
      </c>
      <c r="L346" s="43" t="s">
        <v>67</v>
      </c>
    </row>
    <row r="347" spans="11:12" x14ac:dyDescent="0.25">
      <c r="K347" s="68" t="s">
        <v>67</v>
      </c>
      <c r="L347" s="43" t="s">
        <v>67</v>
      </c>
    </row>
    <row r="348" spans="11:12" x14ac:dyDescent="0.25">
      <c r="K348" s="68" t="s">
        <v>67</v>
      </c>
      <c r="L348" s="43" t="s">
        <v>67</v>
      </c>
    </row>
    <row r="349" spans="11:12" x14ac:dyDescent="0.25">
      <c r="K349" s="68" t="s">
        <v>67</v>
      </c>
      <c r="L349" s="43" t="s">
        <v>67</v>
      </c>
    </row>
    <row r="350" spans="11:12" x14ac:dyDescent="0.25">
      <c r="K350" s="68" t="s">
        <v>67</v>
      </c>
      <c r="L350" s="43" t="s">
        <v>67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A2B5D-238B-4A11-87DA-EDDE8F4F54CE}">
  <sheetPr codeName="Sheet9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1.5703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38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44</v>
      </c>
    </row>
    <row r="2" spans="1:12" ht="19.5" customHeight="1" x14ac:dyDescent="0.3">
      <c r="A2" s="3" t="str">
        <f>"Weekly Payroll Jobs and Wages in Australia - " &amp;$L$1</f>
        <v>Weekly Payroll Jobs and Wages in Australia - Northern Territory</v>
      </c>
      <c r="B2" s="20"/>
      <c r="C2" s="20"/>
      <c r="D2" s="20"/>
      <c r="E2" s="20"/>
      <c r="F2" s="20"/>
      <c r="G2" s="20"/>
      <c r="H2" s="20"/>
      <c r="I2" s="20"/>
      <c r="J2" s="20"/>
      <c r="K2" s="39"/>
      <c r="L2" s="36">
        <v>43953</v>
      </c>
    </row>
    <row r="3" spans="1:12" ht="15" customHeight="1" x14ac:dyDescent="0.25">
      <c r="A3" s="21" t="str">
        <f>"Week ending "&amp;TEXT($L$2,"dddd dd mmmm yyyy")</f>
        <v>Week ending Saturday 02 May 2020</v>
      </c>
      <c r="B3" s="20"/>
      <c r="C3" s="22"/>
      <c r="D3" s="23"/>
      <c r="E3" s="20"/>
      <c r="F3" s="20"/>
      <c r="G3" s="20"/>
      <c r="H3" s="20"/>
      <c r="I3" s="20"/>
      <c r="J3" s="20"/>
      <c r="K3" s="37" t="s">
        <v>37</v>
      </c>
      <c r="L3" s="40">
        <v>43904</v>
      </c>
    </row>
    <row r="4" spans="1:12" ht="15" customHeight="1" x14ac:dyDescent="0.25">
      <c r="A4" s="2" t="s">
        <v>36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63</v>
      </c>
      <c r="L4" s="40">
        <v>43925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43932</v>
      </c>
    </row>
    <row r="6" spans="1:12" ht="16.5" customHeight="1" thickBot="1" x14ac:dyDescent="0.3">
      <c r="A6" s="25" t="str">
        <f>"Change in payroll jobs and total wages, "&amp;$L$1</f>
        <v>Change in payroll jobs and total wages, Northern Territory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43939</v>
      </c>
    </row>
    <row r="7" spans="1:12" ht="16.5" customHeight="1" x14ac:dyDescent="0.25">
      <c r="A7" s="58"/>
      <c r="B7" s="83" t="s">
        <v>71</v>
      </c>
      <c r="C7" s="84"/>
      <c r="D7" s="84"/>
      <c r="E7" s="85"/>
      <c r="F7" s="86" t="s">
        <v>72</v>
      </c>
      <c r="G7" s="87"/>
      <c r="H7" s="87"/>
      <c r="I7" s="88"/>
      <c r="J7" s="51"/>
      <c r="K7" s="39" t="s">
        <v>64</v>
      </c>
      <c r="L7" s="40">
        <v>43946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02 May (Change since 100th case of COVID-19)</v>
      </c>
      <c r="C8" s="93" t="str">
        <f>"% Change between " &amp; TEXT($L$4,"dd mmmm")&amp;" and "&amp; TEXT($L$2,"dd mmmm") &amp; " (monthly change)"</f>
        <v>% Change between 04 April and 02 May (monthly change)</v>
      </c>
      <c r="D8" s="74" t="str">
        <f>"% Change between " &amp; TEXT($L$7,"dd mmmm")&amp;" and "&amp; TEXT($L$2,"dd mmmm") &amp; " (weekly change)"</f>
        <v>% Change between 25 April and 02 May (weekly change)</v>
      </c>
      <c r="E8" s="76" t="str">
        <f>"% Change between " &amp; TEXT($L$6,"dd mmmm")&amp;" and "&amp; TEXT($L$7,"dd mmmm") &amp; " (weekly change)"</f>
        <v>% Change between 18 April and 25 April (weekly change)</v>
      </c>
      <c r="F8" s="95" t="str">
        <f>"% Change between " &amp; TEXT($L$3,"dd mmmm")&amp;" and "&amp; TEXT($L$2,"dd mmmm") &amp; " (Change since 100th case of COVID-19)"</f>
        <v>% Change between 14 March and 02 May (Change since 100th case of COVID-19)</v>
      </c>
      <c r="G8" s="93" t="str">
        <f>"% Change between " &amp; TEXT($L$4,"dd mmmm")&amp;" and "&amp; TEXT($L$2,"dd mmmm") &amp; " (monthly change)"</f>
        <v>% Change between 04 April and 02 May (monthly change)</v>
      </c>
      <c r="H8" s="74" t="str">
        <f>"% Change between " &amp; TEXT($L$7,"dd mmmm")&amp;" and "&amp; TEXT($L$2,"dd mmmm") &amp; " (weekly change)"</f>
        <v>% Change between 25 April and 02 May (weekly change)</v>
      </c>
      <c r="I8" s="76" t="str">
        <f>"% Change between " &amp; TEXT($L$6,"dd mmmm")&amp;" and "&amp; TEXT($L$7,"dd mmmm") &amp; " (weekly change)"</f>
        <v>% Change between 18 April and 25 April (weekly change)</v>
      </c>
      <c r="J8" s="52"/>
      <c r="K8" s="39" t="s">
        <v>65</v>
      </c>
      <c r="L8" s="40">
        <v>43953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35</v>
      </c>
      <c r="L9" s="43">
        <v>100</v>
      </c>
    </row>
    <row r="10" spans="1:12" x14ac:dyDescent="0.25">
      <c r="A10" s="59"/>
      <c r="B10" s="78" t="str">
        <f>L1</f>
        <v>Northern Territory</v>
      </c>
      <c r="C10" s="79"/>
      <c r="D10" s="79"/>
      <c r="E10" s="79"/>
      <c r="F10" s="79"/>
      <c r="G10" s="79"/>
      <c r="H10" s="79"/>
      <c r="I10" s="80"/>
      <c r="J10" s="28"/>
      <c r="K10" s="55" t="s">
        <v>62</v>
      </c>
      <c r="L10" s="43">
        <v>95.680319111759019</v>
      </c>
    </row>
    <row r="11" spans="1:12" x14ac:dyDescent="0.25">
      <c r="A11" s="60" t="s">
        <v>34</v>
      </c>
      <c r="B11" s="28">
        <v>-4.0201491717671956E-2</v>
      </c>
      <c r="C11" s="28">
        <v>3.1305467963993472E-3</v>
      </c>
      <c r="D11" s="28">
        <v>7.4644734787354672E-4</v>
      </c>
      <c r="E11" s="28">
        <v>1.2450330064815551E-2</v>
      </c>
      <c r="F11" s="28">
        <v>-1.9397634376013606E-2</v>
      </c>
      <c r="G11" s="28">
        <v>2.1559966508788442E-2</v>
      </c>
      <c r="H11" s="28">
        <v>2.0053580875015742E-2</v>
      </c>
      <c r="I11" s="61">
        <v>8.4763967568470822E-3</v>
      </c>
      <c r="J11" s="28"/>
      <c r="K11" s="42"/>
      <c r="L11" s="43">
        <v>95.519894561321166</v>
      </c>
    </row>
    <row r="12" spans="1:12" x14ac:dyDescent="0.25">
      <c r="A12" s="59"/>
      <c r="B12" s="81" t="s">
        <v>33</v>
      </c>
      <c r="C12" s="81"/>
      <c r="D12" s="81"/>
      <c r="E12" s="81"/>
      <c r="F12" s="81"/>
      <c r="G12" s="81"/>
      <c r="H12" s="81"/>
      <c r="I12" s="82"/>
      <c r="J12" s="28"/>
      <c r="K12" s="42"/>
      <c r="L12" s="43">
        <v>94.72885485207631</v>
      </c>
    </row>
    <row r="13" spans="1:12" x14ac:dyDescent="0.25">
      <c r="A13" s="62" t="s">
        <v>32</v>
      </c>
      <c r="B13" s="28">
        <v>-4.6810289389067505E-2</v>
      </c>
      <c r="C13" s="28">
        <v>-2.4443213380292983E-3</v>
      </c>
      <c r="D13" s="28">
        <v>-2.0047973740688896E-3</v>
      </c>
      <c r="E13" s="28">
        <v>1.1572873857973676E-2</v>
      </c>
      <c r="F13" s="28">
        <v>-5.0316953898673744E-2</v>
      </c>
      <c r="G13" s="28">
        <v>9.8431349292122938E-3</v>
      </c>
      <c r="H13" s="28">
        <v>1.6456326199933313E-2</v>
      </c>
      <c r="I13" s="61">
        <v>1.6274909434497165E-2</v>
      </c>
      <c r="J13" s="28"/>
      <c r="K13" s="42"/>
      <c r="L13" s="43">
        <v>95.908260361646683</v>
      </c>
    </row>
    <row r="14" spans="1:12" x14ac:dyDescent="0.25">
      <c r="A14" s="62" t="s">
        <v>31</v>
      </c>
      <c r="B14" s="28">
        <v>-3.1036118508655175E-2</v>
      </c>
      <c r="C14" s="28">
        <v>8.9518701308324289E-3</v>
      </c>
      <c r="D14" s="28">
        <v>2.4814344447552372E-3</v>
      </c>
      <c r="E14" s="28">
        <v>1.1823372930430676E-2</v>
      </c>
      <c r="F14" s="28">
        <v>2.2414082014787784E-2</v>
      </c>
      <c r="G14" s="28">
        <v>3.6113120636827478E-2</v>
      </c>
      <c r="H14" s="28">
        <v>2.4797673671365317E-2</v>
      </c>
      <c r="I14" s="61">
        <v>-1.7333112452488919E-3</v>
      </c>
      <c r="J14" s="28"/>
      <c r="K14" s="38"/>
      <c r="L14" s="43">
        <v>95.979850828232799</v>
      </c>
    </row>
    <row r="15" spans="1:12" x14ac:dyDescent="0.25">
      <c r="A15" s="63" t="s">
        <v>54</v>
      </c>
      <c r="B15" s="28">
        <v>-0.11138744690891933</v>
      </c>
      <c r="C15" s="28">
        <v>1.9270638800023887E-2</v>
      </c>
      <c r="D15" s="28">
        <v>4.1753803596127348E-2</v>
      </c>
      <c r="E15" s="28">
        <v>6.4117886011338943E-2</v>
      </c>
      <c r="F15" s="28">
        <v>0.1366313401589021</v>
      </c>
      <c r="G15" s="28">
        <v>0.2969682406154146</v>
      </c>
      <c r="H15" s="28">
        <v>0.10623815661249258</v>
      </c>
      <c r="I15" s="61">
        <v>9.447746132837409E-2</v>
      </c>
      <c r="J15" s="28"/>
      <c r="K15" s="56" t="s">
        <v>30</v>
      </c>
      <c r="L15" s="43">
        <v>100</v>
      </c>
    </row>
    <row r="16" spans="1:12" x14ac:dyDescent="0.25">
      <c r="A16" s="62" t="s">
        <v>55</v>
      </c>
      <c r="B16" s="28">
        <v>-6.9014955640050668E-2</v>
      </c>
      <c r="C16" s="28">
        <v>-1.3215154682569841E-3</v>
      </c>
      <c r="D16" s="28">
        <v>5.8983347940402275E-3</v>
      </c>
      <c r="E16" s="28">
        <v>1.206203204050027E-2</v>
      </c>
      <c r="F16" s="28">
        <v>-2.1268460388717991E-2</v>
      </c>
      <c r="G16" s="28">
        <v>5.26521621774938E-2</v>
      </c>
      <c r="H16" s="28">
        <v>2.9237617545074146E-2</v>
      </c>
      <c r="I16" s="61">
        <v>1.1973248180047191E-2</v>
      </c>
      <c r="J16" s="28"/>
      <c r="K16" s="42"/>
      <c r="L16" s="43">
        <v>95.990680701322333</v>
      </c>
    </row>
    <row r="17" spans="1:12" x14ac:dyDescent="0.25">
      <c r="A17" s="62" t="s">
        <v>56</v>
      </c>
      <c r="B17" s="28">
        <v>-2.8273305084745792E-2</v>
      </c>
      <c r="C17" s="28">
        <v>5.003363095785307E-3</v>
      </c>
      <c r="D17" s="28">
        <v>-4.5855133124055314E-3</v>
      </c>
      <c r="E17" s="28">
        <v>1.0761002793371555E-2</v>
      </c>
      <c r="F17" s="28">
        <v>-3.3847909755419403E-2</v>
      </c>
      <c r="G17" s="28">
        <v>6.1886053613655623E-3</v>
      </c>
      <c r="H17" s="28">
        <v>9.1295260736814488E-3</v>
      </c>
      <c r="I17" s="61">
        <v>8.3005598906187306E-3</v>
      </c>
      <c r="J17" s="28"/>
      <c r="K17" s="42"/>
      <c r="L17" s="43">
        <v>96.357805085012501</v>
      </c>
    </row>
    <row r="18" spans="1:12" x14ac:dyDescent="0.25">
      <c r="A18" s="62" t="s">
        <v>57</v>
      </c>
      <c r="B18" s="28">
        <v>-2.2684438644731353E-2</v>
      </c>
      <c r="C18" s="28">
        <v>6.9336872522909321E-3</v>
      </c>
      <c r="D18" s="28">
        <v>1.3016282290023717E-3</v>
      </c>
      <c r="E18" s="28">
        <v>1.1486014610836426E-2</v>
      </c>
      <c r="F18" s="28">
        <v>-2.1480925968392128E-2</v>
      </c>
      <c r="G18" s="28">
        <v>2.3178202839219786E-2</v>
      </c>
      <c r="H18" s="28">
        <v>2.054633495519087E-2</v>
      </c>
      <c r="I18" s="61">
        <v>8.6997628697444984E-3</v>
      </c>
      <c r="J18" s="28"/>
      <c r="K18" s="42"/>
      <c r="L18" s="43">
        <v>95.324429279851771</v>
      </c>
    </row>
    <row r="19" spans="1:12" ht="15" customHeight="1" x14ac:dyDescent="0.25">
      <c r="A19" s="62" t="s">
        <v>58</v>
      </c>
      <c r="B19" s="28">
        <v>-2.1160457612202976E-2</v>
      </c>
      <c r="C19" s="28">
        <v>8.5377088184304117E-3</v>
      </c>
      <c r="D19" s="28">
        <v>1.1593159315932411E-3</v>
      </c>
      <c r="E19" s="28">
        <v>8.4738429177177998E-3</v>
      </c>
      <c r="F19" s="28">
        <v>-3.9542365823380665E-3</v>
      </c>
      <c r="G19" s="28">
        <v>2.884316955059063E-2</v>
      </c>
      <c r="H19" s="28">
        <v>3.8726213966365552E-2</v>
      </c>
      <c r="I19" s="61">
        <v>-1.8050963695203093E-3</v>
      </c>
      <c r="J19" s="29"/>
      <c r="K19" s="44"/>
      <c r="L19" s="43">
        <v>96.132436963047809</v>
      </c>
    </row>
    <row r="20" spans="1:12" x14ac:dyDescent="0.25">
      <c r="A20" s="62" t="s">
        <v>59</v>
      </c>
      <c r="B20" s="28">
        <v>-3.5965990843688678E-2</v>
      </c>
      <c r="C20" s="28">
        <v>-8.9703163344202475E-3</v>
      </c>
      <c r="D20" s="28">
        <v>-7.9364652039305428E-3</v>
      </c>
      <c r="E20" s="28">
        <v>6.3150366142084025E-3</v>
      </c>
      <c r="F20" s="28">
        <v>-1.6197465164784264E-2</v>
      </c>
      <c r="G20" s="28">
        <v>-3.1763463122326918E-2</v>
      </c>
      <c r="H20" s="28">
        <v>1.0085415994506963E-2</v>
      </c>
      <c r="I20" s="61">
        <v>-1.122206082356314E-2</v>
      </c>
      <c r="J20" s="20"/>
      <c r="K20" s="37"/>
      <c r="L20" s="43">
        <v>98.060236562398643</v>
      </c>
    </row>
    <row r="21" spans="1:12" ht="15.75" thickBot="1" x14ac:dyDescent="0.3">
      <c r="A21" s="64" t="s">
        <v>60</v>
      </c>
      <c r="B21" s="65">
        <v>-8.9509831071725277E-2</v>
      </c>
      <c r="C21" s="65">
        <v>-2.7718386164760744E-2</v>
      </c>
      <c r="D21" s="65">
        <v>-1.6812200956937695E-2</v>
      </c>
      <c r="E21" s="65">
        <v>1.4132346697397935E-2</v>
      </c>
      <c r="F21" s="65">
        <v>-3.4826653056622914E-2</v>
      </c>
      <c r="G21" s="65">
        <v>7.650818220025668E-3</v>
      </c>
      <c r="H21" s="65">
        <v>-5.4011438715114157E-2</v>
      </c>
      <c r="I21" s="66">
        <v>7.9784255975284823E-2</v>
      </c>
      <c r="J21" s="20"/>
      <c r="K21" s="57" t="s">
        <v>29</v>
      </c>
      <c r="L21" s="43">
        <v>100</v>
      </c>
    </row>
    <row r="22" spans="1:12" x14ac:dyDescent="0.25">
      <c r="A22" s="30" t="s">
        <v>53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>
        <v>93.678955913358379</v>
      </c>
    </row>
    <row r="23" spans="1:12" ht="6.9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>
        <v>93.222199896615791</v>
      </c>
    </row>
    <row r="24" spans="1:12" x14ac:dyDescent="0.25">
      <c r="A24" s="31" t="str">
        <f>"Indexed number of payroll jobs and total wages, "&amp;$L$1&amp;" and Australia"</f>
        <v>Indexed number of payroll jobs and total wages, Northern Territory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>
        <v>92.870702649812898</v>
      </c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>
        <v>93.679227619320955</v>
      </c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>
        <v>92.686225897216985</v>
      </c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 t="s">
        <v>28</v>
      </c>
      <c r="L27" s="43">
        <v>100</v>
      </c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>
        <v>94.685579885832198</v>
      </c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>
        <v>93.27746314971948</v>
      </c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>
        <v>93.280708288092242</v>
      </c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>
        <v>93.754209514700747</v>
      </c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>
        <v>94.59092324547305</v>
      </c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27</v>
      </c>
      <c r="L34" s="43"/>
    </row>
    <row r="35" spans="1:12" ht="6.9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25</v>
      </c>
    </row>
    <row r="36" spans="1:12" x14ac:dyDescent="0.25">
      <c r="A36" s="32" t="str">
        <f>"Indexed number of payroll jobs held by men by age group, "&amp;$L$1</f>
        <v>Indexed number of payroll jobs held by men by age group, Northern Territory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54</v>
      </c>
      <c r="L36" s="43">
        <v>88.857965451055648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55</v>
      </c>
      <c r="L37" s="43">
        <v>93.418824752990119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56</v>
      </c>
      <c r="L38" s="43">
        <v>96.331960769633895</v>
      </c>
    </row>
    <row r="39" spans="1:12" x14ac:dyDescent="0.25">
      <c r="K39" s="44" t="s">
        <v>57</v>
      </c>
      <c r="L39" s="43">
        <v>96.188826815642457</v>
      </c>
    </row>
    <row r="40" spans="1:12" x14ac:dyDescent="0.25">
      <c r="K40" s="37" t="s">
        <v>58</v>
      </c>
      <c r="L40" s="43">
        <v>96.642974238875865</v>
      </c>
    </row>
    <row r="41" spans="1:12" x14ac:dyDescent="0.25">
      <c r="K41" s="37" t="s">
        <v>59</v>
      </c>
      <c r="L41" s="43">
        <v>97.187122736418502</v>
      </c>
    </row>
    <row r="42" spans="1:12" x14ac:dyDescent="0.25">
      <c r="K42" s="37" t="s">
        <v>60</v>
      </c>
      <c r="L42" s="43">
        <v>94.498222447943121</v>
      </c>
    </row>
    <row r="43" spans="1:12" x14ac:dyDescent="0.25">
      <c r="K43" s="37" t="s">
        <v>61</v>
      </c>
      <c r="L43" s="43">
        <v>0</v>
      </c>
    </row>
    <row r="44" spans="1:12" x14ac:dyDescent="0.25">
      <c r="K44" s="43"/>
      <c r="L44" s="43" t="s">
        <v>24</v>
      </c>
    </row>
    <row r="45" spans="1:12" x14ac:dyDescent="0.25">
      <c r="K45" s="42" t="s">
        <v>54</v>
      </c>
      <c r="L45" s="43">
        <v>89.123480486244404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Northern Territory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55</v>
      </c>
      <c r="L46" s="43">
        <v>92.667706708268327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56</v>
      </c>
      <c r="L47" s="43">
        <v>96.331511566968629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57</v>
      </c>
      <c r="L48" s="43">
        <v>96.46182495344506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58</v>
      </c>
      <c r="L49" s="43">
        <v>97.037470725995306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59</v>
      </c>
      <c r="L50" s="43">
        <v>97.007042253521121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60</v>
      </c>
      <c r="L51" s="43">
        <v>94.057897409852714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 t="s">
        <v>61</v>
      </c>
      <c r="L52" s="43">
        <v>0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23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54</v>
      </c>
      <c r="L54" s="43">
        <v>92.710172744721689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Northern Territory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55</v>
      </c>
      <c r="L55" s="43">
        <v>92.893395735829444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56</v>
      </c>
      <c r="L56" s="43">
        <v>95.864041326645193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57</v>
      </c>
      <c r="L57" s="43">
        <v>96.361638733705774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58</v>
      </c>
      <c r="L58" s="43">
        <v>96.903981264637011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59</v>
      </c>
      <c r="L59" s="43">
        <v>95.886317907444678</v>
      </c>
    </row>
    <row r="60" spans="1:12" ht="15.4" customHeight="1" x14ac:dyDescent="0.25">
      <c r="K60" s="37" t="s">
        <v>60</v>
      </c>
      <c r="L60" s="43">
        <v>91.829355002539359</v>
      </c>
    </row>
    <row r="61" spans="1:12" ht="15.4" customHeight="1" x14ac:dyDescent="0.25">
      <c r="K61" s="37" t="s">
        <v>61</v>
      </c>
      <c r="L61" s="43">
        <v>0</v>
      </c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26</v>
      </c>
      <c r="L63" s="46"/>
    </row>
    <row r="64" spans="1:12" ht="15.4" customHeight="1" x14ac:dyDescent="0.25">
      <c r="K64" s="46"/>
      <c r="L64" s="42" t="s">
        <v>25</v>
      </c>
    </row>
    <row r="65" spans="1:12" ht="15.4" customHeight="1" x14ac:dyDescent="0.25">
      <c r="K65" s="42" t="s">
        <v>54</v>
      </c>
      <c r="L65" s="43">
        <v>87.238148354712777</v>
      </c>
    </row>
    <row r="66" spans="1:12" ht="15.4" customHeight="1" x14ac:dyDescent="0.25">
      <c r="K66" s="42" t="s">
        <v>55</v>
      </c>
      <c r="L66" s="43">
        <v>93.200413864459392</v>
      </c>
    </row>
    <row r="67" spans="1:12" ht="15.4" customHeight="1" x14ac:dyDescent="0.25">
      <c r="K67" s="42" t="s">
        <v>56</v>
      </c>
      <c r="L67" s="43">
        <v>96.994405924992122</v>
      </c>
    </row>
    <row r="68" spans="1:12" ht="15.4" customHeight="1" x14ac:dyDescent="0.25">
      <c r="K68" s="44" t="s">
        <v>57</v>
      </c>
      <c r="L68" s="43">
        <v>97.928764739996126</v>
      </c>
    </row>
    <row r="69" spans="1:12" ht="15.4" customHeight="1" x14ac:dyDescent="0.25">
      <c r="K69" s="37" t="s">
        <v>58</v>
      </c>
      <c r="L69" s="43">
        <v>97.582078853046596</v>
      </c>
    </row>
    <row r="70" spans="1:12" ht="15.4" customHeight="1" x14ac:dyDescent="0.25">
      <c r="K70" s="37" t="s">
        <v>59</v>
      </c>
      <c r="L70" s="43">
        <v>97.380371499861383</v>
      </c>
    </row>
    <row r="71" spans="1:12" ht="15.4" customHeight="1" x14ac:dyDescent="0.25">
      <c r="K71" s="37" t="s">
        <v>60</v>
      </c>
      <c r="L71" s="43">
        <v>92.061596480201132</v>
      </c>
    </row>
    <row r="72" spans="1:12" ht="15.4" customHeight="1" x14ac:dyDescent="0.25">
      <c r="K72" s="37" t="s">
        <v>61</v>
      </c>
      <c r="L72" s="43">
        <v>0</v>
      </c>
    </row>
    <row r="73" spans="1:12" ht="15.4" customHeight="1" x14ac:dyDescent="0.25">
      <c r="K73" s="38"/>
      <c r="L73" s="43" t="s">
        <v>24</v>
      </c>
    </row>
    <row r="74" spans="1:12" ht="15.4" customHeight="1" x14ac:dyDescent="0.25">
      <c r="K74" s="42" t="s">
        <v>54</v>
      </c>
      <c r="L74" s="43">
        <v>83.825989960959291</v>
      </c>
    </row>
    <row r="75" spans="1:12" ht="15.4" customHeight="1" x14ac:dyDescent="0.25">
      <c r="K75" s="42" t="s">
        <v>55</v>
      </c>
      <c r="L75" s="43">
        <v>92.788411795137094</v>
      </c>
    </row>
    <row r="76" spans="1:12" ht="15.4" customHeight="1" x14ac:dyDescent="0.25">
      <c r="K76" s="42" t="s">
        <v>56</v>
      </c>
      <c r="L76" s="43">
        <v>98.896942956192873</v>
      </c>
    </row>
    <row r="77" spans="1:12" ht="15.4" customHeight="1" x14ac:dyDescent="0.25">
      <c r="A77" s="31" t="str">
        <f>"Distribution of payroll jobs by industry, "&amp;$L$1</f>
        <v>Distribution of payroll jobs by industry, Northern Territory</v>
      </c>
      <c r="K77" s="44" t="s">
        <v>57</v>
      </c>
      <c r="L77" s="43">
        <v>98.801469166827758</v>
      </c>
    </row>
    <row r="78" spans="1:12" ht="15.4" customHeight="1" x14ac:dyDescent="0.25">
      <c r="K78" s="37" t="s">
        <v>58</v>
      </c>
      <c r="L78" s="43">
        <v>98.626045400238951</v>
      </c>
    </row>
    <row r="79" spans="1:12" ht="15.4" customHeight="1" x14ac:dyDescent="0.25">
      <c r="K79" s="37" t="s">
        <v>59</v>
      </c>
      <c r="L79" s="43">
        <v>97.449403936789579</v>
      </c>
    </row>
    <row r="80" spans="1:12" ht="15.4" customHeight="1" x14ac:dyDescent="0.25">
      <c r="K80" s="37" t="s">
        <v>60</v>
      </c>
      <c r="L80" s="43">
        <v>90.634820867379005</v>
      </c>
    </row>
    <row r="81" spans="1:12" ht="15.4" customHeight="1" x14ac:dyDescent="0.25">
      <c r="K81" s="37" t="s">
        <v>61</v>
      </c>
      <c r="L81" s="43">
        <v>0</v>
      </c>
    </row>
    <row r="82" spans="1:12" ht="15.4" customHeight="1" x14ac:dyDescent="0.25">
      <c r="K82" s="39"/>
      <c r="L82" s="43" t="s">
        <v>23</v>
      </c>
    </row>
    <row r="83" spans="1:12" ht="15.4" customHeight="1" x14ac:dyDescent="0.25">
      <c r="K83" s="42" t="s">
        <v>54</v>
      </c>
      <c r="L83" s="43">
        <v>85.812604573340764</v>
      </c>
    </row>
    <row r="84" spans="1:12" ht="15.4" customHeight="1" x14ac:dyDescent="0.25">
      <c r="K84" s="42" t="s">
        <v>55</v>
      </c>
      <c r="L84" s="43">
        <v>93.676771857216764</v>
      </c>
    </row>
    <row r="85" spans="1:12" ht="15.4" customHeight="1" x14ac:dyDescent="0.25">
      <c r="K85" s="42" t="s">
        <v>56</v>
      </c>
      <c r="L85" s="43">
        <v>98.542388906397733</v>
      </c>
    </row>
    <row r="86" spans="1:12" ht="15.4" customHeight="1" x14ac:dyDescent="0.25">
      <c r="K86" s="44" t="s">
        <v>57</v>
      </c>
      <c r="L86" s="43">
        <v>99.151749468393575</v>
      </c>
    </row>
    <row r="87" spans="1:12" ht="15.4" customHeight="1" x14ac:dyDescent="0.25">
      <c r="K87" s="37" t="s">
        <v>58</v>
      </c>
      <c r="L87" s="43">
        <v>98.928554360812427</v>
      </c>
    </row>
    <row r="88" spans="1:12" ht="15.4" customHeight="1" x14ac:dyDescent="0.25">
      <c r="K88" s="37" t="s">
        <v>59</v>
      </c>
      <c r="L88" s="43">
        <v>97.357915164957021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60</v>
      </c>
      <c r="L89" s="43">
        <v>89.411690760527961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 t="s">
        <v>61</v>
      </c>
      <c r="L90" s="43">
        <v>0</v>
      </c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22</v>
      </c>
      <c r="L92" s="38"/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8"/>
      <c r="L93" s="47" t="s">
        <v>20</v>
      </c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-1.4948207171314731E-2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-9.2828540225700751E-2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-9.0041493775933623E-2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2.4834123222748916E-2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-5.6570332174121551E-2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-3.9867109634551534E-2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-2.4397321428571428E-2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-0.20730705622932744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-9.5684979957557204E-2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-9.3333333333333268E-2</v>
      </c>
    </row>
    <row r="104" spans="1:12" x14ac:dyDescent="0.25">
      <c r="K104" s="38" t="s">
        <v>12</v>
      </c>
      <c r="L104" s="42">
        <v>-3.156480859637345E-2</v>
      </c>
    </row>
    <row r="105" spans="1:12" x14ac:dyDescent="0.25">
      <c r="K105" s="38" t="s">
        <v>11</v>
      </c>
      <c r="L105" s="42">
        <v>-7.2454384932313043E-2</v>
      </c>
    </row>
    <row r="106" spans="1:12" x14ac:dyDescent="0.25">
      <c r="K106" s="38" t="s">
        <v>10</v>
      </c>
      <c r="L106" s="42">
        <v>-8.3997803404722737E-2</v>
      </c>
    </row>
    <row r="107" spans="1:12" x14ac:dyDescent="0.25">
      <c r="K107" s="38" t="s">
        <v>9</v>
      </c>
      <c r="L107" s="42">
        <v>-5.4730612244898058E-2</v>
      </c>
    </row>
    <row r="108" spans="1:12" x14ac:dyDescent="0.25">
      <c r="K108" s="38" t="s">
        <v>8</v>
      </c>
      <c r="L108" s="42">
        <v>-1.1181503494220868E-3</v>
      </c>
    </row>
    <row r="109" spans="1:12" x14ac:dyDescent="0.25">
      <c r="K109" s="38" t="s">
        <v>7</v>
      </c>
      <c r="L109" s="42">
        <v>2.2327704244637259E-2</v>
      </c>
    </row>
    <row r="110" spans="1:12" x14ac:dyDescent="0.25">
      <c r="K110" s="38" t="s">
        <v>6</v>
      </c>
      <c r="L110" s="42">
        <v>3.0756233978093794E-2</v>
      </c>
    </row>
    <row r="111" spans="1:12" x14ac:dyDescent="0.25">
      <c r="K111" s="38" t="s">
        <v>5</v>
      </c>
      <c r="L111" s="42">
        <v>-0.22862187346738605</v>
      </c>
    </row>
    <row r="112" spans="1:12" x14ac:dyDescent="0.25">
      <c r="K112" s="38" t="s">
        <v>3</v>
      </c>
      <c r="L112" s="42">
        <v>-3.3040873100791734E-2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21</v>
      </c>
      <c r="L141" s="38"/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7">
        <v>1.2530827833414875E-2</v>
      </c>
    </row>
    <row r="144" spans="11:12" x14ac:dyDescent="0.25">
      <c r="K144" s="38" t="s">
        <v>0</v>
      </c>
      <c r="L144" s="47">
        <v>2.7428035106287382E-2</v>
      </c>
    </row>
    <row r="145" spans="11:12" x14ac:dyDescent="0.25">
      <c r="K145" s="38" t="s">
        <v>1</v>
      </c>
      <c r="L145" s="47">
        <v>2.8875819995407028E-2</v>
      </c>
    </row>
    <row r="146" spans="11:12" x14ac:dyDescent="0.25">
      <c r="K146" s="38" t="s">
        <v>18</v>
      </c>
      <c r="L146" s="47">
        <v>1.4747436422273922E-2</v>
      </c>
    </row>
    <row r="147" spans="11:12" x14ac:dyDescent="0.25">
      <c r="K147" s="38" t="s">
        <v>2</v>
      </c>
      <c r="L147" s="47">
        <v>8.3262608209439551E-2</v>
      </c>
    </row>
    <row r="148" spans="11:12" x14ac:dyDescent="0.25">
      <c r="K148" s="38" t="s">
        <v>17</v>
      </c>
      <c r="L148" s="47">
        <v>2.7048615618104302E-2</v>
      </c>
    </row>
    <row r="149" spans="11:12" x14ac:dyDescent="0.25">
      <c r="K149" s="38" t="s">
        <v>16</v>
      </c>
      <c r="L149" s="47">
        <v>7.1570497139376757E-2</v>
      </c>
    </row>
    <row r="150" spans="11:12" x14ac:dyDescent="0.25">
      <c r="K150" s="38" t="s">
        <v>15</v>
      </c>
      <c r="L150" s="47">
        <v>7.2449152796221786E-2</v>
      </c>
    </row>
    <row r="151" spans="11:12" x14ac:dyDescent="0.25">
      <c r="K151" s="38" t="s">
        <v>14</v>
      </c>
      <c r="L151" s="47">
        <v>4.2345211825906365E-2</v>
      </c>
    </row>
    <row r="152" spans="11:12" x14ac:dyDescent="0.25">
      <c r="K152" s="38" t="s">
        <v>13</v>
      </c>
      <c r="L152" s="47">
        <v>5.6613381526264819E-3</v>
      </c>
    </row>
    <row r="153" spans="11:12" x14ac:dyDescent="0.25">
      <c r="K153" s="38" t="s">
        <v>12</v>
      </c>
      <c r="L153" s="47">
        <v>1.4867253102752788E-2</v>
      </c>
    </row>
    <row r="154" spans="11:12" x14ac:dyDescent="0.25">
      <c r="K154" s="38" t="s">
        <v>11</v>
      </c>
      <c r="L154" s="47">
        <v>1.6964045011132967E-2</v>
      </c>
    </row>
    <row r="155" spans="11:12" x14ac:dyDescent="0.25">
      <c r="K155" s="38" t="s">
        <v>10</v>
      </c>
      <c r="L155" s="47">
        <v>5.4546543788004352E-2</v>
      </c>
    </row>
    <row r="156" spans="11:12" x14ac:dyDescent="0.25">
      <c r="K156" s="38" t="s">
        <v>9</v>
      </c>
      <c r="L156" s="47">
        <v>4.8925144528870826E-2</v>
      </c>
    </row>
    <row r="157" spans="11:12" x14ac:dyDescent="0.25">
      <c r="K157" s="38" t="s">
        <v>8</v>
      </c>
      <c r="L157" s="47">
        <v>0.15287609956766149</v>
      </c>
    </row>
    <row r="158" spans="11:12" x14ac:dyDescent="0.25">
      <c r="K158" s="38" t="s">
        <v>7</v>
      </c>
      <c r="L158" s="47">
        <v>8.750611564306611E-2</v>
      </c>
    </row>
    <row r="159" spans="11:12" x14ac:dyDescent="0.25">
      <c r="K159" s="38" t="s">
        <v>6</v>
      </c>
      <c r="L159" s="47">
        <v>0.17137779197827324</v>
      </c>
    </row>
    <row r="160" spans="11:12" x14ac:dyDescent="0.25">
      <c r="K160" s="38" t="s">
        <v>5</v>
      </c>
      <c r="L160" s="47">
        <v>2.0358850958034209E-2</v>
      </c>
    </row>
    <row r="161" spans="11:12" x14ac:dyDescent="0.25">
      <c r="K161" s="38" t="s">
        <v>3</v>
      </c>
      <c r="L161" s="47">
        <v>4.6658612323145589E-2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7">
        <v>1.2860526783921637E-2</v>
      </c>
    </row>
    <row r="164" spans="11:12" x14ac:dyDescent="0.25">
      <c r="K164" s="38" t="s">
        <v>0</v>
      </c>
      <c r="L164" s="47">
        <v>2.5924118897247071E-2</v>
      </c>
    </row>
    <row r="165" spans="11:12" x14ac:dyDescent="0.25">
      <c r="K165" s="38" t="s">
        <v>1</v>
      </c>
      <c r="L165" s="47">
        <v>2.737636889646685E-2</v>
      </c>
    </row>
    <row r="166" spans="11:12" x14ac:dyDescent="0.25">
      <c r="K166" s="38" t="s">
        <v>18</v>
      </c>
      <c r="L166" s="47">
        <v>1.5746717613316592E-2</v>
      </c>
    </row>
    <row r="167" spans="11:12" x14ac:dyDescent="0.25">
      <c r="K167" s="38" t="s">
        <v>2</v>
      </c>
      <c r="L167" s="47">
        <v>8.1842609805600319E-2</v>
      </c>
    </row>
    <row r="168" spans="11:12" x14ac:dyDescent="0.25">
      <c r="K168" s="38" t="s">
        <v>17</v>
      </c>
      <c r="L168" s="47">
        <v>2.7058039025577702E-2</v>
      </c>
    </row>
    <row r="169" spans="11:12" x14ac:dyDescent="0.25">
      <c r="K169" s="38" t="s">
        <v>16</v>
      </c>
      <c r="L169" s="47">
        <v>7.2748986493866949E-2</v>
      </c>
    </row>
    <row r="170" spans="11:12" x14ac:dyDescent="0.25">
      <c r="K170" s="38" t="s">
        <v>15</v>
      </c>
      <c r="L170" s="47">
        <v>5.9835404731463787E-2</v>
      </c>
    </row>
    <row r="171" spans="11:12" x14ac:dyDescent="0.25">
      <c r="K171" s="38" t="s">
        <v>14</v>
      </c>
      <c r="L171" s="47">
        <v>3.989734381810673E-2</v>
      </c>
    </row>
    <row r="172" spans="11:12" x14ac:dyDescent="0.25">
      <c r="K172" s="38" t="s">
        <v>13</v>
      </c>
      <c r="L172" s="47">
        <v>5.3479418309377112E-3</v>
      </c>
    </row>
    <row r="173" spans="11:12" x14ac:dyDescent="0.25">
      <c r="K173" s="38" t="s">
        <v>12</v>
      </c>
      <c r="L173" s="47">
        <v>1.5001035092227237E-2</v>
      </c>
    </row>
    <row r="174" spans="11:12" x14ac:dyDescent="0.25">
      <c r="K174" s="38" t="s">
        <v>11</v>
      </c>
      <c r="L174" s="47">
        <v>1.6393988350791196E-2</v>
      </c>
    </row>
    <row r="175" spans="11:12" x14ac:dyDescent="0.25">
      <c r="K175" s="38" t="s">
        <v>10</v>
      </c>
      <c r="L175" s="47">
        <v>5.2057544886072234E-2</v>
      </c>
    </row>
    <row r="176" spans="11:12" x14ac:dyDescent="0.25">
      <c r="K176" s="38" t="s">
        <v>9</v>
      </c>
      <c r="L176" s="47">
        <v>4.8184531456920913E-2</v>
      </c>
    </row>
    <row r="177" spans="11:12" x14ac:dyDescent="0.25">
      <c r="K177" s="38" t="s">
        <v>8</v>
      </c>
      <c r="L177" s="47">
        <v>0.15910126947039688</v>
      </c>
    </row>
    <row r="178" spans="11:12" x14ac:dyDescent="0.25">
      <c r="K178" s="38" t="s">
        <v>7</v>
      </c>
      <c r="L178" s="47">
        <v>9.3206986196342961E-2</v>
      </c>
    </row>
    <row r="179" spans="11:12" x14ac:dyDescent="0.25">
      <c r="K179" s="38" t="s">
        <v>6</v>
      </c>
      <c r="L179" s="47">
        <v>0.1840477203524099</v>
      </c>
    </row>
    <row r="180" spans="11:12" x14ac:dyDescent="0.25">
      <c r="K180" s="38" t="s">
        <v>5</v>
      </c>
      <c r="L180" s="47">
        <v>1.636215536370228E-2</v>
      </c>
    </row>
    <row r="181" spans="11:12" x14ac:dyDescent="0.25">
      <c r="K181" s="38" t="s">
        <v>3</v>
      </c>
      <c r="L181" s="47">
        <v>4.7006710934631067E-2</v>
      </c>
    </row>
    <row r="182" spans="11:12" x14ac:dyDescent="0.25">
      <c r="K182" s="69" t="s">
        <v>66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99.164819056124671</v>
      </c>
    </row>
    <row r="185" spans="11:12" x14ac:dyDescent="0.25">
      <c r="K185" s="68">
        <v>43918</v>
      </c>
      <c r="L185" s="43">
        <v>97.281520865628409</v>
      </c>
    </row>
    <row r="186" spans="11:12" x14ac:dyDescent="0.25">
      <c r="K186" s="68">
        <v>43925</v>
      </c>
      <c r="L186" s="43">
        <v>93.678955913358379</v>
      </c>
    </row>
    <row r="187" spans="11:12" x14ac:dyDescent="0.25">
      <c r="K187" s="68">
        <v>43932</v>
      </c>
      <c r="L187" s="43">
        <v>93.222199896615791</v>
      </c>
    </row>
    <row r="188" spans="11:12" x14ac:dyDescent="0.25">
      <c r="K188" s="68">
        <v>43939</v>
      </c>
      <c r="L188" s="43">
        <v>92.870702649812898</v>
      </c>
    </row>
    <row r="189" spans="11:12" x14ac:dyDescent="0.25">
      <c r="K189" s="68">
        <v>43946</v>
      </c>
      <c r="L189" s="43">
        <v>93.679227619320955</v>
      </c>
    </row>
    <row r="190" spans="11:12" x14ac:dyDescent="0.25">
      <c r="K190" s="68">
        <v>43953</v>
      </c>
      <c r="L190" s="43">
        <v>92.686225897216985</v>
      </c>
    </row>
    <row r="191" spans="11:12" x14ac:dyDescent="0.25">
      <c r="K191" s="68" t="s">
        <v>67</v>
      </c>
      <c r="L191" s="43" t="s">
        <v>67</v>
      </c>
    </row>
    <row r="192" spans="11:12" x14ac:dyDescent="0.25">
      <c r="K192" s="68" t="s">
        <v>67</v>
      </c>
      <c r="L192" s="43" t="s">
        <v>67</v>
      </c>
    </row>
    <row r="193" spans="11:12" x14ac:dyDescent="0.25">
      <c r="K193" s="68" t="s">
        <v>67</v>
      </c>
      <c r="L193" s="43" t="s">
        <v>67</v>
      </c>
    </row>
    <row r="194" spans="11:12" x14ac:dyDescent="0.25">
      <c r="K194" s="68" t="s">
        <v>67</v>
      </c>
      <c r="L194" s="43" t="s">
        <v>67</v>
      </c>
    </row>
    <row r="195" spans="11:12" x14ac:dyDescent="0.25">
      <c r="K195" s="68" t="s">
        <v>67</v>
      </c>
      <c r="L195" s="43" t="s">
        <v>67</v>
      </c>
    </row>
    <row r="196" spans="11:12" x14ac:dyDescent="0.25">
      <c r="K196" s="68" t="s">
        <v>67</v>
      </c>
      <c r="L196" s="43" t="s">
        <v>67</v>
      </c>
    </row>
    <row r="197" spans="11:12" x14ac:dyDescent="0.25">
      <c r="K197" s="68" t="s">
        <v>67</v>
      </c>
      <c r="L197" s="43" t="s">
        <v>67</v>
      </c>
    </row>
    <row r="198" spans="11:12" x14ac:dyDescent="0.25">
      <c r="K198" s="68" t="s">
        <v>67</v>
      </c>
      <c r="L198" s="43" t="s">
        <v>67</v>
      </c>
    </row>
    <row r="199" spans="11:12" x14ac:dyDescent="0.25">
      <c r="K199" s="68" t="s">
        <v>67</v>
      </c>
      <c r="L199" s="43" t="s">
        <v>67</v>
      </c>
    </row>
    <row r="200" spans="11:12" x14ac:dyDescent="0.25">
      <c r="K200" s="68" t="s">
        <v>67</v>
      </c>
      <c r="L200" s="43" t="s">
        <v>67</v>
      </c>
    </row>
    <row r="201" spans="11:12" x14ac:dyDescent="0.25">
      <c r="K201" s="68" t="s">
        <v>67</v>
      </c>
      <c r="L201" s="43" t="s">
        <v>67</v>
      </c>
    </row>
    <row r="202" spans="11:12" x14ac:dyDescent="0.25">
      <c r="K202" s="68" t="s">
        <v>67</v>
      </c>
      <c r="L202" s="43" t="s">
        <v>67</v>
      </c>
    </row>
    <row r="203" spans="11:12" x14ac:dyDescent="0.25">
      <c r="K203" s="68" t="s">
        <v>67</v>
      </c>
      <c r="L203" s="43" t="s">
        <v>67</v>
      </c>
    </row>
    <row r="204" spans="11:12" x14ac:dyDescent="0.25">
      <c r="K204" s="68" t="s">
        <v>67</v>
      </c>
      <c r="L204" s="43" t="s">
        <v>67</v>
      </c>
    </row>
    <row r="205" spans="11:12" x14ac:dyDescent="0.25">
      <c r="K205" s="68" t="s">
        <v>67</v>
      </c>
      <c r="L205" s="43" t="s">
        <v>67</v>
      </c>
    </row>
    <row r="206" spans="11:12" x14ac:dyDescent="0.25">
      <c r="K206" s="68" t="s">
        <v>67</v>
      </c>
      <c r="L206" s="43" t="s">
        <v>67</v>
      </c>
    </row>
    <row r="207" spans="11:12" x14ac:dyDescent="0.25">
      <c r="K207" s="68" t="s">
        <v>67</v>
      </c>
      <c r="L207" s="43" t="s">
        <v>67</v>
      </c>
    </row>
    <row r="208" spans="11:12" x14ac:dyDescent="0.25">
      <c r="K208" s="68" t="s">
        <v>67</v>
      </c>
      <c r="L208" s="43" t="s">
        <v>67</v>
      </c>
    </row>
    <row r="209" spans="11:12" x14ac:dyDescent="0.25">
      <c r="K209" s="68" t="s">
        <v>67</v>
      </c>
      <c r="L209" s="43" t="s">
        <v>67</v>
      </c>
    </row>
    <row r="210" spans="11:12" x14ac:dyDescent="0.25">
      <c r="K210" s="68" t="s">
        <v>67</v>
      </c>
      <c r="L210" s="43" t="s">
        <v>67</v>
      </c>
    </row>
    <row r="211" spans="11:12" x14ac:dyDescent="0.25">
      <c r="K211" s="68" t="s">
        <v>67</v>
      </c>
      <c r="L211" s="43" t="s">
        <v>67</v>
      </c>
    </row>
    <row r="212" spans="11:12" x14ac:dyDescent="0.25">
      <c r="K212" s="68" t="s">
        <v>67</v>
      </c>
      <c r="L212" s="43" t="s">
        <v>67</v>
      </c>
    </row>
    <row r="213" spans="11:12" x14ac:dyDescent="0.25">
      <c r="K213" s="68" t="s">
        <v>67</v>
      </c>
      <c r="L213" s="43" t="s">
        <v>67</v>
      </c>
    </row>
    <row r="214" spans="11:12" x14ac:dyDescent="0.25">
      <c r="K214" s="68" t="s">
        <v>67</v>
      </c>
      <c r="L214" s="43" t="s">
        <v>67</v>
      </c>
    </row>
    <row r="215" spans="11:12" x14ac:dyDescent="0.25">
      <c r="K215" s="68" t="s">
        <v>67</v>
      </c>
      <c r="L215" s="43" t="s">
        <v>67</v>
      </c>
    </row>
    <row r="216" spans="11:12" x14ac:dyDescent="0.25">
      <c r="K216" s="68" t="s">
        <v>67</v>
      </c>
      <c r="L216" s="43" t="s">
        <v>67</v>
      </c>
    </row>
    <row r="217" spans="11:12" x14ac:dyDescent="0.25">
      <c r="K217" s="68" t="s">
        <v>67</v>
      </c>
      <c r="L217" s="43" t="s">
        <v>67</v>
      </c>
    </row>
    <row r="218" spans="11:12" x14ac:dyDescent="0.25">
      <c r="K218" s="68" t="s">
        <v>67</v>
      </c>
      <c r="L218" s="43" t="s">
        <v>67</v>
      </c>
    </row>
    <row r="219" spans="11:12" x14ac:dyDescent="0.25">
      <c r="K219" s="68" t="s">
        <v>67</v>
      </c>
      <c r="L219" s="43" t="s">
        <v>67</v>
      </c>
    </row>
    <row r="220" spans="11:12" x14ac:dyDescent="0.25">
      <c r="K220" s="68" t="s">
        <v>67</v>
      </c>
      <c r="L220" s="43" t="s">
        <v>67</v>
      </c>
    </row>
    <row r="221" spans="11:12" x14ac:dyDescent="0.25">
      <c r="K221" s="68" t="s">
        <v>67</v>
      </c>
      <c r="L221" s="43" t="s">
        <v>67</v>
      </c>
    </row>
    <row r="222" spans="11:12" x14ac:dyDescent="0.25">
      <c r="K222" s="68" t="s">
        <v>67</v>
      </c>
      <c r="L222" s="43" t="s">
        <v>67</v>
      </c>
    </row>
    <row r="223" spans="11:12" x14ac:dyDescent="0.25">
      <c r="K223" s="68" t="s">
        <v>67</v>
      </c>
      <c r="L223" s="43" t="s">
        <v>67</v>
      </c>
    </row>
    <row r="224" spans="11:12" x14ac:dyDescent="0.25">
      <c r="K224" s="69" t="s">
        <v>68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99.123360605368333</v>
      </c>
    </row>
    <row r="227" spans="11:12" x14ac:dyDescent="0.25">
      <c r="K227" s="68">
        <v>43918</v>
      </c>
      <c r="L227" s="43">
        <v>98.156312054737214</v>
      </c>
    </row>
    <row r="228" spans="11:12" x14ac:dyDescent="0.25">
      <c r="K228" s="68">
        <v>43925</v>
      </c>
      <c r="L228" s="43">
        <v>94.685579885832198</v>
      </c>
    </row>
    <row r="229" spans="11:12" x14ac:dyDescent="0.25">
      <c r="K229" s="68">
        <v>43932</v>
      </c>
      <c r="L229" s="43">
        <v>93.27746314971948</v>
      </c>
    </row>
    <row r="230" spans="11:12" x14ac:dyDescent="0.25">
      <c r="K230" s="68">
        <v>43939</v>
      </c>
      <c r="L230" s="43">
        <v>93.280708288092242</v>
      </c>
    </row>
    <row r="231" spans="11:12" x14ac:dyDescent="0.25">
      <c r="K231" s="68">
        <v>43946</v>
      </c>
      <c r="L231" s="43">
        <v>93.754209514700747</v>
      </c>
    </row>
    <row r="232" spans="11:12" x14ac:dyDescent="0.25">
      <c r="K232" s="68">
        <v>43953</v>
      </c>
      <c r="L232" s="43">
        <v>94.59092324547305</v>
      </c>
    </row>
    <row r="233" spans="11:12" x14ac:dyDescent="0.25">
      <c r="K233" s="68" t="s">
        <v>67</v>
      </c>
      <c r="L233" s="43" t="s">
        <v>67</v>
      </c>
    </row>
    <row r="234" spans="11:12" x14ac:dyDescent="0.25">
      <c r="K234" s="68" t="s">
        <v>67</v>
      </c>
      <c r="L234" s="43" t="s">
        <v>67</v>
      </c>
    </row>
    <row r="235" spans="11:12" x14ac:dyDescent="0.25">
      <c r="K235" s="68" t="s">
        <v>67</v>
      </c>
      <c r="L235" s="43" t="s">
        <v>67</v>
      </c>
    </row>
    <row r="236" spans="11:12" x14ac:dyDescent="0.25">
      <c r="K236" s="68" t="s">
        <v>67</v>
      </c>
      <c r="L236" s="43" t="s">
        <v>67</v>
      </c>
    </row>
    <row r="237" spans="11:12" x14ac:dyDescent="0.25">
      <c r="K237" s="68" t="s">
        <v>67</v>
      </c>
      <c r="L237" s="43" t="s">
        <v>67</v>
      </c>
    </row>
    <row r="238" spans="11:12" x14ac:dyDescent="0.25">
      <c r="K238" s="68" t="s">
        <v>67</v>
      </c>
      <c r="L238" s="43" t="s">
        <v>67</v>
      </c>
    </row>
    <row r="239" spans="11:12" x14ac:dyDescent="0.25">
      <c r="K239" s="68" t="s">
        <v>67</v>
      </c>
      <c r="L239" s="43" t="s">
        <v>67</v>
      </c>
    </row>
    <row r="240" spans="11:12" x14ac:dyDescent="0.25">
      <c r="K240" s="68" t="s">
        <v>67</v>
      </c>
      <c r="L240" s="43" t="s">
        <v>67</v>
      </c>
    </row>
    <row r="241" spans="11:12" x14ac:dyDescent="0.25">
      <c r="K241" s="68" t="s">
        <v>67</v>
      </c>
      <c r="L241" s="43" t="s">
        <v>67</v>
      </c>
    </row>
    <row r="242" spans="11:12" x14ac:dyDescent="0.25">
      <c r="K242" s="68" t="s">
        <v>67</v>
      </c>
      <c r="L242" s="43" t="s">
        <v>67</v>
      </c>
    </row>
    <row r="243" spans="11:12" x14ac:dyDescent="0.25">
      <c r="K243" s="68" t="s">
        <v>67</v>
      </c>
      <c r="L243" s="43" t="s">
        <v>67</v>
      </c>
    </row>
    <row r="244" spans="11:12" x14ac:dyDescent="0.25">
      <c r="K244" s="68" t="s">
        <v>67</v>
      </c>
      <c r="L244" s="43" t="s">
        <v>67</v>
      </c>
    </row>
    <row r="245" spans="11:12" x14ac:dyDescent="0.25">
      <c r="K245" s="68" t="s">
        <v>67</v>
      </c>
      <c r="L245" s="43" t="s">
        <v>67</v>
      </c>
    </row>
    <row r="246" spans="11:12" x14ac:dyDescent="0.25">
      <c r="K246" s="68" t="s">
        <v>67</v>
      </c>
      <c r="L246" s="43" t="s">
        <v>67</v>
      </c>
    </row>
    <row r="247" spans="11:12" x14ac:dyDescent="0.25">
      <c r="K247" s="68" t="s">
        <v>67</v>
      </c>
      <c r="L247" s="43" t="s">
        <v>67</v>
      </c>
    </row>
    <row r="248" spans="11:12" x14ac:dyDescent="0.25">
      <c r="K248" s="68" t="s">
        <v>67</v>
      </c>
      <c r="L248" s="43" t="s">
        <v>67</v>
      </c>
    </row>
    <row r="249" spans="11:12" x14ac:dyDescent="0.25">
      <c r="K249" s="68" t="s">
        <v>67</v>
      </c>
      <c r="L249" s="43" t="s">
        <v>67</v>
      </c>
    </row>
    <row r="250" spans="11:12" x14ac:dyDescent="0.25">
      <c r="K250" s="68" t="s">
        <v>67</v>
      </c>
      <c r="L250" s="43" t="s">
        <v>67</v>
      </c>
    </row>
    <row r="251" spans="11:12" x14ac:dyDescent="0.25">
      <c r="K251" s="68" t="s">
        <v>67</v>
      </c>
      <c r="L251" s="43" t="s">
        <v>67</v>
      </c>
    </row>
    <row r="252" spans="11:12" x14ac:dyDescent="0.25">
      <c r="K252" s="68" t="s">
        <v>67</v>
      </c>
      <c r="L252" s="43" t="s">
        <v>67</v>
      </c>
    </row>
    <row r="253" spans="11:12" x14ac:dyDescent="0.25">
      <c r="K253" s="68" t="s">
        <v>67</v>
      </c>
      <c r="L253" s="43" t="s">
        <v>67</v>
      </c>
    </row>
    <row r="254" spans="11:12" x14ac:dyDescent="0.25">
      <c r="K254" s="68" t="s">
        <v>67</v>
      </c>
      <c r="L254" s="43" t="s">
        <v>67</v>
      </c>
    </row>
    <row r="255" spans="11:12" x14ac:dyDescent="0.25">
      <c r="K255" s="68" t="s">
        <v>67</v>
      </c>
      <c r="L255" s="43" t="s">
        <v>67</v>
      </c>
    </row>
    <row r="256" spans="11:12" x14ac:dyDescent="0.25">
      <c r="K256" s="68" t="s">
        <v>67</v>
      </c>
      <c r="L256" s="43" t="s">
        <v>67</v>
      </c>
    </row>
    <row r="257" spans="11:12" x14ac:dyDescent="0.25">
      <c r="K257" s="68" t="s">
        <v>67</v>
      </c>
      <c r="L257" s="43" t="s">
        <v>67</v>
      </c>
    </row>
    <row r="258" spans="11:12" x14ac:dyDescent="0.25">
      <c r="K258" s="68" t="s">
        <v>67</v>
      </c>
      <c r="L258" s="43" t="s">
        <v>67</v>
      </c>
    </row>
    <row r="259" spans="11:12" x14ac:dyDescent="0.25">
      <c r="K259" s="68" t="s">
        <v>67</v>
      </c>
      <c r="L259" s="43" t="s">
        <v>67</v>
      </c>
    </row>
    <row r="260" spans="11:12" x14ac:dyDescent="0.25">
      <c r="K260" s="68" t="s">
        <v>67</v>
      </c>
      <c r="L260" s="43" t="s">
        <v>67</v>
      </c>
    </row>
    <row r="261" spans="11:12" x14ac:dyDescent="0.25">
      <c r="K261" s="68" t="s">
        <v>67</v>
      </c>
      <c r="L261" s="43" t="s">
        <v>67</v>
      </c>
    </row>
    <row r="262" spans="11:12" x14ac:dyDescent="0.25">
      <c r="K262" s="68" t="s">
        <v>67</v>
      </c>
      <c r="L262" s="43" t="s">
        <v>67</v>
      </c>
    </row>
    <row r="263" spans="11:12" x14ac:dyDescent="0.25">
      <c r="K263" s="68" t="s">
        <v>67</v>
      </c>
      <c r="L263" s="43" t="s">
        <v>67</v>
      </c>
    </row>
    <row r="264" spans="11:12" x14ac:dyDescent="0.25">
      <c r="K264" s="68" t="s">
        <v>67</v>
      </c>
      <c r="L264" s="43" t="s">
        <v>67</v>
      </c>
    </row>
    <row r="265" spans="11:12" x14ac:dyDescent="0.25">
      <c r="K265" s="68" t="s">
        <v>67</v>
      </c>
      <c r="L265" s="43" t="s">
        <v>67</v>
      </c>
    </row>
    <row r="266" spans="11:12" x14ac:dyDescent="0.25">
      <c r="K266" s="70"/>
      <c r="L266" s="70"/>
    </row>
    <row r="267" spans="11:12" x14ac:dyDescent="0.25">
      <c r="K267" s="69" t="s">
        <v>69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99.674498018032409</v>
      </c>
    </row>
    <row r="270" spans="11:12" x14ac:dyDescent="0.25">
      <c r="K270" s="68">
        <v>43918</v>
      </c>
      <c r="L270" s="43">
        <v>98.915659041666245</v>
      </c>
    </row>
    <row r="271" spans="11:12" x14ac:dyDescent="0.25">
      <c r="K271" s="68">
        <v>43925</v>
      </c>
      <c r="L271" s="43">
        <v>95.680319111759019</v>
      </c>
    </row>
    <row r="272" spans="11:12" x14ac:dyDescent="0.25">
      <c r="K272" s="68">
        <v>43932</v>
      </c>
      <c r="L272" s="43">
        <v>95.519894561321166</v>
      </c>
    </row>
    <row r="273" spans="11:12" x14ac:dyDescent="0.25">
      <c r="K273" s="68">
        <v>43939</v>
      </c>
      <c r="L273" s="43">
        <v>94.72885485207631</v>
      </c>
    </row>
    <row r="274" spans="11:12" x14ac:dyDescent="0.25">
      <c r="K274" s="68">
        <v>43946</v>
      </c>
      <c r="L274" s="43">
        <v>95.908260361646683</v>
      </c>
    </row>
    <row r="275" spans="11:12" x14ac:dyDescent="0.25">
      <c r="K275" s="68">
        <v>43953</v>
      </c>
      <c r="L275" s="43">
        <v>95.979850828232799</v>
      </c>
    </row>
    <row r="276" spans="11:12" x14ac:dyDescent="0.25">
      <c r="K276" s="68" t="s">
        <v>67</v>
      </c>
      <c r="L276" s="43" t="s">
        <v>67</v>
      </c>
    </row>
    <row r="277" spans="11:12" x14ac:dyDescent="0.25">
      <c r="K277" s="68" t="s">
        <v>67</v>
      </c>
      <c r="L277" s="43" t="s">
        <v>67</v>
      </c>
    </row>
    <row r="278" spans="11:12" x14ac:dyDescent="0.25">
      <c r="K278" s="68" t="s">
        <v>67</v>
      </c>
      <c r="L278" s="43" t="s">
        <v>67</v>
      </c>
    </row>
    <row r="279" spans="11:12" x14ac:dyDescent="0.25">
      <c r="K279" s="68" t="s">
        <v>67</v>
      </c>
      <c r="L279" s="43" t="s">
        <v>67</v>
      </c>
    </row>
    <row r="280" spans="11:12" x14ac:dyDescent="0.25">
      <c r="K280" s="68" t="s">
        <v>67</v>
      </c>
      <c r="L280" s="43" t="s">
        <v>67</v>
      </c>
    </row>
    <row r="281" spans="11:12" x14ac:dyDescent="0.25">
      <c r="K281" s="68" t="s">
        <v>67</v>
      </c>
      <c r="L281" s="43" t="s">
        <v>67</v>
      </c>
    </row>
    <row r="282" spans="11:12" x14ac:dyDescent="0.25">
      <c r="K282" s="68" t="s">
        <v>67</v>
      </c>
      <c r="L282" s="43" t="s">
        <v>67</v>
      </c>
    </row>
    <row r="283" spans="11:12" x14ac:dyDescent="0.25">
      <c r="K283" s="68" t="s">
        <v>67</v>
      </c>
      <c r="L283" s="43" t="s">
        <v>67</v>
      </c>
    </row>
    <row r="284" spans="11:12" x14ac:dyDescent="0.25">
      <c r="K284" s="68" t="s">
        <v>67</v>
      </c>
      <c r="L284" s="43" t="s">
        <v>67</v>
      </c>
    </row>
    <row r="285" spans="11:12" x14ac:dyDescent="0.25">
      <c r="K285" s="68" t="s">
        <v>67</v>
      </c>
      <c r="L285" s="43" t="s">
        <v>67</v>
      </c>
    </row>
    <row r="286" spans="11:12" x14ac:dyDescent="0.25">
      <c r="K286" s="68" t="s">
        <v>67</v>
      </c>
      <c r="L286" s="43" t="s">
        <v>67</v>
      </c>
    </row>
    <row r="287" spans="11:12" x14ac:dyDescent="0.25">
      <c r="K287" s="68" t="s">
        <v>67</v>
      </c>
      <c r="L287" s="43" t="s">
        <v>67</v>
      </c>
    </row>
    <row r="288" spans="11:12" x14ac:dyDescent="0.25">
      <c r="K288" s="68" t="s">
        <v>67</v>
      </c>
      <c r="L288" s="43" t="s">
        <v>67</v>
      </c>
    </row>
    <row r="289" spans="11:12" x14ac:dyDescent="0.25">
      <c r="K289" s="68" t="s">
        <v>67</v>
      </c>
      <c r="L289" s="43" t="s">
        <v>67</v>
      </c>
    </row>
    <row r="290" spans="11:12" x14ac:dyDescent="0.25">
      <c r="K290" s="68" t="s">
        <v>67</v>
      </c>
      <c r="L290" s="43" t="s">
        <v>67</v>
      </c>
    </row>
    <row r="291" spans="11:12" x14ac:dyDescent="0.25">
      <c r="K291" s="68" t="s">
        <v>67</v>
      </c>
      <c r="L291" s="43" t="s">
        <v>67</v>
      </c>
    </row>
    <row r="292" spans="11:12" x14ac:dyDescent="0.25">
      <c r="K292" s="68" t="s">
        <v>67</v>
      </c>
      <c r="L292" s="43" t="s">
        <v>67</v>
      </c>
    </row>
    <row r="293" spans="11:12" x14ac:dyDescent="0.25">
      <c r="K293" s="68" t="s">
        <v>67</v>
      </c>
      <c r="L293" s="43" t="s">
        <v>67</v>
      </c>
    </row>
    <row r="294" spans="11:12" x14ac:dyDescent="0.25">
      <c r="K294" s="68" t="s">
        <v>67</v>
      </c>
      <c r="L294" s="43" t="s">
        <v>67</v>
      </c>
    </row>
    <row r="295" spans="11:12" x14ac:dyDescent="0.25">
      <c r="K295" s="68" t="s">
        <v>67</v>
      </c>
      <c r="L295" s="43" t="s">
        <v>67</v>
      </c>
    </row>
    <row r="296" spans="11:12" x14ac:dyDescent="0.25">
      <c r="K296" s="68" t="s">
        <v>67</v>
      </c>
      <c r="L296" s="43" t="s">
        <v>67</v>
      </c>
    </row>
    <row r="297" spans="11:12" x14ac:dyDescent="0.25">
      <c r="K297" s="68" t="s">
        <v>67</v>
      </c>
      <c r="L297" s="43" t="s">
        <v>67</v>
      </c>
    </row>
    <row r="298" spans="11:12" x14ac:dyDescent="0.25">
      <c r="K298" s="68" t="s">
        <v>67</v>
      </c>
      <c r="L298" s="43" t="s">
        <v>67</v>
      </c>
    </row>
    <row r="299" spans="11:12" x14ac:dyDescent="0.25">
      <c r="K299" s="68" t="s">
        <v>67</v>
      </c>
      <c r="L299" s="43" t="s">
        <v>67</v>
      </c>
    </row>
    <row r="300" spans="11:12" x14ac:dyDescent="0.25">
      <c r="K300" s="68" t="s">
        <v>67</v>
      </c>
      <c r="L300" s="43" t="s">
        <v>67</v>
      </c>
    </row>
    <row r="301" spans="11:12" x14ac:dyDescent="0.25">
      <c r="K301" s="68" t="s">
        <v>67</v>
      </c>
      <c r="L301" s="43" t="s">
        <v>67</v>
      </c>
    </row>
    <row r="302" spans="11:12" x14ac:dyDescent="0.25">
      <c r="K302" s="68" t="s">
        <v>67</v>
      </c>
      <c r="L302" s="43" t="s">
        <v>67</v>
      </c>
    </row>
    <row r="303" spans="11:12" x14ac:dyDescent="0.25">
      <c r="K303" s="68" t="s">
        <v>67</v>
      </c>
      <c r="L303" s="43" t="s">
        <v>67</v>
      </c>
    </row>
    <row r="304" spans="11:12" x14ac:dyDescent="0.25">
      <c r="K304" s="68" t="s">
        <v>67</v>
      </c>
      <c r="L304" s="43" t="s">
        <v>67</v>
      </c>
    </row>
    <row r="305" spans="11:12" x14ac:dyDescent="0.25">
      <c r="K305" s="68" t="s">
        <v>67</v>
      </c>
      <c r="L305" s="43" t="s">
        <v>67</v>
      </c>
    </row>
    <row r="306" spans="11:12" x14ac:dyDescent="0.25">
      <c r="K306" s="68" t="s">
        <v>67</v>
      </c>
      <c r="L306" s="43" t="s">
        <v>67</v>
      </c>
    </row>
    <row r="307" spans="11:12" x14ac:dyDescent="0.25">
      <c r="K307" s="68" t="s">
        <v>67</v>
      </c>
      <c r="L307" s="43" t="s">
        <v>67</v>
      </c>
    </row>
    <row r="308" spans="11:12" x14ac:dyDescent="0.25">
      <c r="K308" s="68" t="s">
        <v>67</v>
      </c>
      <c r="L308" s="43" t="s">
        <v>67</v>
      </c>
    </row>
    <row r="309" spans="11:12" x14ac:dyDescent="0.25">
      <c r="K309" s="69" t="s">
        <v>70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99.056985467981903</v>
      </c>
    </row>
    <row r="312" spans="11:12" x14ac:dyDescent="0.25">
      <c r="K312" s="68">
        <v>43918</v>
      </c>
      <c r="L312" s="43">
        <v>98.967649044874335</v>
      </c>
    </row>
    <row r="313" spans="11:12" x14ac:dyDescent="0.25">
      <c r="K313" s="68">
        <v>43925</v>
      </c>
      <c r="L313" s="43">
        <v>95.990680701322333</v>
      </c>
    </row>
    <row r="314" spans="11:12" x14ac:dyDescent="0.25">
      <c r="K314" s="68">
        <v>43932</v>
      </c>
      <c r="L314" s="43">
        <v>96.357805085012501</v>
      </c>
    </row>
    <row r="315" spans="11:12" x14ac:dyDescent="0.25">
      <c r="K315" s="68">
        <v>43939</v>
      </c>
      <c r="L315" s="43">
        <v>95.324429279851771</v>
      </c>
    </row>
    <row r="316" spans="11:12" x14ac:dyDescent="0.25">
      <c r="K316" s="68">
        <v>43946</v>
      </c>
      <c r="L316" s="43">
        <v>96.132436963047809</v>
      </c>
    </row>
    <row r="317" spans="11:12" x14ac:dyDescent="0.25">
      <c r="K317" s="68">
        <v>43953</v>
      </c>
      <c r="L317" s="43">
        <v>98.060236562398643</v>
      </c>
    </row>
    <row r="318" spans="11:12" x14ac:dyDescent="0.25">
      <c r="K318" s="68" t="s">
        <v>67</v>
      </c>
      <c r="L318" s="43" t="s">
        <v>67</v>
      </c>
    </row>
    <row r="319" spans="11:12" x14ac:dyDescent="0.25">
      <c r="K319" s="68" t="s">
        <v>67</v>
      </c>
      <c r="L319" s="43" t="s">
        <v>67</v>
      </c>
    </row>
    <row r="320" spans="11:12" x14ac:dyDescent="0.25">
      <c r="K320" s="68" t="s">
        <v>67</v>
      </c>
      <c r="L320" s="43" t="s">
        <v>67</v>
      </c>
    </row>
    <row r="321" spans="11:12" x14ac:dyDescent="0.25">
      <c r="K321" s="68" t="s">
        <v>67</v>
      </c>
      <c r="L321" s="43" t="s">
        <v>67</v>
      </c>
    </row>
    <row r="322" spans="11:12" x14ac:dyDescent="0.25">
      <c r="K322" s="68" t="s">
        <v>67</v>
      </c>
      <c r="L322" s="43" t="s">
        <v>67</v>
      </c>
    </row>
    <row r="323" spans="11:12" x14ac:dyDescent="0.25">
      <c r="K323" s="68" t="s">
        <v>67</v>
      </c>
      <c r="L323" s="43" t="s">
        <v>67</v>
      </c>
    </row>
    <row r="324" spans="11:12" x14ac:dyDescent="0.25">
      <c r="K324" s="68" t="s">
        <v>67</v>
      </c>
      <c r="L324" s="43" t="s">
        <v>67</v>
      </c>
    </row>
    <row r="325" spans="11:12" x14ac:dyDescent="0.25">
      <c r="K325" s="68" t="s">
        <v>67</v>
      </c>
      <c r="L325" s="43" t="s">
        <v>67</v>
      </c>
    </row>
    <row r="326" spans="11:12" x14ac:dyDescent="0.25">
      <c r="K326" s="68" t="s">
        <v>67</v>
      </c>
      <c r="L326" s="43" t="s">
        <v>67</v>
      </c>
    </row>
    <row r="327" spans="11:12" x14ac:dyDescent="0.25">
      <c r="K327" s="68" t="s">
        <v>67</v>
      </c>
      <c r="L327" s="43" t="s">
        <v>67</v>
      </c>
    </row>
    <row r="328" spans="11:12" x14ac:dyDescent="0.25">
      <c r="K328" s="68" t="s">
        <v>67</v>
      </c>
      <c r="L328" s="43" t="s">
        <v>67</v>
      </c>
    </row>
    <row r="329" spans="11:12" x14ac:dyDescent="0.25">
      <c r="K329" s="68" t="s">
        <v>67</v>
      </c>
      <c r="L329" s="43" t="s">
        <v>67</v>
      </c>
    </row>
    <row r="330" spans="11:12" x14ac:dyDescent="0.25">
      <c r="K330" s="68" t="s">
        <v>67</v>
      </c>
      <c r="L330" s="43" t="s">
        <v>67</v>
      </c>
    </row>
    <row r="331" spans="11:12" x14ac:dyDescent="0.25">
      <c r="K331" s="68" t="s">
        <v>67</v>
      </c>
      <c r="L331" s="43" t="s">
        <v>67</v>
      </c>
    </row>
    <row r="332" spans="11:12" x14ac:dyDescent="0.25">
      <c r="K332" s="68" t="s">
        <v>67</v>
      </c>
      <c r="L332" s="43" t="s">
        <v>67</v>
      </c>
    </row>
    <row r="333" spans="11:12" x14ac:dyDescent="0.25">
      <c r="K333" s="68" t="s">
        <v>67</v>
      </c>
      <c r="L333" s="43" t="s">
        <v>67</v>
      </c>
    </row>
    <row r="334" spans="11:12" x14ac:dyDescent="0.25">
      <c r="K334" s="68" t="s">
        <v>67</v>
      </c>
      <c r="L334" s="43" t="s">
        <v>67</v>
      </c>
    </row>
    <row r="335" spans="11:12" x14ac:dyDescent="0.25">
      <c r="K335" s="68" t="s">
        <v>67</v>
      </c>
      <c r="L335" s="43" t="s">
        <v>67</v>
      </c>
    </row>
    <row r="336" spans="11:12" x14ac:dyDescent="0.25">
      <c r="K336" s="68" t="s">
        <v>67</v>
      </c>
      <c r="L336" s="43" t="s">
        <v>67</v>
      </c>
    </row>
    <row r="337" spans="11:12" x14ac:dyDescent="0.25">
      <c r="K337" s="68" t="s">
        <v>67</v>
      </c>
      <c r="L337" s="43" t="s">
        <v>67</v>
      </c>
    </row>
    <row r="338" spans="11:12" x14ac:dyDescent="0.25">
      <c r="K338" s="68" t="s">
        <v>67</v>
      </c>
      <c r="L338" s="43" t="s">
        <v>67</v>
      </c>
    </row>
    <row r="339" spans="11:12" x14ac:dyDescent="0.25">
      <c r="K339" s="68" t="s">
        <v>67</v>
      </c>
      <c r="L339" s="43" t="s">
        <v>67</v>
      </c>
    </row>
    <row r="340" spans="11:12" x14ac:dyDescent="0.25">
      <c r="K340" s="68" t="s">
        <v>67</v>
      </c>
      <c r="L340" s="43" t="s">
        <v>67</v>
      </c>
    </row>
    <row r="341" spans="11:12" x14ac:dyDescent="0.25">
      <c r="K341" s="68" t="s">
        <v>67</v>
      </c>
      <c r="L341" s="43" t="s">
        <v>67</v>
      </c>
    </row>
    <row r="342" spans="11:12" x14ac:dyDescent="0.25">
      <c r="K342" s="68" t="s">
        <v>67</v>
      </c>
      <c r="L342" s="43" t="s">
        <v>67</v>
      </c>
    </row>
    <row r="343" spans="11:12" x14ac:dyDescent="0.25">
      <c r="K343" s="68" t="s">
        <v>67</v>
      </c>
      <c r="L343" s="43" t="s">
        <v>67</v>
      </c>
    </row>
    <row r="344" spans="11:12" x14ac:dyDescent="0.25">
      <c r="K344" s="68" t="s">
        <v>67</v>
      </c>
      <c r="L344" s="43" t="s">
        <v>67</v>
      </c>
    </row>
    <row r="345" spans="11:12" x14ac:dyDescent="0.25">
      <c r="K345" s="68" t="s">
        <v>67</v>
      </c>
      <c r="L345" s="43" t="s">
        <v>67</v>
      </c>
    </row>
    <row r="346" spans="11:12" x14ac:dyDescent="0.25">
      <c r="K346" s="68" t="s">
        <v>67</v>
      </c>
      <c r="L346" s="43" t="s">
        <v>67</v>
      </c>
    </row>
    <row r="347" spans="11:12" x14ac:dyDescent="0.25">
      <c r="K347" s="68" t="s">
        <v>67</v>
      </c>
      <c r="L347" s="43" t="s">
        <v>67</v>
      </c>
    </row>
    <row r="348" spans="11:12" x14ac:dyDescent="0.25">
      <c r="K348" s="68" t="s">
        <v>67</v>
      </c>
      <c r="L348" s="43" t="s">
        <v>67</v>
      </c>
    </row>
    <row r="349" spans="11:12" x14ac:dyDescent="0.25">
      <c r="K349" s="68" t="s">
        <v>67</v>
      </c>
      <c r="L349" s="43" t="s">
        <v>67</v>
      </c>
    </row>
    <row r="350" spans="11:12" x14ac:dyDescent="0.25">
      <c r="K350" s="68" t="s">
        <v>67</v>
      </c>
      <c r="L350" s="43" t="s">
        <v>67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EC3-9EC6-4E8C-99BB-B5CB4425A41F}">
  <sheetPr codeName="Sheet10">
    <tabColor theme="4" tint="0.39997558519241921"/>
  </sheetPr>
  <dimension ref="A1:L351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19" customWidth="1"/>
    <col min="2" max="2" width="12.5703125" style="19" customWidth="1"/>
    <col min="3" max="5" width="9.7109375" style="19" customWidth="1"/>
    <col min="6" max="6" width="12.5703125" style="19" customWidth="1"/>
    <col min="7" max="9" width="9.7109375" style="19" customWidth="1"/>
    <col min="10" max="10" width="6.7109375" style="19" customWidth="1"/>
    <col min="11" max="11" width="11.5703125" style="19" customWidth="1"/>
    <col min="12" max="12" width="22" style="54" customWidth="1"/>
    <col min="13" max="16384" width="8.7109375" style="19"/>
  </cols>
  <sheetData>
    <row r="1" spans="1:12" ht="60" customHeight="1" x14ac:dyDescent="0.25">
      <c r="A1" s="71" t="s">
        <v>38</v>
      </c>
      <c r="B1" s="71"/>
      <c r="C1" s="71"/>
      <c r="D1" s="71"/>
      <c r="E1" s="71"/>
      <c r="F1" s="71"/>
      <c r="G1" s="71"/>
      <c r="H1" s="71"/>
      <c r="I1" s="71"/>
      <c r="J1" s="4"/>
      <c r="K1" s="34"/>
      <c r="L1" s="35" t="s">
        <v>45</v>
      </c>
    </row>
    <row r="2" spans="1:12" ht="19.5" customHeight="1" x14ac:dyDescent="0.3">
      <c r="A2" s="3" t="str">
        <f>"Weekly Payroll Jobs and Wages in Australia - " &amp;$L$1</f>
        <v>Weekly Payroll Jobs and Wages in Australia - Australian Capital Territory</v>
      </c>
      <c r="B2" s="20"/>
      <c r="C2" s="20"/>
      <c r="D2" s="20"/>
      <c r="E2" s="20"/>
      <c r="F2" s="20"/>
      <c r="G2" s="20"/>
      <c r="H2" s="20"/>
      <c r="I2" s="20"/>
      <c r="J2" s="20"/>
      <c r="K2" s="39"/>
      <c r="L2" s="36">
        <v>43953</v>
      </c>
    </row>
    <row r="3" spans="1:12" ht="15" customHeight="1" x14ac:dyDescent="0.25">
      <c r="A3" s="21" t="str">
        <f>"Week ending "&amp;TEXT($L$2,"dddd dd mmmm yyyy")</f>
        <v>Week ending Saturday 02 May 2020</v>
      </c>
      <c r="B3" s="20"/>
      <c r="C3" s="22"/>
      <c r="D3" s="23"/>
      <c r="E3" s="20"/>
      <c r="F3" s="20"/>
      <c r="G3" s="20"/>
      <c r="H3" s="20"/>
      <c r="I3" s="20"/>
      <c r="J3" s="20"/>
      <c r="K3" s="37" t="s">
        <v>37</v>
      </c>
      <c r="L3" s="40">
        <v>43904</v>
      </c>
    </row>
    <row r="4" spans="1:12" ht="15" customHeight="1" x14ac:dyDescent="0.25">
      <c r="A4" s="2" t="s">
        <v>36</v>
      </c>
      <c r="B4" s="24"/>
      <c r="C4" s="24"/>
      <c r="D4" s="24"/>
      <c r="E4" s="24"/>
      <c r="F4" s="24"/>
      <c r="G4" s="24"/>
      <c r="H4" s="24"/>
      <c r="I4" s="24"/>
      <c r="J4" s="24"/>
      <c r="K4" s="39" t="s">
        <v>63</v>
      </c>
      <c r="L4" s="40">
        <v>43925</v>
      </c>
    </row>
    <row r="5" spans="1:12" ht="11.65" customHeight="1" x14ac:dyDescent="0.25">
      <c r="A5" s="50"/>
      <c r="B5" s="20"/>
      <c r="C5" s="20"/>
      <c r="D5" s="24"/>
      <c r="E5" s="24"/>
      <c r="F5" s="20"/>
      <c r="G5" s="20"/>
      <c r="H5" s="20"/>
      <c r="I5" s="20"/>
      <c r="J5" s="20"/>
      <c r="K5" s="39"/>
      <c r="L5" s="40">
        <v>43932</v>
      </c>
    </row>
    <row r="6" spans="1:12" ht="16.5" customHeight="1" thickBot="1" x14ac:dyDescent="0.3">
      <c r="A6" s="25" t="str">
        <f>"Change in payroll jobs and total wages, "&amp;$L$1</f>
        <v>Change in payroll jobs and total wages, Australian Capital Territory</v>
      </c>
      <c r="B6" s="22"/>
      <c r="C6" s="26"/>
      <c r="D6" s="27"/>
      <c r="E6" s="24"/>
      <c r="F6" s="20"/>
      <c r="G6" s="20"/>
      <c r="H6" s="20"/>
      <c r="I6" s="20"/>
      <c r="J6" s="20"/>
      <c r="K6" s="39"/>
      <c r="L6" s="40">
        <v>43939</v>
      </c>
    </row>
    <row r="7" spans="1:12" ht="16.5" customHeight="1" x14ac:dyDescent="0.25">
      <c r="A7" s="58"/>
      <c r="B7" s="83" t="s">
        <v>71</v>
      </c>
      <c r="C7" s="84"/>
      <c r="D7" s="84"/>
      <c r="E7" s="85"/>
      <c r="F7" s="86" t="s">
        <v>72</v>
      </c>
      <c r="G7" s="87"/>
      <c r="H7" s="87"/>
      <c r="I7" s="88"/>
      <c r="J7" s="51"/>
      <c r="K7" s="39" t="s">
        <v>64</v>
      </c>
      <c r="L7" s="40">
        <v>43946</v>
      </c>
    </row>
    <row r="8" spans="1:12" ht="33.75" customHeight="1" x14ac:dyDescent="0.25">
      <c r="A8" s="89"/>
      <c r="B8" s="91" t="str">
        <f>"% Change between " &amp; TEXT($L$3,"dd mmmm")&amp;" and "&amp; TEXT($L$2,"dd mmmm") &amp; " (Change since 100th case of COVID-19)"</f>
        <v>% Change between 14 March and 02 May (Change since 100th case of COVID-19)</v>
      </c>
      <c r="C8" s="93" t="str">
        <f>"% Change between " &amp; TEXT($L$4,"dd mmmm")&amp;" and "&amp; TEXT($L$2,"dd mmmm") &amp; " (monthly change)"</f>
        <v>% Change between 04 April and 02 May (monthly change)</v>
      </c>
      <c r="D8" s="74" t="str">
        <f>"% Change between " &amp; TEXT($L$7,"dd mmmm")&amp;" and "&amp; TEXT($L$2,"dd mmmm") &amp; " (weekly change)"</f>
        <v>% Change between 25 April and 02 May (weekly change)</v>
      </c>
      <c r="E8" s="76" t="str">
        <f>"% Change between " &amp; TEXT($L$6,"dd mmmm")&amp;" and "&amp; TEXT($L$7,"dd mmmm") &amp; " (weekly change)"</f>
        <v>% Change between 18 April and 25 April (weekly change)</v>
      </c>
      <c r="F8" s="95" t="str">
        <f>"% Change between " &amp; TEXT($L$3,"dd mmmm")&amp;" and "&amp; TEXT($L$2,"dd mmmm") &amp; " (Change since 100th case of COVID-19)"</f>
        <v>% Change between 14 March and 02 May (Change since 100th case of COVID-19)</v>
      </c>
      <c r="G8" s="93" t="str">
        <f>"% Change between " &amp; TEXT($L$4,"dd mmmm")&amp;" and "&amp; TEXT($L$2,"dd mmmm") &amp; " (monthly change)"</f>
        <v>% Change between 04 April and 02 May (monthly change)</v>
      </c>
      <c r="H8" s="74" t="str">
        <f>"% Change between " &amp; TEXT($L$7,"dd mmmm")&amp;" and "&amp; TEXT($L$2,"dd mmmm") &amp; " (weekly change)"</f>
        <v>% Change between 25 April and 02 May (weekly change)</v>
      </c>
      <c r="I8" s="76" t="str">
        <f>"% Change between " &amp; TEXT($L$6,"dd mmmm")&amp;" and "&amp; TEXT($L$7,"dd mmmm") &amp; " (weekly change)"</f>
        <v>% Change between 18 April and 25 April (weekly change)</v>
      </c>
      <c r="J8" s="52"/>
      <c r="K8" s="39" t="s">
        <v>65</v>
      </c>
      <c r="L8" s="40">
        <v>43953</v>
      </c>
    </row>
    <row r="9" spans="1:12" ht="33.75" customHeight="1" thickBot="1" x14ac:dyDescent="0.3">
      <c r="A9" s="90"/>
      <c r="B9" s="92"/>
      <c r="C9" s="94"/>
      <c r="D9" s="75"/>
      <c r="E9" s="77"/>
      <c r="F9" s="96"/>
      <c r="G9" s="94"/>
      <c r="H9" s="75"/>
      <c r="I9" s="77"/>
      <c r="J9" s="53"/>
      <c r="K9" s="41" t="s">
        <v>35</v>
      </c>
      <c r="L9" s="43">
        <v>100</v>
      </c>
    </row>
    <row r="10" spans="1:12" x14ac:dyDescent="0.25">
      <c r="A10" s="59"/>
      <c r="B10" s="78" t="str">
        <f>L1</f>
        <v>Australian Capital Territory</v>
      </c>
      <c r="C10" s="79"/>
      <c r="D10" s="79"/>
      <c r="E10" s="79"/>
      <c r="F10" s="79"/>
      <c r="G10" s="79"/>
      <c r="H10" s="79"/>
      <c r="I10" s="80"/>
      <c r="J10" s="28"/>
      <c r="K10" s="55" t="s">
        <v>62</v>
      </c>
      <c r="L10" s="43">
        <v>94.24836854300122</v>
      </c>
    </row>
    <row r="11" spans="1:12" x14ac:dyDescent="0.25">
      <c r="A11" s="60" t="s">
        <v>34</v>
      </c>
      <c r="B11" s="28">
        <v>-7.040512471037208E-2</v>
      </c>
      <c r="C11" s="28">
        <v>-1.3675366841500058E-2</v>
      </c>
      <c r="D11" s="28">
        <v>-6.4796676436141842E-3</v>
      </c>
      <c r="E11" s="28">
        <v>-4.6550498722202072E-3</v>
      </c>
      <c r="F11" s="28">
        <v>-4.3092849755033691E-2</v>
      </c>
      <c r="G11" s="28">
        <v>1.3848470474444152E-2</v>
      </c>
      <c r="H11" s="28">
        <v>2.7058743310198308E-2</v>
      </c>
      <c r="I11" s="61">
        <v>-1.238078325133829E-2</v>
      </c>
      <c r="J11" s="28"/>
      <c r="K11" s="42"/>
      <c r="L11" s="43">
        <v>94.840245331879515</v>
      </c>
    </row>
    <row r="12" spans="1:12" x14ac:dyDescent="0.25">
      <c r="A12" s="59"/>
      <c r="B12" s="81" t="s">
        <v>33</v>
      </c>
      <c r="C12" s="81"/>
      <c r="D12" s="81"/>
      <c r="E12" s="81"/>
      <c r="F12" s="81"/>
      <c r="G12" s="81"/>
      <c r="H12" s="81"/>
      <c r="I12" s="82"/>
      <c r="J12" s="28"/>
      <c r="K12" s="42"/>
      <c r="L12" s="43">
        <v>94.003352869020034</v>
      </c>
    </row>
    <row r="13" spans="1:12" x14ac:dyDescent="0.25">
      <c r="A13" s="62" t="s">
        <v>32</v>
      </c>
      <c r="B13" s="28">
        <v>-6.8968369611513425E-2</v>
      </c>
      <c r="C13" s="28">
        <v>-2.3498177011512023E-2</v>
      </c>
      <c r="D13" s="28">
        <v>-1.4266794830716689E-2</v>
      </c>
      <c r="E13" s="28">
        <v>-1.063752222974812E-2</v>
      </c>
      <c r="F13" s="28">
        <v>-5.3451869911921079E-2</v>
      </c>
      <c r="G13" s="28">
        <v>-1.3060309472961773E-2</v>
      </c>
      <c r="H13" s="28">
        <v>1.771716611923968E-2</v>
      </c>
      <c r="I13" s="61">
        <v>-2.2897308875820088E-2</v>
      </c>
      <c r="J13" s="28"/>
      <c r="K13" s="42"/>
      <c r="L13" s="43">
        <v>93.565762573258823</v>
      </c>
    </row>
    <row r="14" spans="1:12" x14ac:dyDescent="0.25">
      <c r="A14" s="62" t="s">
        <v>31</v>
      </c>
      <c r="B14" s="28">
        <v>-6.3422188258563272E-2</v>
      </c>
      <c r="C14" s="28">
        <v>-4.2722095527181203E-4</v>
      </c>
      <c r="D14" s="28">
        <v>9.7815251204069753E-4</v>
      </c>
      <c r="E14" s="28">
        <v>3.6081186634895346E-4</v>
      </c>
      <c r="F14" s="28">
        <v>-2.6571593808806138E-2</v>
      </c>
      <c r="G14" s="28">
        <v>4.9411897355185141E-2</v>
      </c>
      <c r="H14" s="28">
        <v>3.9588401116053662E-2</v>
      </c>
      <c r="I14" s="61">
        <v>7.4183112551162722E-4</v>
      </c>
      <c r="J14" s="28"/>
      <c r="K14" s="38"/>
      <c r="L14" s="43">
        <v>92.959487528962796</v>
      </c>
    </row>
    <row r="15" spans="1:12" x14ac:dyDescent="0.25">
      <c r="A15" s="63" t="s">
        <v>54</v>
      </c>
      <c r="B15" s="28">
        <v>-0.19172335130651175</v>
      </c>
      <c r="C15" s="28">
        <v>-9.6934186388051291E-3</v>
      </c>
      <c r="D15" s="28">
        <v>3.3000265041081445E-2</v>
      </c>
      <c r="E15" s="28">
        <v>4.0265125614839858E-2</v>
      </c>
      <c r="F15" s="28">
        <v>0.2517829377609353</v>
      </c>
      <c r="G15" s="28">
        <v>0.54352840123978741</v>
      </c>
      <c r="H15" s="28">
        <v>2.8032378597025787E-2</v>
      </c>
      <c r="I15" s="61">
        <v>0.28442860376623225</v>
      </c>
      <c r="J15" s="28"/>
      <c r="K15" s="56" t="s">
        <v>30</v>
      </c>
      <c r="L15" s="43">
        <v>100</v>
      </c>
    </row>
    <row r="16" spans="1:12" x14ac:dyDescent="0.25">
      <c r="A16" s="62" t="s">
        <v>55</v>
      </c>
      <c r="B16" s="28">
        <v>-0.10335432439444336</v>
      </c>
      <c r="C16" s="28">
        <v>-1.7589231770288372E-2</v>
      </c>
      <c r="D16" s="28">
        <v>-8.3242904841402954E-3</v>
      </c>
      <c r="E16" s="28">
        <v>9.1193475260045176E-3</v>
      </c>
      <c r="F16" s="28">
        <v>-3.9459295402925143E-2</v>
      </c>
      <c r="G16" s="28">
        <v>5.6025392426827469E-2</v>
      </c>
      <c r="H16" s="28">
        <v>3.9509293069565521E-2</v>
      </c>
      <c r="I16" s="61">
        <v>1.371656368236529E-2</v>
      </c>
      <c r="J16" s="28"/>
      <c r="K16" s="42"/>
      <c r="L16" s="43">
        <v>94.383645891103285</v>
      </c>
    </row>
    <row r="17" spans="1:12" x14ac:dyDescent="0.25">
      <c r="A17" s="62" t="s">
        <v>56</v>
      </c>
      <c r="B17" s="28">
        <v>-5.7146817313144527E-2</v>
      </c>
      <c r="C17" s="28">
        <v>-1.4200343590698439E-2</v>
      </c>
      <c r="D17" s="28">
        <v>-1.2018837199067045E-2</v>
      </c>
      <c r="E17" s="28">
        <v>-7.3753310423585461E-3</v>
      </c>
      <c r="F17" s="28">
        <v>-4.7347508939349248E-2</v>
      </c>
      <c r="G17" s="28">
        <v>6.1108167571508609E-3</v>
      </c>
      <c r="H17" s="28">
        <v>1.6720939927409972E-2</v>
      </c>
      <c r="I17" s="61">
        <v>-1.4592084649997616E-2</v>
      </c>
      <c r="J17" s="28"/>
      <c r="K17" s="42"/>
      <c r="L17" s="43">
        <v>96.251090577128394</v>
      </c>
    </row>
    <row r="18" spans="1:12" x14ac:dyDescent="0.25">
      <c r="A18" s="62" t="s">
        <v>57</v>
      </c>
      <c r="B18" s="28">
        <v>-5.0452411438326905E-2</v>
      </c>
      <c r="C18" s="28">
        <v>-1.6831717351105779E-2</v>
      </c>
      <c r="D18" s="28">
        <v>-7.5931863168753333E-3</v>
      </c>
      <c r="E18" s="28">
        <v>-1.7607419831572546E-2</v>
      </c>
      <c r="F18" s="28">
        <v>-6.1829813404044587E-2</v>
      </c>
      <c r="G18" s="28">
        <v>-1.4807825631096727E-2</v>
      </c>
      <c r="H18" s="28">
        <v>2.5773178214693049E-2</v>
      </c>
      <c r="I18" s="61">
        <v>-2.9893392902126781E-2</v>
      </c>
      <c r="J18" s="28"/>
      <c r="K18" s="42"/>
      <c r="L18" s="43">
        <v>94.337634891037297</v>
      </c>
    </row>
    <row r="19" spans="1:12" ht="15" customHeight="1" x14ac:dyDescent="0.25">
      <c r="A19" s="62" t="s">
        <v>58</v>
      </c>
      <c r="B19" s="28">
        <v>-4.4613364349229023E-2</v>
      </c>
      <c r="C19" s="28">
        <v>-1.0973167552484897E-2</v>
      </c>
      <c r="D19" s="28">
        <v>-4.8102552077227134E-3</v>
      </c>
      <c r="E19" s="28">
        <v>-1.5491569326523402E-2</v>
      </c>
      <c r="F19" s="28">
        <v>-5.5162338895987317E-2</v>
      </c>
      <c r="G19" s="28">
        <v>-5.0463684103428941E-3</v>
      </c>
      <c r="H19" s="28">
        <v>3.1143053461381465E-2</v>
      </c>
      <c r="I19" s="61">
        <v>-2.9002935703064114E-2</v>
      </c>
      <c r="J19" s="29"/>
      <c r="K19" s="44"/>
      <c r="L19" s="43">
        <v>93.169661081007476</v>
      </c>
    </row>
    <row r="20" spans="1:12" x14ac:dyDescent="0.25">
      <c r="A20" s="62" t="s">
        <v>59</v>
      </c>
      <c r="B20" s="28">
        <v>-5.0068708284256025E-2</v>
      </c>
      <c r="C20" s="28">
        <v>-1.6206552564009824E-3</v>
      </c>
      <c r="D20" s="28">
        <v>-4.433700236601168E-3</v>
      </c>
      <c r="E20" s="28">
        <v>-7.0611932630106899E-3</v>
      </c>
      <c r="F20" s="28">
        <v>-4.8471454610431453E-2</v>
      </c>
      <c r="G20" s="28">
        <v>3.1024784862907717E-2</v>
      </c>
      <c r="H20" s="28">
        <v>3.9822546238132972E-2</v>
      </c>
      <c r="I20" s="61">
        <v>-2.2441420228452413E-2</v>
      </c>
      <c r="J20" s="20"/>
      <c r="K20" s="37"/>
      <c r="L20" s="43">
        <v>95.690715024496626</v>
      </c>
    </row>
    <row r="21" spans="1:12" ht="15.75" thickBot="1" x14ac:dyDescent="0.3">
      <c r="A21" s="64" t="s">
        <v>60</v>
      </c>
      <c r="B21" s="65">
        <v>-3.934506146672323E-2</v>
      </c>
      <c r="C21" s="65">
        <v>-5.7943070357562299E-3</v>
      </c>
      <c r="D21" s="65">
        <v>-6.2771322078492009E-3</v>
      </c>
      <c r="E21" s="65">
        <v>1.2161230698986003E-3</v>
      </c>
      <c r="F21" s="65">
        <v>4.5217040286648968E-2</v>
      </c>
      <c r="G21" s="65">
        <v>2.3354811203910586E-2</v>
      </c>
      <c r="H21" s="65">
        <v>2.2561553457868255E-2</v>
      </c>
      <c r="I21" s="66">
        <v>1.4134755534461529E-2</v>
      </c>
      <c r="J21" s="20"/>
      <c r="K21" s="57" t="s">
        <v>29</v>
      </c>
      <c r="L21" s="43">
        <v>100</v>
      </c>
    </row>
    <row r="22" spans="1:12" x14ac:dyDescent="0.25">
      <c r="A22" s="30" t="s">
        <v>53</v>
      </c>
      <c r="B22" s="20"/>
      <c r="C22" s="20"/>
      <c r="D22" s="20"/>
      <c r="E22" s="20"/>
      <c r="F22" s="20"/>
      <c r="G22" s="20"/>
      <c r="H22" s="20"/>
      <c r="I22" s="20"/>
      <c r="J22" s="20"/>
      <c r="K22" s="37"/>
      <c r="L22" s="43">
        <v>93.678955913358379</v>
      </c>
    </row>
    <row r="23" spans="1:12" ht="6.95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45"/>
      <c r="L23" s="43">
        <v>93.222199896615791</v>
      </c>
    </row>
    <row r="24" spans="1:12" x14ac:dyDescent="0.25">
      <c r="A24" s="31" t="str">
        <f>"Indexed number of payroll jobs and total wages, "&amp;$L$1&amp;" and Australia"</f>
        <v>Indexed number of payroll jobs and total wages, Australian Capital Territory and Australia</v>
      </c>
      <c r="B24" s="20"/>
      <c r="C24" s="20"/>
      <c r="D24" s="20"/>
      <c r="E24" s="20"/>
      <c r="F24" s="20"/>
      <c r="G24" s="20"/>
      <c r="H24" s="20"/>
      <c r="I24" s="20"/>
      <c r="J24" s="20"/>
      <c r="K24" s="45"/>
      <c r="L24" s="43">
        <v>92.870702649812898</v>
      </c>
    </row>
    <row r="25" spans="1:12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45"/>
      <c r="L25" s="43">
        <v>93.679227619320955</v>
      </c>
    </row>
    <row r="26" spans="1:12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45"/>
      <c r="L26" s="43">
        <v>92.686225897216985</v>
      </c>
    </row>
    <row r="27" spans="1:12" x14ac:dyDescent="0.25">
      <c r="A27" s="20"/>
      <c r="B27" s="20"/>
      <c r="C27" s="20"/>
      <c r="D27" s="20"/>
      <c r="E27" s="24"/>
      <c r="F27" s="24"/>
      <c r="G27" s="24"/>
      <c r="H27" s="24"/>
      <c r="I27" s="24"/>
      <c r="J27" s="24"/>
      <c r="K27" s="57" t="s">
        <v>28</v>
      </c>
      <c r="L27" s="43">
        <v>100</v>
      </c>
    </row>
    <row r="28" spans="1:12" x14ac:dyDescent="0.25">
      <c r="A28" s="20"/>
      <c r="B28" s="31"/>
      <c r="C28" s="31"/>
      <c r="D28" s="31"/>
      <c r="E28" s="31"/>
      <c r="F28" s="31"/>
      <c r="G28" s="31"/>
      <c r="H28" s="31"/>
      <c r="I28" s="31"/>
      <c r="J28" s="31"/>
      <c r="K28" s="46"/>
      <c r="L28" s="43">
        <v>94.685579885832198</v>
      </c>
    </row>
    <row r="29" spans="1:12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45"/>
      <c r="L29" s="43">
        <v>93.27746314971948</v>
      </c>
    </row>
    <row r="30" spans="1:12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45"/>
      <c r="L30" s="43">
        <v>93.280708288092242</v>
      </c>
    </row>
    <row r="31" spans="1:12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45"/>
      <c r="L31" s="43">
        <v>93.754209514700747</v>
      </c>
    </row>
    <row r="32" spans="1:12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45"/>
      <c r="L32" s="43">
        <v>94.59092324547305</v>
      </c>
    </row>
    <row r="33" spans="1:12" ht="15.75" customHeight="1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45"/>
      <c r="L33" s="43"/>
    </row>
    <row r="34" spans="1:12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43" t="s">
        <v>27</v>
      </c>
      <c r="L34" s="43"/>
    </row>
    <row r="35" spans="1:12" ht="6.9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43"/>
      <c r="L35" s="42" t="s">
        <v>25</v>
      </c>
    </row>
    <row r="36" spans="1:12" x14ac:dyDescent="0.25">
      <c r="A36" s="32" t="str">
        <f>"Indexed number of payroll jobs held by men by age group, "&amp;$L$1</f>
        <v>Indexed number of payroll jobs held by men by age group, Australian Capital Territory</v>
      </c>
      <c r="B36" s="20"/>
      <c r="C36" s="20"/>
      <c r="D36" s="20"/>
      <c r="E36" s="20"/>
      <c r="F36" s="20"/>
      <c r="G36" s="20"/>
      <c r="H36" s="20"/>
      <c r="I36" s="20"/>
      <c r="J36" s="20"/>
      <c r="K36" s="42" t="s">
        <v>54</v>
      </c>
      <c r="L36" s="43">
        <v>86.050014048890134</v>
      </c>
    </row>
    <row r="37" spans="1:12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42" t="s">
        <v>55</v>
      </c>
      <c r="L37" s="43">
        <v>92.7771908170822</v>
      </c>
    </row>
    <row r="38" spans="1:12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42" t="s">
        <v>56</v>
      </c>
      <c r="L38" s="43">
        <v>96.195260110791793</v>
      </c>
    </row>
    <row r="39" spans="1:12" x14ac:dyDescent="0.25">
      <c r="K39" s="44" t="s">
        <v>57</v>
      </c>
      <c r="L39" s="43">
        <v>97.057736720554274</v>
      </c>
    </row>
    <row r="40" spans="1:12" x14ac:dyDescent="0.25">
      <c r="K40" s="37" t="s">
        <v>58</v>
      </c>
      <c r="L40" s="43">
        <v>96.993902439024396</v>
      </c>
    </row>
    <row r="41" spans="1:12" x14ac:dyDescent="0.25">
      <c r="K41" s="37" t="s">
        <v>59</v>
      </c>
      <c r="L41" s="43">
        <v>96.017644802454925</v>
      </c>
    </row>
    <row r="42" spans="1:12" x14ac:dyDescent="0.25">
      <c r="K42" s="37" t="s">
        <v>60</v>
      </c>
      <c r="L42" s="43">
        <v>97.038271049076982</v>
      </c>
    </row>
    <row r="43" spans="1:12" x14ac:dyDescent="0.25">
      <c r="K43" s="37" t="s">
        <v>61</v>
      </c>
      <c r="L43" s="43">
        <v>0</v>
      </c>
    </row>
    <row r="44" spans="1:12" x14ac:dyDescent="0.25">
      <c r="K44" s="43"/>
      <c r="L44" s="43" t="s">
        <v>24</v>
      </c>
    </row>
    <row r="45" spans="1:12" x14ac:dyDescent="0.25">
      <c r="K45" s="42" t="s">
        <v>54</v>
      </c>
      <c r="L45" s="43">
        <v>85.642034279291934</v>
      </c>
    </row>
    <row r="46" spans="1:12" ht="15.4" customHeight="1" x14ac:dyDescent="0.25">
      <c r="A46" s="32" t="str">
        <f>"Indexed number of payroll jobs held by women by age group, "&amp;$L$1</f>
        <v>Indexed number of payroll jobs held by women by age group, Australian Capital Territory</v>
      </c>
      <c r="B46" s="20"/>
      <c r="C46" s="20"/>
      <c r="D46" s="20"/>
      <c r="E46" s="20"/>
      <c r="F46" s="20"/>
      <c r="G46" s="20"/>
      <c r="H46" s="20"/>
      <c r="I46" s="20"/>
      <c r="J46" s="20"/>
      <c r="K46" s="42" t="s">
        <v>55</v>
      </c>
      <c r="L46" s="43">
        <v>91.774870402369785</v>
      </c>
    </row>
    <row r="47" spans="1:12" ht="15.4" customHeight="1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42" t="s">
        <v>56</v>
      </c>
      <c r="L47" s="43">
        <v>95.322587363072188</v>
      </c>
    </row>
    <row r="48" spans="1:12" ht="15.4" customHeight="1" x14ac:dyDescent="0.25">
      <c r="B48" s="20"/>
      <c r="C48" s="20"/>
      <c r="D48" s="20"/>
      <c r="E48" s="20"/>
      <c r="F48" s="20"/>
      <c r="G48" s="20"/>
      <c r="H48" s="20"/>
      <c r="I48" s="20"/>
      <c r="J48" s="20"/>
      <c r="K48" s="44" t="s">
        <v>57</v>
      </c>
      <c r="L48" s="43">
        <v>95.939631559160006</v>
      </c>
    </row>
    <row r="49" spans="1:12" ht="15.4" customHeight="1" x14ac:dyDescent="0.25">
      <c r="B49" s="20"/>
      <c r="C49" s="20"/>
      <c r="D49" s="20"/>
      <c r="E49" s="20"/>
      <c r="F49" s="20"/>
      <c r="G49" s="20"/>
      <c r="H49" s="20"/>
      <c r="I49" s="20"/>
      <c r="J49" s="20"/>
      <c r="K49" s="37" t="s">
        <v>58</v>
      </c>
      <c r="L49" s="43">
        <v>95.983231707317074</v>
      </c>
    </row>
    <row r="50" spans="1:12" ht="15.4" customHeight="1" x14ac:dyDescent="0.25">
      <c r="B50" s="20"/>
      <c r="C50" s="20"/>
      <c r="D50" s="20"/>
      <c r="E50" s="20"/>
      <c r="F50" s="20"/>
      <c r="G50" s="20"/>
      <c r="H50" s="20"/>
      <c r="I50" s="20"/>
      <c r="J50" s="20"/>
      <c r="K50" s="37" t="s">
        <v>59</v>
      </c>
      <c r="L50" s="43">
        <v>95.243574990410423</v>
      </c>
    </row>
    <row r="51" spans="1:12" ht="15.4" customHeight="1" x14ac:dyDescent="0.25">
      <c r="B51" s="20"/>
      <c r="C51" s="20"/>
      <c r="D51" s="20"/>
      <c r="E51" s="20"/>
      <c r="F51" s="20"/>
      <c r="G51" s="20"/>
      <c r="H51" s="20"/>
      <c r="I51" s="20"/>
      <c r="J51" s="20"/>
      <c r="K51" s="37" t="s">
        <v>60</v>
      </c>
      <c r="L51" s="43">
        <v>97.298514182800545</v>
      </c>
    </row>
    <row r="52" spans="1:12" ht="15.4" customHeight="1" x14ac:dyDescent="0.25">
      <c r="B52" s="32"/>
      <c r="C52" s="32"/>
      <c r="D52" s="32"/>
      <c r="E52" s="32"/>
      <c r="F52" s="32"/>
      <c r="G52" s="32"/>
      <c r="H52" s="32"/>
      <c r="I52" s="32"/>
      <c r="J52" s="32"/>
      <c r="K52" s="37" t="s">
        <v>61</v>
      </c>
      <c r="L52" s="43">
        <v>0</v>
      </c>
    </row>
    <row r="53" spans="1:12" ht="15.4" customHeight="1" x14ac:dyDescent="0.25">
      <c r="B53" s="20"/>
      <c r="C53" s="20"/>
      <c r="D53" s="20"/>
      <c r="E53" s="20"/>
      <c r="F53" s="20"/>
      <c r="G53" s="20"/>
      <c r="H53" s="20"/>
      <c r="I53" s="20"/>
      <c r="J53" s="20"/>
      <c r="K53" s="43"/>
      <c r="L53" s="43" t="s">
        <v>23</v>
      </c>
    </row>
    <row r="54" spans="1:12" ht="15.4" customHeight="1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42" t="s">
        <v>54</v>
      </c>
      <c r="L54" s="43">
        <v>87.031188536105645</v>
      </c>
    </row>
    <row r="55" spans="1:12" ht="15.4" customHeight="1" x14ac:dyDescent="0.25">
      <c r="A55" s="32" t="str">
        <f>"Change in payroll jobs since week ending "&amp;TEXT($L$3,"dd mmmm")&amp;" by Industry, "&amp;$L$1</f>
        <v>Change in payroll jobs since week ending 14 March by Industry, Australian Capital Territory</v>
      </c>
      <c r="B55" s="20"/>
      <c r="C55" s="20"/>
      <c r="D55" s="20"/>
      <c r="E55" s="20"/>
      <c r="F55" s="20"/>
      <c r="G55" s="20"/>
      <c r="H55" s="20"/>
      <c r="I55" s="20"/>
      <c r="J55" s="20"/>
      <c r="K55" s="42" t="s">
        <v>55</v>
      </c>
      <c r="L55" s="43">
        <v>90.611700814613684</v>
      </c>
    </row>
    <row r="56" spans="1:12" ht="15.4" customHeight="1" x14ac:dyDescent="0.25">
      <c r="B56" s="20"/>
      <c r="C56" s="20"/>
      <c r="D56" s="20"/>
      <c r="E56" s="20"/>
      <c r="F56" s="20"/>
      <c r="G56" s="20"/>
      <c r="H56" s="20"/>
      <c r="I56" s="20"/>
      <c r="J56" s="20"/>
      <c r="K56" s="42" t="s">
        <v>56</v>
      </c>
      <c r="L56" s="43">
        <v>93.655046024407511</v>
      </c>
    </row>
    <row r="57" spans="1:12" ht="15.4" customHeight="1" x14ac:dyDescent="0.25">
      <c r="B57" s="20"/>
      <c r="C57" s="20"/>
      <c r="D57" s="20"/>
      <c r="E57" s="20"/>
      <c r="F57" s="20"/>
      <c r="G57" s="20"/>
      <c r="H57" s="20"/>
      <c r="I57" s="20"/>
      <c r="J57" s="20"/>
      <c r="K57" s="44" t="s">
        <v>57</v>
      </c>
      <c r="L57" s="43">
        <v>94.080992534507757</v>
      </c>
    </row>
    <row r="58" spans="1:12" ht="15.4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37" t="s">
        <v>58</v>
      </c>
      <c r="L58" s="43">
        <v>94.426981707317069</v>
      </c>
    </row>
    <row r="59" spans="1:12" ht="15.4" customHeight="1" x14ac:dyDescent="0.25">
      <c r="B59" s="20"/>
      <c r="C59" s="20"/>
      <c r="D59" s="20"/>
      <c r="E59" s="20"/>
      <c r="F59" s="20"/>
      <c r="G59" s="20"/>
      <c r="H59" s="20"/>
      <c r="I59" s="20"/>
      <c r="J59" s="20"/>
      <c r="K59" s="37" t="s">
        <v>59</v>
      </c>
      <c r="L59" s="43">
        <v>94.198312236286924</v>
      </c>
    </row>
    <row r="60" spans="1:12" ht="15.4" customHeight="1" x14ac:dyDescent="0.25">
      <c r="K60" s="37" t="s">
        <v>60</v>
      </c>
      <c r="L60" s="43">
        <v>97.051778478162987</v>
      </c>
    </row>
    <row r="61" spans="1:12" ht="15.4" customHeight="1" x14ac:dyDescent="0.25">
      <c r="K61" s="37" t="s">
        <v>61</v>
      </c>
      <c r="L61" s="43">
        <v>0</v>
      </c>
    </row>
    <row r="62" spans="1:12" ht="15.4" customHeight="1" x14ac:dyDescent="0.25">
      <c r="B62" s="20"/>
      <c r="C62" s="20"/>
      <c r="D62" s="20"/>
      <c r="E62" s="20"/>
      <c r="F62" s="20"/>
      <c r="G62" s="20"/>
      <c r="H62" s="20"/>
      <c r="I62" s="20"/>
      <c r="J62" s="20"/>
      <c r="K62" s="39"/>
      <c r="L62" s="39"/>
    </row>
    <row r="63" spans="1:12" ht="15.4" customHeight="1" x14ac:dyDescent="0.25">
      <c r="K63" s="43" t="s">
        <v>26</v>
      </c>
      <c r="L63" s="46"/>
    </row>
    <row r="64" spans="1:12" ht="15.4" customHeight="1" x14ac:dyDescent="0.25">
      <c r="K64" s="46"/>
      <c r="L64" s="42" t="s">
        <v>25</v>
      </c>
    </row>
    <row r="65" spans="1:12" ht="15.4" customHeight="1" x14ac:dyDescent="0.25">
      <c r="K65" s="42" t="s">
        <v>54</v>
      </c>
      <c r="L65" s="43">
        <v>78.498414247377411</v>
      </c>
    </row>
    <row r="66" spans="1:12" ht="15.4" customHeight="1" x14ac:dyDescent="0.25">
      <c r="K66" s="42" t="s">
        <v>55</v>
      </c>
      <c r="L66" s="43">
        <v>90.434199216884721</v>
      </c>
    </row>
    <row r="67" spans="1:12" ht="15.4" customHeight="1" x14ac:dyDescent="0.25">
      <c r="K67" s="42" t="s">
        <v>56</v>
      </c>
      <c r="L67" s="43">
        <v>95.290082424887004</v>
      </c>
    </row>
    <row r="68" spans="1:12" ht="15.4" customHeight="1" x14ac:dyDescent="0.25">
      <c r="K68" s="44" t="s">
        <v>57</v>
      </c>
      <c r="L68" s="43">
        <v>96.114103124317239</v>
      </c>
    </row>
    <row r="69" spans="1:12" ht="15.4" customHeight="1" x14ac:dyDescent="0.25">
      <c r="K69" s="37" t="s">
        <v>58</v>
      </c>
      <c r="L69" s="43">
        <v>96.237834184439777</v>
      </c>
    </row>
    <row r="70" spans="1:12" ht="15.4" customHeight="1" x14ac:dyDescent="0.25">
      <c r="K70" s="37" t="s">
        <v>59</v>
      </c>
      <c r="L70" s="43">
        <v>94.309238578680194</v>
      </c>
    </row>
    <row r="71" spans="1:12" ht="15.4" customHeight="1" x14ac:dyDescent="0.25">
      <c r="K71" s="37" t="s">
        <v>60</v>
      </c>
      <c r="L71" s="43">
        <v>96.524440762220379</v>
      </c>
    </row>
    <row r="72" spans="1:12" ht="15.4" customHeight="1" x14ac:dyDescent="0.25">
      <c r="K72" s="37" t="s">
        <v>61</v>
      </c>
      <c r="L72" s="43">
        <v>0</v>
      </c>
    </row>
    <row r="73" spans="1:12" ht="15.4" customHeight="1" x14ac:dyDescent="0.25">
      <c r="K73" s="38"/>
      <c r="L73" s="43" t="s">
        <v>24</v>
      </c>
    </row>
    <row r="74" spans="1:12" ht="15.4" customHeight="1" x14ac:dyDescent="0.25">
      <c r="K74" s="42" t="s">
        <v>54</v>
      </c>
      <c r="L74" s="43">
        <v>74.286411319834116</v>
      </c>
    </row>
    <row r="75" spans="1:12" ht="15.4" customHeight="1" x14ac:dyDescent="0.25">
      <c r="K75" s="42" t="s">
        <v>55</v>
      </c>
      <c r="L75" s="43">
        <v>90.263585139910234</v>
      </c>
    </row>
    <row r="76" spans="1:12" ht="15.4" customHeight="1" x14ac:dyDescent="0.25">
      <c r="K76" s="42" t="s">
        <v>56</v>
      </c>
      <c r="L76" s="43">
        <v>96.140210936807591</v>
      </c>
    </row>
    <row r="77" spans="1:12" ht="15.4" customHeight="1" x14ac:dyDescent="0.25">
      <c r="A77" s="31" t="str">
        <f>"Distribution of payroll jobs by industry, "&amp;$L$1</f>
        <v>Distribution of payroll jobs by industry, Australian Capital Territory</v>
      </c>
      <c r="K77" s="44" t="s">
        <v>57</v>
      </c>
      <c r="L77" s="43">
        <v>95.433690190080839</v>
      </c>
    </row>
    <row r="78" spans="1:12" ht="15.4" customHeight="1" x14ac:dyDescent="0.25">
      <c r="K78" s="37" t="s">
        <v>58</v>
      </c>
      <c r="L78" s="43">
        <v>95.952237909282061</v>
      </c>
    </row>
    <row r="79" spans="1:12" ht="15.4" customHeight="1" x14ac:dyDescent="0.25">
      <c r="K79" s="37" t="s">
        <v>59</v>
      </c>
      <c r="L79" s="43">
        <v>95.55329949238579</v>
      </c>
    </row>
    <row r="80" spans="1:12" ht="15.4" customHeight="1" x14ac:dyDescent="0.25">
      <c r="K80" s="37" t="s">
        <v>60</v>
      </c>
      <c r="L80" s="43">
        <v>96.54101077050538</v>
      </c>
    </row>
    <row r="81" spans="1:12" ht="15.4" customHeight="1" x14ac:dyDescent="0.25">
      <c r="K81" s="37" t="s">
        <v>61</v>
      </c>
      <c r="L81" s="43">
        <v>0</v>
      </c>
    </row>
    <row r="82" spans="1:12" ht="15.4" customHeight="1" x14ac:dyDescent="0.25">
      <c r="K82" s="39"/>
      <c r="L82" s="43" t="s">
        <v>23</v>
      </c>
    </row>
    <row r="83" spans="1:12" ht="15.4" customHeight="1" x14ac:dyDescent="0.25">
      <c r="K83" s="42" t="s">
        <v>54</v>
      </c>
      <c r="L83" s="43">
        <v>77.531105147596975</v>
      </c>
    </row>
    <row r="84" spans="1:12" ht="15.4" customHeight="1" x14ac:dyDescent="0.25">
      <c r="K84" s="42" t="s">
        <v>55</v>
      </c>
      <c r="L84" s="43">
        <v>89.779295196256342</v>
      </c>
    </row>
    <row r="85" spans="1:12" ht="15.4" customHeight="1" x14ac:dyDescent="0.25">
      <c r="K85" s="42" t="s">
        <v>56</v>
      </c>
      <c r="L85" s="43">
        <v>95.731099884782424</v>
      </c>
    </row>
    <row r="86" spans="1:12" ht="15.4" customHeight="1" x14ac:dyDescent="0.25">
      <c r="K86" s="44" t="s">
        <v>57</v>
      </c>
      <c r="L86" s="43">
        <v>95.86847279877648</v>
      </c>
    </row>
    <row r="87" spans="1:12" ht="15.4" customHeight="1" x14ac:dyDescent="0.25">
      <c r="K87" s="37" t="s">
        <v>58</v>
      </c>
      <c r="L87" s="43">
        <v>96.651246620606784</v>
      </c>
    </row>
    <row r="88" spans="1:12" ht="15.4" customHeight="1" x14ac:dyDescent="0.25">
      <c r="K88" s="37" t="s">
        <v>59</v>
      </c>
      <c r="L88" s="43">
        <v>95.764873096446706</v>
      </c>
    </row>
    <row r="89" spans="1:12" ht="15.4" customHeight="1" x14ac:dyDescent="0.2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7" t="s">
        <v>60</v>
      </c>
      <c r="L89" s="43">
        <v>95.69345484672742</v>
      </c>
    </row>
    <row r="90" spans="1:12" ht="15.4" customHeight="1" x14ac:dyDescent="0.2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7" t="s">
        <v>61</v>
      </c>
      <c r="L90" s="43">
        <v>0</v>
      </c>
    </row>
    <row r="91" spans="1:12" ht="15" customHeight="1" x14ac:dyDescent="0.25">
      <c r="B91" s="24"/>
      <c r="C91" s="24"/>
      <c r="D91" s="24"/>
      <c r="E91" s="24"/>
      <c r="F91" s="24"/>
      <c r="G91" s="24"/>
      <c r="H91" s="24"/>
      <c r="I91" s="24"/>
      <c r="J91" s="24"/>
      <c r="K91" s="38"/>
      <c r="L91" s="38"/>
    </row>
    <row r="92" spans="1:12" ht="15" customHeight="1" x14ac:dyDescent="0.25">
      <c r="B92" s="24"/>
      <c r="C92" s="24"/>
      <c r="D92" s="24"/>
      <c r="E92" s="24"/>
      <c r="F92" s="24"/>
      <c r="G92" s="24"/>
      <c r="H92" s="24"/>
      <c r="I92" s="24"/>
      <c r="J92" s="24"/>
      <c r="K92" s="43" t="s">
        <v>22</v>
      </c>
      <c r="L92" s="38"/>
    </row>
    <row r="93" spans="1:12" ht="15" customHeight="1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38"/>
      <c r="L93" s="47" t="s">
        <v>20</v>
      </c>
    </row>
    <row r="94" spans="1:12" ht="15" customHeight="1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38" t="s">
        <v>19</v>
      </c>
      <c r="L94" s="42">
        <v>-0.14158415841584149</v>
      </c>
    </row>
    <row r="95" spans="1:12" ht="15" customHeight="1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38" t="s">
        <v>0</v>
      </c>
      <c r="L95" s="42">
        <v>3.4090909090909172E-2</v>
      </c>
    </row>
    <row r="96" spans="1:12" ht="15" customHeight="1" x14ac:dyDescent="0.25">
      <c r="B96" s="24"/>
      <c r="C96" s="24"/>
      <c r="D96" s="24"/>
      <c r="E96" s="24"/>
      <c r="F96" s="24"/>
      <c r="G96" s="24"/>
      <c r="H96" s="24"/>
      <c r="I96" s="24"/>
      <c r="J96" s="24"/>
      <c r="K96" s="38" t="s">
        <v>1</v>
      </c>
      <c r="L96" s="42">
        <v>-0.10135464231354641</v>
      </c>
    </row>
    <row r="97" spans="1:12" ht="15" customHeight="1" x14ac:dyDescent="0.25">
      <c r="B97" s="24"/>
      <c r="C97" s="24"/>
      <c r="D97" s="24"/>
      <c r="E97" s="24"/>
      <c r="F97" s="24"/>
      <c r="G97" s="24"/>
      <c r="H97" s="24"/>
      <c r="I97" s="24"/>
      <c r="J97" s="24"/>
      <c r="K97" s="38" t="s">
        <v>18</v>
      </c>
      <c r="L97" s="42">
        <v>6.1942675159234462E-3</v>
      </c>
    </row>
    <row r="98" spans="1:12" ht="15" customHeight="1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38" t="s">
        <v>2</v>
      </c>
      <c r="L98" s="42">
        <v>-7.9514763576295722E-2</v>
      </c>
    </row>
    <row r="99" spans="1:12" ht="15" customHeight="1" x14ac:dyDescent="0.25">
      <c r="B99" s="24"/>
      <c r="C99" s="24"/>
      <c r="D99" s="24"/>
      <c r="E99" s="24"/>
      <c r="F99" s="24"/>
      <c r="G99" s="24"/>
      <c r="H99" s="24"/>
      <c r="I99" s="24"/>
      <c r="J99" s="24"/>
      <c r="K99" s="38" t="s">
        <v>17</v>
      </c>
      <c r="L99" s="42">
        <v>-7.0053399786400905E-2</v>
      </c>
    </row>
    <row r="100" spans="1:12" ht="15" customHeight="1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38" t="s">
        <v>16</v>
      </c>
      <c r="L100" s="42">
        <v>-2.717418944691663E-2</v>
      </c>
    </row>
    <row r="101" spans="1:12" ht="15" customHeight="1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38" t="s">
        <v>15</v>
      </c>
      <c r="L101" s="42">
        <v>-0.27148760888648793</v>
      </c>
    </row>
    <row r="102" spans="1:12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38" t="s">
        <v>14</v>
      </c>
      <c r="L102" s="42">
        <v>-6.6036243822075846E-2</v>
      </c>
    </row>
    <row r="103" spans="1:12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38" t="s">
        <v>13</v>
      </c>
      <c r="L103" s="42">
        <v>-6.6075949367088493E-2</v>
      </c>
    </row>
    <row r="104" spans="1:12" x14ac:dyDescent="0.25">
      <c r="K104" s="38" t="s">
        <v>12</v>
      </c>
      <c r="L104" s="42">
        <v>-7.5229869044302067E-3</v>
      </c>
    </row>
    <row r="105" spans="1:12" x14ac:dyDescent="0.25">
      <c r="K105" s="38" t="s">
        <v>11</v>
      </c>
      <c r="L105" s="42">
        <v>-5.4735413839891445E-2</v>
      </c>
    </row>
    <row r="106" spans="1:12" x14ac:dyDescent="0.25">
      <c r="K106" s="38" t="s">
        <v>10</v>
      </c>
      <c r="L106" s="42">
        <v>-0.11331025230449643</v>
      </c>
    </row>
    <row r="107" spans="1:12" x14ac:dyDescent="0.25">
      <c r="K107" s="38" t="s">
        <v>9</v>
      </c>
      <c r="L107" s="42">
        <v>-3.9339864355689591E-2</v>
      </c>
    </row>
    <row r="108" spans="1:12" x14ac:dyDescent="0.25">
      <c r="K108" s="38" t="s">
        <v>8</v>
      </c>
      <c r="L108" s="42">
        <v>-1.876340777211194E-2</v>
      </c>
    </row>
    <row r="109" spans="1:12" x14ac:dyDescent="0.25">
      <c r="K109" s="38" t="s">
        <v>7</v>
      </c>
      <c r="L109" s="42">
        <v>-5.1312361419068808E-2</v>
      </c>
    </row>
    <row r="110" spans="1:12" x14ac:dyDescent="0.25">
      <c r="K110" s="38" t="s">
        <v>6</v>
      </c>
      <c r="L110" s="42">
        <v>-2.6087662337662243E-2</v>
      </c>
    </row>
    <row r="111" spans="1:12" x14ac:dyDescent="0.25">
      <c r="K111" s="38" t="s">
        <v>5</v>
      </c>
      <c r="L111" s="42">
        <v>-0.27176134741650015</v>
      </c>
    </row>
    <row r="112" spans="1:12" x14ac:dyDescent="0.25">
      <c r="K112" s="38" t="s">
        <v>3</v>
      </c>
      <c r="L112" s="42">
        <v>-5.6782400478898598E-2</v>
      </c>
    </row>
    <row r="113" spans="1:12" x14ac:dyDescent="0.25">
      <c r="K113" s="38"/>
      <c r="L113" s="48"/>
    </row>
    <row r="114" spans="1:12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38"/>
      <c r="L114" s="68"/>
    </row>
    <row r="115" spans="1:12" x14ac:dyDescent="0.25">
      <c r="K115" s="38"/>
      <c r="L115" s="48"/>
    </row>
    <row r="116" spans="1:12" x14ac:dyDescent="0.25">
      <c r="K116" s="38"/>
      <c r="L116" s="48"/>
    </row>
    <row r="117" spans="1:12" x14ac:dyDescent="0.25">
      <c r="K117" s="38"/>
      <c r="L117" s="48"/>
    </row>
    <row r="118" spans="1:12" x14ac:dyDescent="0.25">
      <c r="K118" s="38"/>
      <c r="L118" s="48"/>
    </row>
    <row r="119" spans="1:12" x14ac:dyDescent="0.25">
      <c r="K119" s="38"/>
      <c r="L119" s="48"/>
    </row>
    <row r="120" spans="1:12" x14ac:dyDescent="0.25">
      <c r="K120" s="38"/>
      <c r="L120" s="48"/>
    </row>
    <row r="121" spans="1:12" x14ac:dyDescent="0.25">
      <c r="K121" s="38"/>
      <c r="L121" s="47"/>
    </row>
    <row r="122" spans="1:12" x14ac:dyDescent="0.25">
      <c r="K122" s="38"/>
      <c r="L122" s="48"/>
    </row>
    <row r="123" spans="1:12" x14ac:dyDescent="0.25">
      <c r="K123" s="38"/>
      <c r="L123" s="48"/>
    </row>
    <row r="124" spans="1:12" x14ac:dyDescent="0.25">
      <c r="K124" s="38"/>
      <c r="L124" s="48"/>
    </row>
    <row r="125" spans="1:12" x14ac:dyDescent="0.25">
      <c r="K125" s="38"/>
      <c r="L125" s="48"/>
    </row>
    <row r="126" spans="1:12" x14ac:dyDescent="0.25">
      <c r="K126" s="38"/>
      <c r="L126" s="48"/>
    </row>
    <row r="127" spans="1:12" x14ac:dyDescent="0.25">
      <c r="K127" s="38"/>
      <c r="L127" s="48"/>
    </row>
    <row r="128" spans="1:12" x14ac:dyDescent="0.25">
      <c r="K128" s="38"/>
      <c r="L128" s="48"/>
    </row>
    <row r="129" spans="11:12" x14ac:dyDescent="0.25">
      <c r="K129" s="38"/>
      <c r="L129" s="48"/>
    </row>
    <row r="130" spans="11:12" x14ac:dyDescent="0.25">
      <c r="K130" s="38"/>
      <c r="L130" s="48"/>
    </row>
    <row r="131" spans="11:12" x14ac:dyDescent="0.25">
      <c r="K131" s="38"/>
      <c r="L131" s="48"/>
    </row>
    <row r="132" spans="11:12" x14ac:dyDescent="0.25">
      <c r="K132" s="38"/>
      <c r="L132" s="48"/>
    </row>
    <row r="133" spans="11:12" x14ac:dyDescent="0.25">
      <c r="K133" s="38"/>
      <c r="L133" s="48"/>
    </row>
    <row r="134" spans="11:12" x14ac:dyDescent="0.25">
      <c r="K134" s="34"/>
      <c r="L134" s="48"/>
    </row>
    <row r="135" spans="11:12" x14ac:dyDescent="0.25">
      <c r="K135" s="34"/>
      <c r="L135" s="48"/>
    </row>
    <row r="136" spans="11:12" x14ac:dyDescent="0.25">
      <c r="K136" s="34"/>
      <c r="L136" s="48"/>
    </row>
    <row r="137" spans="11:12" x14ac:dyDescent="0.25">
      <c r="K137" s="34"/>
      <c r="L137" s="48"/>
    </row>
    <row r="138" spans="11:12" x14ac:dyDescent="0.25">
      <c r="K138" s="34"/>
      <c r="L138" s="48"/>
    </row>
    <row r="139" spans="11:12" x14ac:dyDescent="0.25">
      <c r="K139" s="34"/>
      <c r="L139" s="48"/>
    </row>
    <row r="140" spans="11:12" x14ac:dyDescent="0.25">
      <c r="K140" s="34"/>
      <c r="L140" s="48"/>
    </row>
    <row r="141" spans="11:12" x14ac:dyDescent="0.25">
      <c r="K141" s="70" t="s">
        <v>21</v>
      </c>
      <c r="L141" s="38"/>
    </row>
    <row r="142" spans="11:12" x14ac:dyDescent="0.25">
      <c r="K142" s="34"/>
      <c r="L142" s="49">
        <v>43904</v>
      </c>
    </row>
    <row r="143" spans="11:12" x14ac:dyDescent="0.25">
      <c r="K143" s="38" t="s">
        <v>19</v>
      </c>
      <c r="L143" s="47">
        <v>1.6519013220662397E-3</v>
      </c>
    </row>
    <row r="144" spans="11:12" x14ac:dyDescent="0.25">
      <c r="K144" s="38" t="s">
        <v>0</v>
      </c>
      <c r="L144" s="47">
        <v>9.5952023988005999E-4</v>
      </c>
    </row>
    <row r="145" spans="11:12" x14ac:dyDescent="0.25">
      <c r="K145" s="38" t="s">
        <v>1</v>
      </c>
      <c r="L145" s="47">
        <v>2.1491072645495435E-2</v>
      </c>
    </row>
    <row r="146" spans="11:12" x14ac:dyDescent="0.25">
      <c r="K146" s="38" t="s">
        <v>18</v>
      </c>
      <c r="L146" s="47">
        <v>6.8474853482349734E-3</v>
      </c>
    </row>
    <row r="147" spans="11:12" x14ac:dyDescent="0.25">
      <c r="K147" s="38" t="s">
        <v>2</v>
      </c>
      <c r="L147" s="47">
        <v>5.2806324110671939E-2</v>
      </c>
    </row>
    <row r="148" spans="11:12" x14ac:dyDescent="0.25">
      <c r="K148" s="38" t="s">
        <v>17</v>
      </c>
      <c r="L148" s="47">
        <v>1.5314161101267548E-2</v>
      </c>
    </row>
    <row r="149" spans="11:12" x14ac:dyDescent="0.25">
      <c r="K149" s="38" t="s">
        <v>16</v>
      </c>
      <c r="L149" s="47">
        <v>6.8605697151424283E-2</v>
      </c>
    </row>
    <row r="150" spans="11:12" x14ac:dyDescent="0.25">
      <c r="K150" s="38" t="s">
        <v>15</v>
      </c>
      <c r="L150" s="47">
        <v>8.0735995638544361E-2</v>
      </c>
    </row>
    <row r="151" spans="11:12" x14ac:dyDescent="0.25">
      <c r="K151" s="38" t="s">
        <v>14</v>
      </c>
      <c r="L151" s="47">
        <v>1.6546272318386263E-2</v>
      </c>
    </row>
    <row r="152" spans="11:12" x14ac:dyDescent="0.25">
      <c r="K152" s="38" t="s">
        <v>13</v>
      </c>
      <c r="L152" s="47">
        <v>1.808913724955704E-2</v>
      </c>
    </row>
    <row r="153" spans="11:12" x14ac:dyDescent="0.25">
      <c r="K153" s="38" t="s">
        <v>12</v>
      </c>
      <c r="L153" s="47">
        <v>1.9566580346190542E-2</v>
      </c>
    </row>
    <row r="154" spans="11:12" x14ac:dyDescent="0.25">
      <c r="K154" s="38" t="s">
        <v>11</v>
      </c>
      <c r="L154" s="47">
        <v>1.6071964017991006E-2</v>
      </c>
    </row>
    <row r="155" spans="11:12" x14ac:dyDescent="0.25">
      <c r="K155" s="38" t="s">
        <v>10</v>
      </c>
      <c r="L155" s="47">
        <v>0.12597519422107128</v>
      </c>
    </row>
    <row r="156" spans="11:12" x14ac:dyDescent="0.25">
      <c r="K156" s="38" t="s">
        <v>9</v>
      </c>
      <c r="L156" s="47">
        <v>7.2345645359138608E-2</v>
      </c>
    </row>
    <row r="157" spans="11:12" x14ac:dyDescent="0.25">
      <c r="K157" s="38" t="s">
        <v>8</v>
      </c>
      <c r="L157" s="47">
        <v>0.24803598200899551</v>
      </c>
    </row>
    <row r="158" spans="11:12" x14ac:dyDescent="0.25">
      <c r="K158" s="38" t="s">
        <v>7</v>
      </c>
      <c r="L158" s="47">
        <v>7.8680659670164924E-2</v>
      </c>
    </row>
    <row r="159" spans="11:12" x14ac:dyDescent="0.25">
      <c r="K159" s="38" t="s">
        <v>6</v>
      </c>
      <c r="L159" s="47">
        <v>0.10074962518740629</v>
      </c>
    </row>
    <row r="160" spans="11:12" x14ac:dyDescent="0.25">
      <c r="K160" s="38" t="s">
        <v>5</v>
      </c>
      <c r="L160" s="47">
        <v>1.9097723865340057E-2</v>
      </c>
    </row>
    <row r="161" spans="11:12" x14ac:dyDescent="0.25">
      <c r="K161" s="38" t="s">
        <v>3</v>
      </c>
      <c r="L161" s="47">
        <v>3.6429058198173637E-2</v>
      </c>
    </row>
    <row r="162" spans="11:12" x14ac:dyDescent="0.25">
      <c r="K162" s="34"/>
      <c r="L162" s="47" t="s">
        <v>20</v>
      </c>
    </row>
    <row r="163" spans="11:12" x14ac:dyDescent="0.25">
      <c r="K163" s="38" t="s">
        <v>19</v>
      </c>
      <c r="L163" s="47">
        <v>1.5254153193924097E-3</v>
      </c>
    </row>
    <row r="164" spans="11:12" x14ac:dyDescent="0.25">
      <c r="K164" s="38" t="s">
        <v>0</v>
      </c>
      <c r="L164" s="47">
        <v>1.0673801927313284E-3</v>
      </c>
    </row>
    <row r="165" spans="11:12" x14ac:dyDescent="0.25">
      <c r="K165" s="38" t="s">
        <v>1</v>
      </c>
      <c r="L165" s="47">
        <v>2.0775558448038585E-2</v>
      </c>
    </row>
    <row r="166" spans="11:12" x14ac:dyDescent="0.25">
      <c r="K166" s="38" t="s">
        <v>18</v>
      </c>
      <c r="L166" s="47">
        <v>7.4117238459890022E-3</v>
      </c>
    </row>
    <row r="167" spans="11:12" x14ac:dyDescent="0.25">
      <c r="K167" s="38" t="s">
        <v>2</v>
      </c>
      <c r="L167" s="47">
        <v>5.2288844340427652E-2</v>
      </c>
    </row>
    <row r="168" spans="11:12" x14ac:dyDescent="0.25">
      <c r="K168" s="38" t="s">
        <v>17</v>
      </c>
      <c r="L168" s="47">
        <v>1.5319955423388081E-2</v>
      </c>
    </row>
    <row r="169" spans="11:12" x14ac:dyDescent="0.25">
      <c r="K169" s="38" t="s">
        <v>16</v>
      </c>
      <c r="L169" s="47">
        <v>7.1796214366069422E-2</v>
      </c>
    </row>
    <row r="170" spans="11:12" x14ac:dyDescent="0.25">
      <c r="K170" s="38" t="s">
        <v>15</v>
      </c>
      <c r="L170" s="47">
        <v>6.327183464005301E-2</v>
      </c>
    </row>
    <row r="171" spans="11:12" x14ac:dyDescent="0.25">
      <c r="K171" s="38" t="s">
        <v>14</v>
      </c>
      <c r="L171" s="47">
        <v>1.6624035970947082E-2</v>
      </c>
    </row>
    <row r="172" spans="11:12" x14ac:dyDescent="0.25">
      <c r="K172" s="38" t="s">
        <v>13</v>
      </c>
      <c r="L172" s="47">
        <v>1.8173379373780944E-2</v>
      </c>
    </row>
    <row r="173" spans="11:12" x14ac:dyDescent="0.25">
      <c r="K173" s="38" t="s">
        <v>12</v>
      </c>
      <c r="L173" s="47">
        <v>2.0890155200598857E-2</v>
      </c>
    </row>
    <row r="174" spans="11:12" x14ac:dyDescent="0.25">
      <c r="K174" s="38" t="s">
        <v>11</v>
      </c>
      <c r="L174" s="47">
        <v>1.634288099051005E-2</v>
      </c>
    </row>
    <row r="175" spans="11:12" x14ac:dyDescent="0.25">
      <c r="K175" s="38" t="s">
        <v>10</v>
      </c>
      <c r="L175" s="47">
        <v>0.12016085302209935</v>
      </c>
    </row>
    <row r="176" spans="11:12" x14ac:dyDescent="0.25">
      <c r="K176" s="38" t="s">
        <v>9</v>
      </c>
      <c r="L176" s="47">
        <v>7.4763296712809152E-2</v>
      </c>
    </row>
    <row r="177" spans="11:12" x14ac:dyDescent="0.25">
      <c r="K177" s="38" t="s">
        <v>8</v>
      </c>
      <c r="L177" s="47">
        <v>0.26181510699548072</v>
      </c>
    </row>
    <row r="178" spans="11:12" x14ac:dyDescent="0.25">
      <c r="K178" s="38" t="s">
        <v>7</v>
      </c>
      <c r="L178" s="47">
        <v>8.0296666008644366E-2</v>
      </c>
    </row>
    <row r="179" spans="11:12" x14ac:dyDescent="0.25">
      <c r="K179" s="38" t="s">
        <v>6</v>
      </c>
      <c r="L179" s="47">
        <v>0.10555275808109439</v>
      </c>
    </row>
    <row r="180" spans="11:12" x14ac:dyDescent="0.25">
      <c r="K180" s="38" t="s">
        <v>5</v>
      </c>
      <c r="L180" s="47">
        <v>1.4961034171766339E-2</v>
      </c>
    </row>
    <row r="181" spans="11:12" x14ac:dyDescent="0.25">
      <c r="K181" s="38" t="s">
        <v>3</v>
      </c>
      <c r="L181" s="47">
        <v>3.6962906896179211E-2</v>
      </c>
    </row>
    <row r="182" spans="11:12" x14ac:dyDescent="0.25">
      <c r="K182" s="69" t="s">
        <v>66</v>
      </c>
      <c r="L182" s="70"/>
    </row>
    <row r="183" spans="11:12" x14ac:dyDescent="0.25">
      <c r="K183" s="68">
        <v>43904</v>
      </c>
      <c r="L183" s="43">
        <v>100</v>
      </c>
    </row>
    <row r="184" spans="11:12" x14ac:dyDescent="0.25">
      <c r="K184" s="68">
        <v>43911</v>
      </c>
      <c r="L184" s="43">
        <v>99.164819056124671</v>
      </c>
    </row>
    <row r="185" spans="11:12" x14ac:dyDescent="0.25">
      <c r="K185" s="68">
        <v>43918</v>
      </c>
      <c r="L185" s="43">
        <v>97.281520865628409</v>
      </c>
    </row>
    <row r="186" spans="11:12" x14ac:dyDescent="0.25">
      <c r="K186" s="68">
        <v>43925</v>
      </c>
      <c r="L186" s="43">
        <v>93.678955913358379</v>
      </c>
    </row>
    <row r="187" spans="11:12" x14ac:dyDescent="0.25">
      <c r="K187" s="68">
        <v>43932</v>
      </c>
      <c r="L187" s="43">
        <v>93.222199896615791</v>
      </c>
    </row>
    <row r="188" spans="11:12" x14ac:dyDescent="0.25">
      <c r="K188" s="68">
        <v>43939</v>
      </c>
      <c r="L188" s="43">
        <v>92.870702649812898</v>
      </c>
    </row>
    <row r="189" spans="11:12" x14ac:dyDescent="0.25">
      <c r="K189" s="68">
        <v>43946</v>
      </c>
      <c r="L189" s="43">
        <v>93.679227619320955</v>
      </c>
    </row>
    <row r="190" spans="11:12" x14ac:dyDescent="0.25">
      <c r="K190" s="68">
        <v>43953</v>
      </c>
      <c r="L190" s="43">
        <v>92.686225897216985</v>
      </c>
    </row>
    <row r="191" spans="11:12" x14ac:dyDescent="0.25">
      <c r="K191" s="68" t="s">
        <v>67</v>
      </c>
      <c r="L191" s="43" t="s">
        <v>67</v>
      </c>
    </row>
    <row r="192" spans="11:12" x14ac:dyDescent="0.25">
      <c r="K192" s="68" t="s">
        <v>67</v>
      </c>
      <c r="L192" s="43" t="s">
        <v>67</v>
      </c>
    </row>
    <row r="193" spans="11:12" x14ac:dyDescent="0.25">
      <c r="K193" s="68" t="s">
        <v>67</v>
      </c>
      <c r="L193" s="43" t="s">
        <v>67</v>
      </c>
    </row>
    <row r="194" spans="11:12" x14ac:dyDescent="0.25">
      <c r="K194" s="68" t="s">
        <v>67</v>
      </c>
      <c r="L194" s="43" t="s">
        <v>67</v>
      </c>
    </row>
    <row r="195" spans="11:12" x14ac:dyDescent="0.25">
      <c r="K195" s="68" t="s">
        <v>67</v>
      </c>
      <c r="L195" s="43" t="s">
        <v>67</v>
      </c>
    </row>
    <row r="196" spans="11:12" x14ac:dyDescent="0.25">
      <c r="K196" s="68" t="s">
        <v>67</v>
      </c>
      <c r="L196" s="43" t="s">
        <v>67</v>
      </c>
    </row>
    <row r="197" spans="11:12" x14ac:dyDescent="0.25">
      <c r="K197" s="68" t="s">
        <v>67</v>
      </c>
      <c r="L197" s="43" t="s">
        <v>67</v>
      </c>
    </row>
    <row r="198" spans="11:12" x14ac:dyDescent="0.25">
      <c r="K198" s="68" t="s">
        <v>67</v>
      </c>
      <c r="L198" s="43" t="s">
        <v>67</v>
      </c>
    </row>
    <row r="199" spans="11:12" x14ac:dyDescent="0.25">
      <c r="K199" s="68" t="s">
        <v>67</v>
      </c>
      <c r="L199" s="43" t="s">
        <v>67</v>
      </c>
    </row>
    <row r="200" spans="11:12" x14ac:dyDescent="0.25">
      <c r="K200" s="68" t="s">
        <v>67</v>
      </c>
      <c r="L200" s="43" t="s">
        <v>67</v>
      </c>
    </row>
    <row r="201" spans="11:12" x14ac:dyDescent="0.25">
      <c r="K201" s="68" t="s">
        <v>67</v>
      </c>
      <c r="L201" s="43" t="s">
        <v>67</v>
      </c>
    </row>
    <row r="202" spans="11:12" x14ac:dyDescent="0.25">
      <c r="K202" s="68" t="s">
        <v>67</v>
      </c>
      <c r="L202" s="43" t="s">
        <v>67</v>
      </c>
    </row>
    <row r="203" spans="11:12" x14ac:dyDescent="0.25">
      <c r="K203" s="68" t="s">
        <v>67</v>
      </c>
      <c r="L203" s="43" t="s">
        <v>67</v>
      </c>
    </row>
    <row r="204" spans="11:12" x14ac:dyDescent="0.25">
      <c r="K204" s="68" t="s">
        <v>67</v>
      </c>
      <c r="L204" s="43" t="s">
        <v>67</v>
      </c>
    </row>
    <row r="205" spans="11:12" x14ac:dyDescent="0.25">
      <c r="K205" s="68" t="s">
        <v>67</v>
      </c>
      <c r="L205" s="43" t="s">
        <v>67</v>
      </c>
    </row>
    <row r="206" spans="11:12" x14ac:dyDescent="0.25">
      <c r="K206" s="68" t="s">
        <v>67</v>
      </c>
      <c r="L206" s="43" t="s">
        <v>67</v>
      </c>
    </row>
    <row r="207" spans="11:12" x14ac:dyDescent="0.25">
      <c r="K207" s="68" t="s">
        <v>67</v>
      </c>
      <c r="L207" s="43" t="s">
        <v>67</v>
      </c>
    </row>
    <row r="208" spans="11:12" x14ac:dyDescent="0.25">
      <c r="K208" s="68" t="s">
        <v>67</v>
      </c>
      <c r="L208" s="43" t="s">
        <v>67</v>
      </c>
    </row>
    <row r="209" spans="11:12" x14ac:dyDescent="0.25">
      <c r="K209" s="68" t="s">
        <v>67</v>
      </c>
      <c r="L209" s="43" t="s">
        <v>67</v>
      </c>
    </row>
    <row r="210" spans="11:12" x14ac:dyDescent="0.25">
      <c r="K210" s="68" t="s">
        <v>67</v>
      </c>
      <c r="L210" s="43" t="s">
        <v>67</v>
      </c>
    </row>
    <row r="211" spans="11:12" x14ac:dyDescent="0.25">
      <c r="K211" s="68" t="s">
        <v>67</v>
      </c>
      <c r="L211" s="43" t="s">
        <v>67</v>
      </c>
    </row>
    <row r="212" spans="11:12" x14ac:dyDescent="0.25">
      <c r="K212" s="68" t="s">
        <v>67</v>
      </c>
      <c r="L212" s="43" t="s">
        <v>67</v>
      </c>
    </row>
    <row r="213" spans="11:12" x14ac:dyDescent="0.25">
      <c r="K213" s="68" t="s">
        <v>67</v>
      </c>
      <c r="L213" s="43" t="s">
        <v>67</v>
      </c>
    </row>
    <row r="214" spans="11:12" x14ac:dyDescent="0.25">
      <c r="K214" s="68" t="s">
        <v>67</v>
      </c>
      <c r="L214" s="43" t="s">
        <v>67</v>
      </c>
    </row>
    <row r="215" spans="11:12" x14ac:dyDescent="0.25">
      <c r="K215" s="68" t="s">
        <v>67</v>
      </c>
      <c r="L215" s="43" t="s">
        <v>67</v>
      </c>
    </row>
    <row r="216" spans="11:12" x14ac:dyDescent="0.25">
      <c r="K216" s="68" t="s">
        <v>67</v>
      </c>
      <c r="L216" s="43" t="s">
        <v>67</v>
      </c>
    </row>
    <row r="217" spans="11:12" x14ac:dyDescent="0.25">
      <c r="K217" s="68" t="s">
        <v>67</v>
      </c>
      <c r="L217" s="43" t="s">
        <v>67</v>
      </c>
    </row>
    <row r="218" spans="11:12" x14ac:dyDescent="0.25">
      <c r="K218" s="68" t="s">
        <v>67</v>
      </c>
      <c r="L218" s="43" t="s">
        <v>67</v>
      </c>
    </row>
    <row r="219" spans="11:12" x14ac:dyDescent="0.25">
      <c r="K219" s="68" t="s">
        <v>67</v>
      </c>
      <c r="L219" s="43" t="s">
        <v>67</v>
      </c>
    </row>
    <row r="220" spans="11:12" x14ac:dyDescent="0.25">
      <c r="K220" s="68" t="s">
        <v>67</v>
      </c>
      <c r="L220" s="43" t="s">
        <v>67</v>
      </c>
    </row>
    <row r="221" spans="11:12" x14ac:dyDescent="0.25">
      <c r="K221" s="68" t="s">
        <v>67</v>
      </c>
      <c r="L221" s="43" t="s">
        <v>67</v>
      </c>
    </row>
    <row r="222" spans="11:12" x14ac:dyDescent="0.25">
      <c r="K222" s="68" t="s">
        <v>67</v>
      </c>
      <c r="L222" s="43" t="s">
        <v>67</v>
      </c>
    </row>
    <row r="223" spans="11:12" x14ac:dyDescent="0.25">
      <c r="K223" s="68" t="s">
        <v>67</v>
      </c>
      <c r="L223" s="43" t="s">
        <v>67</v>
      </c>
    </row>
    <row r="224" spans="11:12" x14ac:dyDescent="0.25">
      <c r="K224" s="69" t="s">
        <v>68</v>
      </c>
      <c r="L224" s="70"/>
    </row>
    <row r="225" spans="11:12" x14ac:dyDescent="0.25">
      <c r="K225" s="68">
        <v>43904</v>
      </c>
      <c r="L225" s="43">
        <v>100</v>
      </c>
    </row>
    <row r="226" spans="11:12" x14ac:dyDescent="0.25">
      <c r="K226" s="68">
        <v>43911</v>
      </c>
      <c r="L226" s="43">
        <v>99.123360605368333</v>
      </c>
    </row>
    <row r="227" spans="11:12" x14ac:dyDescent="0.25">
      <c r="K227" s="68">
        <v>43918</v>
      </c>
      <c r="L227" s="43">
        <v>98.156312054737214</v>
      </c>
    </row>
    <row r="228" spans="11:12" x14ac:dyDescent="0.25">
      <c r="K228" s="68">
        <v>43925</v>
      </c>
      <c r="L228" s="43">
        <v>94.685579885832198</v>
      </c>
    </row>
    <row r="229" spans="11:12" x14ac:dyDescent="0.25">
      <c r="K229" s="68">
        <v>43932</v>
      </c>
      <c r="L229" s="43">
        <v>93.27746314971948</v>
      </c>
    </row>
    <row r="230" spans="11:12" x14ac:dyDescent="0.25">
      <c r="K230" s="68">
        <v>43939</v>
      </c>
      <c r="L230" s="43">
        <v>93.280708288092242</v>
      </c>
    </row>
    <row r="231" spans="11:12" x14ac:dyDescent="0.25">
      <c r="K231" s="68">
        <v>43946</v>
      </c>
      <c r="L231" s="43">
        <v>93.754209514700747</v>
      </c>
    </row>
    <row r="232" spans="11:12" x14ac:dyDescent="0.25">
      <c r="K232" s="68">
        <v>43953</v>
      </c>
      <c r="L232" s="43">
        <v>94.59092324547305</v>
      </c>
    </row>
    <row r="233" spans="11:12" x14ac:dyDescent="0.25">
      <c r="K233" s="68" t="s">
        <v>67</v>
      </c>
      <c r="L233" s="43" t="s">
        <v>67</v>
      </c>
    </row>
    <row r="234" spans="11:12" x14ac:dyDescent="0.25">
      <c r="K234" s="68" t="s">
        <v>67</v>
      </c>
      <c r="L234" s="43" t="s">
        <v>67</v>
      </c>
    </row>
    <row r="235" spans="11:12" x14ac:dyDescent="0.25">
      <c r="K235" s="68" t="s">
        <v>67</v>
      </c>
      <c r="L235" s="43" t="s">
        <v>67</v>
      </c>
    </row>
    <row r="236" spans="11:12" x14ac:dyDescent="0.25">
      <c r="K236" s="68" t="s">
        <v>67</v>
      </c>
      <c r="L236" s="43" t="s">
        <v>67</v>
      </c>
    </row>
    <row r="237" spans="11:12" x14ac:dyDescent="0.25">
      <c r="K237" s="68" t="s">
        <v>67</v>
      </c>
      <c r="L237" s="43" t="s">
        <v>67</v>
      </c>
    </row>
    <row r="238" spans="11:12" x14ac:dyDescent="0.25">
      <c r="K238" s="68" t="s">
        <v>67</v>
      </c>
      <c r="L238" s="43" t="s">
        <v>67</v>
      </c>
    </row>
    <row r="239" spans="11:12" x14ac:dyDescent="0.25">
      <c r="K239" s="68" t="s">
        <v>67</v>
      </c>
      <c r="L239" s="43" t="s">
        <v>67</v>
      </c>
    </row>
    <row r="240" spans="11:12" x14ac:dyDescent="0.25">
      <c r="K240" s="68" t="s">
        <v>67</v>
      </c>
      <c r="L240" s="43" t="s">
        <v>67</v>
      </c>
    </row>
    <row r="241" spans="11:12" x14ac:dyDescent="0.25">
      <c r="K241" s="68" t="s">
        <v>67</v>
      </c>
      <c r="L241" s="43" t="s">
        <v>67</v>
      </c>
    </row>
    <row r="242" spans="11:12" x14ac:dyDescent="0.25">
      <c r="K242" s="68" t="s">
        <v>67</v>
      </c>
      <c r="L242" s="43" t="s">
        <v>67</v>
      </c>
    </row>
    <row r="243" spans="11:12" x14ac:dyDescent="0.25">
      <c r="K243" s="68" t="s">
        <v>67</v>
      </c>
      <c r="L243" s="43" t="s">
        <v>67</v>
      </c>
    </row>
    <row r="244" spans="11:12" x14ac:dyDescent="0.25">
      <c r="K244" s="68" t="s">
        <v>67</v>
      </c>
      <c r="L244" s="43" t="s">
        <v>67</v>
      </c>
    </row>
    <row r="245" spans="11:12" x14ac:dyDescent="0.25">
      <c r="K245" s="68" t="s">
        <v>67</v>
      </c>
      <c r="L245" s="43" t="s">
        <v>67</v>
      </c>
    </row>
    <row r="246" spans="11:12" x14ac:dyDescent="0.25">
      <c r="K246" s="68" t="s">
        <v>67</v>
      </c>
      <c r="L246" s="43" t="s">
        <v>67</v>
      </c>
    </row>
    <row r="247" spans="11:12" x14ac:dyDescent="0.25">
      <c r="K247" s="68" t="s">
        <v>67</v>
      </c>
      <c r="L247" s="43" t="s">
        <v>67</v>
      </c>
    </row>
    <row r="248" spans="11:12" x14ac:dyDescent="0.25">
      <c r="K248" s="68" t="s">
        <v>67</v>
      </c>
      <c r="L248" s="43" t="s">
        <v>67</v>
      </c>
    </row>
    <row r="249" spans="11:12" x14ac:dyDescent="0.25">
      <c r="K249" s="68" t="s">
        <v>67</v>
      </c>
      <c r="L249" s="43" t="s">
        <v>67</v>
      </c>
    </row>
    <row r="250" spans="11:12" x14ac:dyDescent="0.25">
      <c r="K250" s="68" t="s">
        <v>67</v>
      </c>
      <c r="L250" s="43" t="s">
        <v>67</v>
      </c>
    </row>
    <row r="251" spans="11:12" x14ac:dyDescent="0.25">
      <c r="K251" s="68" t="s">
        <v>67</v>
      </c>
      <c r="L251" s="43" t="s">
        <v>67</v>
      </c>
    </row>
    <row r="252" spans="11:12" x14ac:dyDescent="0.25">
      <c r="K252" s="68" t="s">
        <v>67</v>
      </c>
      <c r="L252" s="43" t="s">
        <v>67</v>
      </c>
    </row>
    <row r="253" spans="11:12" x14ac:dyDescent="0.25">
      <c r="K253" s="68" t="s">
        <v>67</v>
      </c>
      <c r="L253" s="43" t="s">
        <v>67</v>
      </c>
    </row>
    <row r="254" spans="11:12" x14ac:dyDescent="0.25">
      <c r="K254" s="68" t="s">
        <v>67</v>
      </c>
      <c r="L254" s="43" t="s">
        <v>67</v>
      </c>
    </row>
    <row r="255" spans="11:12" x14ac:dyDescent="0.25">
      <c r="K255" s="68" t="s">
        <v>67</v>
      </c>
      <c r="L255" s="43" t="s">
        <v>67</v>
      </c>
    </row>
    <row r="256" spans="11:12" x14ac:dyDescent="0.25">
      <c r="K256" s="68" t="s">
        <v>67</v>
      </c>
      <c r="L256" s="43" t="s">
        <v>67</v>
      </c>
    </row>
    <row r="257" spans="11:12" x14ac:dyDescent="0.25">
      <c r="K257" s="68" t="s">
        <v>67</v>
      </c>
      <c r="L257" s="43" t="s">
        <v>67</v>
      </c>
    </row>
    <row r="258" spans="11:12" x14ac:dyDescent="0.25">
      <c r="K258" s="68" t="s">
        <v>67</v>
      </c>
      <c r="L258" s="43" t="s">
        <v>67</v>
      </c>
    </row>
    <row r="259" spans="11:12" x14ac:dyDescent="0.25">
      <c r="K259" s="68" t="s">
        <v>67</v>
      </c>
      <c r="L259" s="43" t="s">
        <v>67</v>
      </c>
    </row>
    <row r="260" spans="11:12" x14ac:dyDescent="0.25">
      <c r="K260" s="68" t="s">
        <v>67</v>
      </c>
      <c r="L260" s="43" t="s">
        <v>67</v>
      </c>
    </row>
    <row r="261" spans="11:12" x14ac:dyDescent="0.25">
      <c r="K261" s="68" t="s">
        <v>67</v>
      </c>
      <c r="L261" s="43" t="s">
        <v>67</v>
      </c>
    </row>
    <row r="262" spans="11:12" x14ac:dyDescent="0.25">
      <c r="K262" s="68" t="s">
        <v>67</v>
      </c>
      <c r="L262" s="43" t="s">
        <v>67</v>
      </c>
    </row>
    <row r="263" spans="11:12" x14ac:dyDescent="0.25">
      <c r="K263" s="68" t="s">
        <v>67</v>
      </c>
      <c r="L263" s="43" t="s">
        <v>67</v>
      </c>
    </row>
    <row r="264" spans="11:12" x14ac:dyDescent="0.25">
      <c r="K264" s="68" t="s">
        <v>67</v>
      </c>
      <c r="L264" s="43" t="s">
        <v>67</v>
      </c>
    </row>
    <row r="265" spans="11:12" x14ac:dyDescent="0.25">
      <c r="K265" s="68" t="s">
        <v>67</v>
      </c>
      <c r="L265" s="43" t="s">
        <v>67</v>
      </c>
    </row>
    <row r="266" spans="11:12" x14ac:dyDescent="0.25">
      <c r="K266" s="70"/>
      <c r="L266" s="70"/>
    </row>
    <row r="267" spans="11:12" x14ac:dyDescent="0.25">
      <c r="K267" s="69" t="s">
        <v>69</v>
      </c>
      <c r="L267" s="69"/>
    </row>
    <row r="268" spans="11:12" x14ac:dyDescent="0.25">
      <c r="K268" s="68">
        <v>43904</v>
      </c>
      <c r="L268" s="43">
        <v>100</v>
      </c>
    </row>
    <row r="269" spans="11:12" x14ac:dyDescent="0.25">
      <c r="K269" s="68">
        <v>43911</v>
      </c>
      <c r="L269" s="43">
        <v>98.488210440234425</v>
      </c>
    </row>
    <row r="270" spans="11:12" x14ac:dyDescent="0.25">
      <c r="K270" s="68">
        <v>43918</v>
      </c>
      <c r="L270" s="43">
        <v>95.816818863295623</v>
      </c>
    </row>
    <row r="271" spans="11:12" x14ac:dyDescent="0.25">
      <c r="K271" s="68">
        <v>43925</v>
      </c>
      <c r="L271" s="43">
        <v>94.24836854300122</v>
      </c>
    </row>
    <row r="272" spans="11:12" x14ac:dyDescent="0.25">
      <c r="K272" s="68">
        <v>43932</v>
      </c>
      <c r="L272" s="43">
        <v>94.840245331879515</v>
      </c>
    </row>
    <row r="273" spans="11:12" x14ac:dyDescent="0.25">
      <c r="K273" s="68">
        <v>43939</v>
      </c>
      <c r="L273" s="43">
        <v>94.003352869020034</v>
      </c>
    </row>
    <row r="274" spans="11:12" x14ac:dyDescent="0.25">
      <c r="K274" s="68">
        <v>43946</v>
      </c>
      <c r="L274" s="43">
        <v>93.565762573258823</v>
      </c>
    </row>
    <row r="275" spans="11:12" x14ac:dyDescent="0.25">
      <c r="K275" s="68">
        <v>43953</v>
      </c>
      <c r="L275" s="43">
        <v>92.959487528962796</v>
      </c>
    </row>
    <row r="276" spans="11:12" x14ac:dyDescent="0.25">
      <c r="K276" s="68" t="s">
        <v>67</v>
      </c>
      <c r="L276" s="43" t="s">
        <v>67</v>
      </c>
    </row>
    <row r="277" spans="11:12" x14ac:dyDescent="0.25">
      <c r="K277" s="68" t="s">
        <v>67</v>
      </c>
      <c r="L277" s="43" t="s">
        <v>67</v>
      </c>
    </row>
    <row r="278" spans="11:12" x14ac:dyDescent="0.25">
      <c r="K278" s="68" t="s">
        <v>67</v>
      </c>
      <c r="L278" s="43" t="s">
        <v>67</v>
      </c>
    </row>
    <row r="279" spans="11:12" x14ac:dyDescent="0.25">
      <c r="K279" s="68" t="s">
        <v>67</v>
      </c>
      <c r="L279" s="43" t="s">
        <v>67</v>
      </c>
    </row>
    <row r="280" spans="11:12" x14ac:dyDescent="0.25">
      <c r="K280" s="68" t="s">
        <v>67</v>
      </c>
      <c r="L280" s="43" t="s">
        <v>67</v>
      </c>
    </row>
    <row r="281" spans="11:12" x14ac:dyDescent="0.25">
      <c r="K281" s="68" t="s">
        <v>67</v>
      </c>
      <c r="L281" s="43" t="s">
        <v>67</v>
      </c>
    </row>
    <row r="282" spans="11:12" x14ac:dyDescent="0.25">
      <c r="K282" s="68" t="s">
        <v>67</v>
      </c>
      <c r="L282" s="43" t="s">
        <v>67</v>
      </c>
    </row>
    <row r="283" spans="11:12" x14ac:dyDescent="0.25">
      <c r="K283" s="68" t="s">
        <v>67</v>
      </c>
      <c r="L283" s="43" t="s">
        <v>67</v>
      </c>
    </row>
    <row r="284" spans="11:12" x14ac:dyDescent="0.25">
      <c r="K284" s="68" t="s">
        <v>67</v>
      </c>
      <c r="L284" s="43" t="s">
        <v>67</v>
      </c>
    </row>
    <row r="285" spans="11:12" x14ac:dyDescent="0.25">
      <c r="K285" s="68" t="s">
        <v>67</v>
      </c>
      <c r="L285" s="43" t="s">
        <v>67</v>
      </c>
    </row>
    <row r="286" spans="11:12" x14ac:dyDescent="0.25">
      <c r="K286" s="68" t="s">
        <v>67</v>
      </c>
      <c r="L286" s="43" t="s">
        <v>67</v>
      </c>
    </row>
    <row r="287" spans="11:12" x14ac:dyDescent="0.25">
      <c r="K287" s="68" t="s">
        <v>67</v>
      </c>
      <c r="L287" s="43" t="s">
        <v>67</v>
      </c>
    </row>
    <row r="288" spans="11:12" x14ac:dyDescent="0.25">
      <c r="K288" s="68" t="s">
        <v>67</v>
      </c>
      <c r="L288" s="43" t="s">
        <v>67</v>
      </c>
    </row>
    <row r="289" spans="11:12" x14ac:dyDescent="0.25">
      <c r="K289" s="68" t="s">
        <v>67</v>
      </c>
      <c r="L289" s="43" t="s">
        <v>67</v>
      </c>
    </row>
    <row r="290" spans="11:12" x14ac:dyDescent="0.25">
      <c r="K290" s="68" t="s">
        <v>67</v>
      </c>
      <c r="L290" s="43" t="s">
        <v>67</v>
      </c>
    </row>
    <row r="291" spans="11:12" x14ac:dyDescent="0.25">
      <c r="K291" s="68" t="s">
        <v>67</v>
      </c>
      <c r="L291" s="43" t="s">
        <v>67</v>
      </c>
    </row>
    <row r="292" spans="11:12" x14ac:dyDescent="0.25">
      <c r="K292" s="68" t="s">
        <v>67</v>
      </c>
      <c r="L292" s="43" t="s">
        <v>67</v>
      </c>
    </row>
    <row r="293" spans="11:12" x14ac:dyDescent="0.25">
      <c r="K293" s="68" t="s">
        <v>67</v>
      </c>
      <c r="L293" s="43" t="s">
        <v>67</v>
      </c>
    </row>
    <row r="294" spans="11:12" x14ac:dyDescent="0.25">
      <c r="K294" s="68" t="s">
        <v>67</v>
      </c>
      <c r="L294" s="43" t="s">
        <v>67</v>
      </c>
    </row>
    <row r="295" spans="11:12" x14ac:dyDescent="0.25">
      <c r="K295" s="68" t="s">
        <v>67</v>
      </c>
      <c r="L295" s="43" t="s">
        <v>67</v>
      </c>
    </row>
    <row r="296" spans="11:12" x14ac:dyDescent="0.25">
      <c r="K296" s="68" t="s">
        <v>67</v>
      </c>
      <c r="L296" s="43" t="s">
        <v>67</v>
      </c>
    </row>
    <row r="297" spans="11:12" x14ac:dyDescent="0.25">
      <c r="K297" s="68" t="s">
        <v>67</v>
      </c>
      <c r="L297" s="43" t="s">
        <v>67</v>
      </c>
    </row>
    <row r="298" spans="11:12" x14ac:dyDescent="0.25">
      <c r="K298" s="68" t="s">
        <v>67</v>
      </c>
      <c r="L298" s="43" t="s">
        <v>67</v>
      </c>
    </row>
    <row r="299" spans="11:12" x14ac:dyDescent="0.25">
      <c r="K299" s="68" t="s">
        <v>67</v>
      </c>
      <c r="L299" s="43" t="s">
        <v>67</v>
      </c>
    </row>
    <row r="300" spans="11:12" x14ac:dyDescent="0.25">
      <c r="K300" s="68" t="s">
        <v>67</v>
      </c>
      <c r="L300" s="43" t="s">
        <v>67</v>
      </c>
    </row>
    <row r="301" spans="11:12" x14ac:dyDescent="0.25">
      <c r="K301" s="68" t="s">
        <v>67</v>
      </c>
      <c r="L301" s="43" t="s">
        <v>67</v>
      </c>
    </row>
    <row r="302" spans="11:12" x14ac:dyDescent="0.25">
      <c r="K302" s="68" t="s">
        <v>67</v>
      </c>
      <c r="L302" s="43" t="s">
        <v>67</v>
      </c>
    </row>
    <row r="303" spans="11:12" x14ac:dyDescent="0.25">
      <c r="K303" s="68" t="s">
        <v>67</v>
      </c>
      <c r="L303" s="43" t="s">
        <v>67</v>
      </c>
    </row>
    <row r="304" spans="11:12" x14ac:dyDescent="0.25">
      <c r="K304" s="68" t="s">
        <v>67</v>
      </c>
      <c r="L304" s="43" t="s">
        <v>67</v>
      </c>
    </row>
    <row r="305" spans="11:12" x14ac:dyDescent="0.25">
      <c r="K305" s="68" t="s">
        <v>67</v>
      </c>
      <c r="L305" s="43" t="s">
        <v>67</v>
      </c>
    </row>
    <row r="306" spans="11:12" x14ac:dyDescent="0.25">
      <c r="K306" s="68" t="s">
        <v>67</v>
      </c>
      <c r="L306" s="43" t="s">
        <v>67</v>
      </c>
    </row>
    <row r="307" spans="11:12" x14ac:dyDescent="0.25">
      <c r="K307" s="68" t="s">
        <v>67</v>
      </c>
      <c r="L307" s="43" t="s">
        <v>67</v>
      </c>
    </row>
    <row r="308" spans="11:12" x14ac:dyDescent="0.25">
      <c r="K308" s="68" t="s">
        <v>67</v>
      </c>
      <c r="L308" s="43" t="s">
        <v>67</v>
      </c>
    </row>
    <row r="309" spans="11:12" x14ac:dyDescent="0.25">
      <c r="K309" s="69" t="s">
        <v>70</v>
      </c>
      <c r="L309" s="69"/>
    </row>
    <row r="310" spans="11:12" x14ac:dyDescent="0.25">
      <c r="K310" s="68">
        <v>43904</v>
      </c>
      <c r="L310" s="43">
        <v>100</v>
      </c>
    </row>
    <row r="311" spans="11:12" x14ac:dyDescent="0.25">
      <c r="K311" s="68">
        <v>43911</v>
      </c>
      <c r="L311" s="43">
        <v>97.859786453406656</v>
      </c>
    </row>
    <row r="312" spans="11:12" x14ac:dyDescent="0.25">
      <c r="K312" s="68">
        <v>43918</v>
      </c>
      <c r="L312" s="43">
        <v>95.813611887268095</v>
      </c>
    </row>
    <row r="313" spans="11:12" x14ac:dyDescent="0.25">
      <c r="K313" s="68">
        <v>43925</v>
      </c>
      <c r="L313" s="43">
        <v>94.383645891103285</v>
      </c>
    </row>
    <row r="314" spans="11:12" x14ac:dyDescent="0.25">
      <c r="K314" s="68">
        <v>43932</v>
      </c>
      <c r="L314" s="43">
        <v>96.251090577128394</v>
      </c>
    </row>
    <row r="315" spans="11:12" x14ac:dyDescent="0.25">
      <c r="K315" s="68">
        <v>43939</v>
      </c>
      <c r="L315" s="43">
        <v>94.337634891037297</v>
      </c>
    </row>
    <row r="316" spans="11:12" x14ac:dyDescent="0.25">
      <c r="K316" s="68">
        <v>43946</v>
      </c>
      <c r="L316" s="43">
        <v>93.169661081007476</v>
      </c>
    </row>
    <row r="317" spans="11:12" x14ac:dyDescent="0.25">
      <c r="K317" s="68">
        <v>43953</v>
      </c>
      <c r="L317" s="43">
        <v>95.690715024496626</v>
      </c>
    </row>
    <row r="318" spans="11:12" x14ac:dyDescent="0.25">
      <c r="K318" s="68" t="s">
        <v>67</v>
      </c>
      <c r="L318" s="43" t="s">
        <v>67</v>
      </c>
    </row>
    <row r="319" spans="11:12" x14ac:dyDescent="0.25">
      <c r="K319" s="68" t="s">
        <v>67</v>
      </c>
      <c r="L319" s="43" t="s">
        <v>67</v>
      </c>
    </row>
    <row r="320" spans="11:12" x14ac:dyDescent="0.25">
      <c r="K320" s="68" t="s">
        <v>67</v>
      </c>
      <c r="L320" s="43" t="s">
        <v>67</v>
      </c>
    </row>
    <row r="321" spans="11:12" x14ac:dyDescent="0.25">
      <c r="K321" s="68" t="s">
        <v>67</v>
      </c>
      <c r="L321" s="43" t="s">
        <v>67</v>
      </c>
    </row>
    <row r="322" spans="11:12" x14ac:dyDescent="0.25">
      <c r="K322" s="68" t="s">
        <v>67</v>
      </c>
      <c r="L322" s="43" t="s">
        <v>67</v>
      </c>
    </row>
    <row r="323" spans="11:12" x14ac:dyDescent="0.25">
      <c r="K323" s="68" t="s">
        <v>67</v>
      </c>
      <c r="L323" s="43" t="s">
        <v>67</v>
      </c>
    </row>
    <row r="324" spans="11:12" x14ac:dyDescent="0.25">
      <c r="K324" s="68" t="s">
        <v>67</v>
      </c>
      <c r="L324" s="43" t="s">
        <v>67</v>
      </c>
    </row>
    <row r="325" spans="11:12" x14ac:dyDescent="0.25">
      <c r="K325" s="68" t="s">
        <v>67</v>
      </c>
      <c r="L325" s="43" t="s">
        <v>67</v>
      </c>
    </row>
    <row r="326" spans="11:12" x14ac:dyDescent="0.25">
      <c r="K326" s="68" t="s">
        <v>67</v>
      </c>
      <c r="L326" s="43" t="s">
        <v>67</v>
      </c>
    </row>
    <row r="327" spans="11:12" x14ac:dyDescent="0.25">
      <c r="K327" s="68" t="s">
        <v>67</v>
      </c>
      <c r="L327" s="43" t="s">
        <v>67</v>
      </c>
    </row>
    <row r="328" spans="11:12" x14ac:dyDescent="0.25">
      <c r="K328" s="68" t="s">
        <v>67</v>
      </c>
      <c r="L328" s="43" t="s">
        <v>67</v>
      </c>
    </row>
    <row r="329" spans="11:12" x14ac:dyDescent="0.25">
      <c r="K329" s="68" t="s">
        <v>67</v>
      </c>
      <c r="L329" s="43" t="s">
        <v>67</v>
      </c>
    </row>
    <row r="330" spans="11:12" x14ac:dyDescent="0.25">
      <c r="K330" s="68" t="s">
        <v>67</v>
      </c>
      <c r="L330" s="43" t="s">
        <v>67</v>
      </c>
    </row>
    <row r="331" spans="11:12" x14ac:dyDescent="0.25">
      <c r="K331" s="68" t="s">
        <v>67</v>
      </c>
      <c r="L331" s="43" t="s">
        <v>67</v>
      </c>
    </row>
    <row r="332" spans="11:12" x14ac:dyDescent="0.25">
      <c r="K332" s="68" t="s">
        <v>67</v>
      </c>
      <c r="L332" s="43" t="s">
        <v>67</v>
      </c>
    </row>
    <row r="333" spans="11:12" x14ac:dyDescent="0.25">
      <c r="K333" s="68" t="s">
        <v>67</v>
      </c>
      <c r="L333" s="43" t="s">
        <v>67</v>
      </c>
    </row>
    <row r="334" spans="11:12" x14ac:dyDescent="0.25">
      <c r="K334" s="68" t="s">
        <v>67</v>
      </c>
      <c r="L334" s="43" t="s">
        <v>67</v>
      </c>
    </row>
    <row r="335" spans="11:12" x14ac:dyDescent="0.25">
      <c r="K335" s="68" t="s">
        <v>67</v>
      </c>
      <c r="L335" s="43" t="s">
        <v>67</v>
      </c>
    </row>
    <row r="336" spans="11:12" x14ac:dyDescent="0.25">
      <c r="K336" s="68" t="s">
        <v>67</v>
      </c>
      <c r="L336" s="43" t="s">
        <v>67</v>
      </c>
    </row>
    <row r="337" spans="11:12" x14ac:dyDescent="0.25">
      <c r="K337" s="68" t="s">
        <v>67</v>
      </c>
      <c r="L337" s="43" t="s">
        <v>67</v>
      </c>
    </row>
    <row r="338" spans="11:12" x14ac:dyDescent="0.25">
      <c r="K338" s="68" t="s">
        <v>67</v>
      </c>
      <c r="L338" s="43" t="s">
        <v>67</v>
      </c>
    </row>
    <row r="339" spans="11:12" x14ac:dyDescent="0.25">
      <c r="K339" s="68" t="s">
        <v>67</v>
      </c>
      <c r="L339" s="43" t="s">
        <v>67</v>
      </c>
    </row>
    <row r="340" spans="11:12" x14ac:dyDescent="0.25">
      <c r="K340" s="68" t="s">
        <v>67</v>
      </c>
      <c r="L340" s="43" t="s">
        <v>67</v>
      </c>
    </row>
    <row r="341" spans="11:12" x14ac:dyDescent="0.25">
      <c r="K341" s="68" t="s">
        <v>67</v>
      </c>
      <c r="L341" s="43" t="s">
        <v>67</v>
      </c>
    </row>
    <row r="342" spans="11:12" x14ac:dyDescent="0.25">
      <c r="K342" s="68" t="s">
        <v>67</v>
      </c>
      <c r="L342" s="43" t="s">
        <v>67</v>
      </c>
    </row>
    <row r="343" spans="11:12" x14ac:dyDescent="0.25">
      <c r="K343" s="68" t="s">
        <v>67</v>
      </c>
      <c r="L343" s="43" t="s">
        <v>67</v>
      </c>
    </row>
    <row r="344" spans="11:12" x14ac:dyDescent="0.25">
      <c r="K344" s="68" t="s">
        <v>67</v>
      </c>
      <c r="L344" s="43" t="s">
        <v>67</v>
      </c>
    </row>
    <row r="345" spans="11:12" x14ac:dyDescent="0.25">
      <c r="K345" s="68" t="s">
        <v>67</v>
      </c>
      <c r="L345" s="43" t="s">
        <v>67</v>
      </c>
    </row>
    <row r="346" spans="11:12" x14ac:dyDescent="0.25">
      <c r="K346" s="68" t="s">
        <v>67</v>
      </c>
      <c r="L346" s="43" t="s">
        <v>67</v>
      </c>
    </row>
    <row r="347" spans="11:12" x14ac:dyDescent="0.25">
      <c r="K347" s="68" t="s">
        <v>67</v>
      </c>
      <c r="L347" s="43" t="s">
        <v>67</v>
      </c>
    </row>
    <row r="348" spans="11:12" x14ac:dyDescent="0.25">
      <c r="K348" s="68" t="s">
        <v>67</v>
      </c>
      <c r="L348" s="43" t="s">
        <v>67</v>
      </c>
    </row>
    <row r="349" spans="11:12" x14ac:dyDescent="0.25">
      <c r="K349" s="68" t="s">
        <v>67</v>
      </c>
      <c r="L349" s="43" t="s">
        <v>67</v>
      </c>
    </row>
    <row r="350" spans="11:12" x14ac:dyDescent="0.25">
      <c r="K350" s="68" t="s">
        <v>67</v>
      </c>
      <c r="L350" s="43" t="s">
        <v>67</v>
      </c>
    </row>
    <row r="351" spans="11:12" x14ac:dyDescent="0.25">
      <c r="K351" s="67"/>
    </row>
  </sheetData>
  <mergeCells count="14">
    <mergeCell ref="H8:H9"/>
    <mergeCell ref="I8:I9"/>
    <mergeCell ref="B10:I10"/>
    <mergeCell ref="B12:I12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Contents</vt:lpstr>
      <vt:lpstr>New South Wales</vt:lpstr>
      <vt:lpstr>Victoria</vt:lpstr>
      <vt:lpstr>Queensland</vt:lpstr>
      <vt:lpstr>South Australia</vt:lpstr>
      <vt:lpstr>Western Australia</vt:lpstr>
      <vt:lpstr>Tasmania</vt:lpstr>
      <vt:lpstr>Northern Territory</vt:lpstr>
      <vt:lpstr>Australian Capital Territory</vt:lpstr>
      <vt:lpstr>'Australian Capital Territory'!Print_Area</vt:lpstr>
      <vt:lpstr>'New South Wales'!Print_Area</vt:lpstr>
      <vt:lpstr>'Northern Territory'!Print_Area</vt:lpstr>
      <vt:lpstr>Queensland!Print_Area</vt:lpstr>
      <vt:lpstr>'South Australia'!Print_Area</vt:lpstr>
      <vt:lpstr>Tasmania!Print_Area</vt:lpstr>
      <vt:lpstr>Victoria!Print_Area</vt:lpstr>
      <vt:lpstr>'Western Australia'!Print_Area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2020-05-15T10:54:56Z</dcterms:created>
  <dcterms:modified xsi:type="dcterms:W3CDTF">2020-05-18T03:19:30Z</dcterms:modified>
</cp:coreProperties>
</file>