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ml.chartshapes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4.xml" ContentType="application/vnd.openxmlformats-officedocument.drawingml.chartshapes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6.xml" ContentType="application/vnd.openxmlformats-officedocument.drawingml.chartshapes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7.xml" ContentType="application/vnd.openxmlformats-officedocument.drawingml.chartshapes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8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9.xml" ContentType="application/vnd.openxmlformats-officedocument.drawingml.chartshapes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10.xml" ContentType="application/vnd.openxmlformats-officedocument.drawingml.chartshapes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11.xml" ContentType="application/vnd.openxmlformats-officedocument.drawing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12.xml" ContentType="application/vnd.openxmlformats-officedocument.drawingml.chartshapes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13.xml" ContentType="application/vnd.openxmlformats-officedocument.drawingml.chartshapes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14.xml" ContentType="application/vnd.openxmlformats-officedocument.drawing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drawings/drawing15.xml" ContentType="application/vnd.openxmlformats-officedocument.drawingml.chartshapes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16.xml" ContentType="application/vnd.openxmlformats-officedocument.drawingml.chartshapes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drawings/drawing17.xml" ContentType="application/vnd.openxmlformats-officedocument.drawing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drawings/drawing18.xml" ContentType="application/vnd.openxmlformats-officedocument.drawingml.chartshapes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drawings/drawing19.xml" ContentType="application/vnd.openxmlformats-officedocument.drawingml.chartshapes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drawings/drawing20.xml" ContentType="application/vnd.openxmlformats-officedocument.drawing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drawings/drawing21.xml" ContentType="application/vnd.openxmlformats-officedocument.drawingml.chartshapes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drawings/drawing22.xml" ContentType="application/vnd.openxmlformats-officedocument.drawingml.chartshapes+xml"/>
  <Override PartName="/xl/charts/chart35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drawings/drawing23.xml" ContentType="application/vnd.openxmlformats-officedocument.drawing+xml"/>
  <Override PartName="/xl/charts/chart36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charts/chart37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charts/chart38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drawings/drawing24.xml" ContentType="application/vnd.openxmlformats-officedocument.drawingml.chartshapes+xml"/>
  <Override PartName="/xl/charts/chart39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drawings/drawing25.xml" ContentType="application/vnd.openxmlformats-officedocument.drawingml.chartshapes+xml"/>
  <Override PartName="/xl/charts/chart40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2"/>
  <workbookPr filterPrivacy="1" codeName="ThisWorkbook"/>
  <xr:revisionPtr revIDLastSave="0" documentId="13_ncr:1_{BE69854F-BAB4-4FF0-8665-D0DF312104AB}" xr6:coauthVersionLast="36" xr6:coauthVersionMax="36" xr10:uidLastSave="{00000000-0000-0000-0000-000000000000}"/>
  <bookViews>
    <workbookView xWindow="0" yWindow="0" windowWidth="28800" windowHeight="12300" tabRatio="841" xr2:uid="{00000000-000D-0000-FFFF-FFFF00000000}"/>
  </bookViews>
  <sheets>
    <sheet name="Contents" sheetId="176" r:id="rId1"/>
    <sheet name="New South Wales" sheetId="530" r:id="rId2"/>
    <sheet name="Victoria" sheetId="531" r:id="rId3"/>
    <sheet name="Queensland" sheetId="532" r:id="rId4"/>
    <sheet name="South Australia" sheetId="533" r:id="rId5"/>
    <sheet name="Western Australia" sheetId="534" r:id="rId6"/>
    <sheet name="Tasmania" sheetId="535" r:id="rId7"/>
    <sheet name="Northern Territory" sheetId="536" r:id="rId8"/>
    <sheet name="Australian Capital Territory" sheetId="537" r:id="rId9"/>
  </sheets>
  <definedNames>
    <definedName name="_AMO_UniqueIdentifier" hidden="1">"'2995e12c-7f92-4103-a2d1-a1d598d57c6f'"</definedName>
    <definedName name="_xlnm.Print_Area" localSheetId="8">'Australian Capital Territory'!$A$1:$I$89</definedName>
    <definedName name="_xlnm.Print_Area" localSheetId="1">'New South Wales'!$A$1:$I$89</definedName>
    <definedName name="_xlnm.Print_Area" localSheetId="7">'Northern Territory'!$A$1:$I$89</definedName>
    <definedName name="_xlnm.Print_Area" localSheetId="3">Queensland!$A$1:$I$90</definedName>
    <definedName name="_xlnm.Print_Area" localSheetId="4">'South Australia'!$A$1:$I$89</definedName>
    <definedName name="_xlnm.Print_Area" localSheetId="6">Tasmania!$A$1:$I$89</definedName>
    <definedName name="_xlnm.Print_Area" localSheetId="2">Victoria!$A$1:$I$89</definedName>
    <definedName name="_xlnm.Print_Area" localSheetId="5">'Western Australia'!$A$1:$I$89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76" i="537" l="1"/>
  <c r="A54" i="537"/>
  <c r="A45" i="537"/>
  <c r="A35" i="537"/>
  <c r="A23" i="537"/>
  <c r="B10" i="537"/>
  <c r="I8" i="537"/>
  <c r="H8" i="537"/>
  <c r="G8" i="537"/>
  <c r="F8" i="537"/>
  <c r="E8" i="537"/>
  <c r="D8" i="537"/>
  <c r="C8" i="537"/>
  <c r="B8" i="537"/>
  <c r="A6" i="537"/>
  <c r="A3" i="537"/>
  <c r="A2" i="537"/>
  <c r="A76" i="536"/>
  <c r="A54" i="536"/>
  <c r="A45" i="536"/>
  <c r="A35" i="536"/>
  <c r="A23" i="536"/>
  <c r="B10" i="536"/>
  <c r="I8" i="536"/>
  <c r="H8" i="536"/>
  <c r="G8" i="536"/>
  <c r="F8" i="536"/>
  <c r="E8" i="536"/>
  <c r="D8" i="536"/>
  <c r="C8" i="536"/>
  <c r="B8" i="536"/>
  <c r="A6" i="536"/>
  <c r="A3" i="536"/>
  <c r="A2" i="536"/>
  <c r="A76" i="535"/>
  <c r="A54" i="535"/>
  <c r="A45" i="535"/>
  <c r="A35" i="535"/>
  <c r="A23" i="535"/>
  <c r="B10" i="535"/>
  <c r="I8" i="535"/>
  <c r="H8" i="535"/>
  <c r="G8" i="535"/>
  <c r="F8" i="535"/>
  <c r="E8" i="535"/>
  <c r="D8" i="535"/>
  <c r="C8" i="535"/>
  <c r="B8" i="535"/>
  <c r="A6" i="535"/>
  <c r="A3" i="535"/>
  <c r="A2" i="535"/>
  <c r="A76" i="534"/>
  <c r="A54" i="534"/>
  <c r="A45" i="534"/>
  <c r="A35" i="534"/>
  <c r="A23" i="534"/>
  <c r="B10" i="534"/>
  <c r="I8" i="534"/>
  <c r="H8" i="534"/>
  <c r="G8" i="534"/>
  <c r="F8" i="534"/>
  <c r="E8" i="534"/>
  <c r="D8" i="534"/>
  <c r="C8" i="534"/>
  <c r="B8" i="534"/>
  <c r="A6" i="534"/>
  <c r="A3" i="534"/>
  <c r="A2" i="534"/>
  <c r="A76" i="533"/>
  <c r="A54" i="533"/>
  <c r="A45" i="533"/>
  <c r="A35" i="533"/>
  <c r="A23" i="533"/>
  <c r="B10" i="533"/>
  <c r="I8" i="533"/>
  <c r="H8" i="533"/>
  <c r="G8" i="533"/>
  <c r="F8" i="533"/>
  <c r="E8" i="533"/>
  <c r="D8" i="533"/>
  <c r="C8" i="533"/>
  <c r="B8" i="533"/>
  <c r="A6" i="533"/>
  <c r="A3" i="533"/>
  <c r="A2" i="533"/>
  <c r="A77" i="532"/>
  <c r="A55" i="532"/>
  <c r="A46" i="532"/>
  <c r="A36" i="532"/>
  <c r="A24" i="532"/>
  <c r="B10" i="532"/>
  <c r="I8" i="532"/>
  <c r="H8" i="532"/>
  <c r="G8" i="532"/>
  <c r="F8" i="532"/>
  <c r="E8" i="532"/>
  <c r="D8" i="532"/>
  <c r="C8" i="532"/>
  <c r="B8" i="532"/>
  <c r="A6" i="532"/>
  <c r="A3" i="532"/>
  <c r="A2" i="532"/>
  <c r="A76" i="531"/>
  <c r="A54" i="531"/>
  <c r="A45" i="531"/>
  <c r="A35" i="531"/>
  <c r="A23" i="531"/>
  <c r="B10" i="531"/>
  <c r="I8" i="531"/>
  <c r="H8" i="531"/>
  <c r="G8" i="531"/>
  <c r="F8" i="531"/>
  <c r="E8" i="531"/>
  <c r="D8" i="531"/>
  <c r="C8" i="531"/>
  <c r="B8" i="531"/>
  <c r="A6" i="531"/>
  <c r="A3" i="531"/>
  <c r="A2" i="531"/>
  <c r="A76" i="530"/>
  <c r="A54" i="530"/>
  <c r="A45" i="530"/>
  <c r="A35" i="530"/>
  <c r="A23" i="530"/>
  <c r="B10" i="530"/>
  <c r="I8" i="530"/>
  <c r="H8" i="530"/>
  <c r="G8" i="530"/>
  <c r="F8" i="530"/>
  <c r="E8" i="530"/>
  <c r="D8" i="530"/>
  <c r="C8" i="530"/>
  <c r="B8" i="530"/>
  <c r="A6" i="530"/>
  <c r="A3" i="530"/>
  <c r="A2" i="530"/>
</calcChain>
</file>

<file path=xl/sharedStrings.xml><?xml version="1.0" encoding="utf-8"?>
<sst xmlns="http://schemas.openxmlformats.org/spreadsheetml/2006/main" count="1945" uniqueCount="74">
  <si>
    <t>Mining</t>
  </si>
  <si>
    <t>Manufacturing</t>
  </si>
  <si>
    <t>Construction</t>
  </si>
  <si>
    <t>Other services</t>
  </si>
  <si>
    <t>Western Australia</t>
  </si>
  <si>
    <t>Arts and recreation services</t>
  </si>
  <si>
    <t>Health care and social assistance</t>
  </si>
  <si>
    <t>Education and training</t>
  </si>
  <si>
    <t>Public administration and safety</t>
  </si>
  <si>
    <t>Administrative and support services</t>
  </si>
  <si>
    <t>Professional, scientific and technical services</t>
  </si>
  <si>
    <t>Rental, hiring and real estate services</t>
  </si>
  <si>
    <t>Financial and insurance services</t>
  </si>
  <si>
    <t>Information media and telecommunications</t>
  </si>
  <si>
    <t>Transport, postal and warehousing</t>
  </si>
  <si>
    <t>Accommodation and food services</t>
  </si>
  <si>
    <t>Retail trade</t>
  </si>
  <si>
    <t>Wholesale trade</t>
  </si>
  <si>
    <t>Electricity, gas, water and waste services</t>
  </si>
  <si>
    <t>Agriculture, forestry and fishing</t>
  </si>
  <si>
    <t>This week</t>
  </si>
  <si>
    <t>Graph 5</t>
  </si>
  <si>
    <t>This wk</t>
  </si>
  <si>
    <t>Prev wk</t>
  </si>
  <si>
    <t>Prev mth</t>
  </si>
  <si>
    <t>Graph 4</t>
  </si>
  <si>
    <t>Graph 3</t>
  </si>
  <si>
    <t>Females</t>
  </si>
  <si>
    <t>Males</t>
  </si>
  <si>
    <t>Jobholder Demographics</t>
  </si>
  <si>
    <t>Total</t>
  </si>
  <si>
    <t>Week ending 14 March</t>
  </si>
  <si>
    <t>For businesses that are Single Touch Payroll enabled</t>
  </si>
  <si>
    <t xml:space="preserve">            Australian Bureau of Statistics</t>
  </si>
  <si>
    <t>New South Wales</t>
  </si>
  <si>
    <t>Victoria</t>
  </si>
  <si>
    <t>Queensland</t>
  </si>
  <si>
    <t>South Australia</t>
  </si>
  <si>
    <t>Tasmania</t>
  </si>
  <si>
    <t>Northern Territory</t>
  </si>
  <si>
    <t>Australian Capital Territory</t>
  </si>
  <si>
    <t>Contents</t>
  </si>
  <si>
    <t>Tables</t>
  </si>
  <si>
    <r>
      <t xml:space="preserve">More information available from the </t>
    </r>
    <r>
      <rPr>
        <b/>
        <u/>
        <sz val="12"/>
        <color indexed="12"/>
        <rFont val="Arial"/>
        <family val="2"/>
      </rPr>
      <t>ABS website</t>
    </r>
  </si>
  <si>
    <t>Inquiries</t>
  </si>
  <si>
    <t>Further information about these and related statistics is available from the ABS website www.abs.gov.au, or contact the National Information and Referral Service on 1300 135 070.</t>
  </si>
  <si>
    <t>© Commonwealth of Australia 2020</t>
  </si>
  <si>
    <t>Weekly Payroll Jobs and Wages in Australia - State and Territory</t>
  </si>
  <si>
    <t>*The week ending 14 March represents the week Australia had 100 cases of Covid-19. It is indexed to 100.</t>
  </si>
  <si>
    <t>Aged under 20</t>
  </si>
  <si>
    <t>Aged 20-29</t>
  </si>
  <si>
    <t>Aged 30-39</t>
  </si>
  <si>
    <t>Aged 40-49</t>
  </si>
  <si>
    <t>Aged 50-59</t>
  </si>
  <si>
    <t>Aged 60-69</t>
  </si>
  <si>
    <t>Aged 70+</t>
  </si>
  <si>
    <t>Graph 1 national jobs</t>
  </si>
  <si>
    <t/>
  </si>
  <si>
    <t>Graph 1 national wages</t>
  </si>
  <si>
    <t>Graph 1 state jobs</t>
  </si>
  <si>
    <t>Graph 1 state wages</t>
  </si>
  <si>
    <t>Payroll jobs</t>
  </si>
  <si>
    <t>Total wages</t>
  </si>
  <si>
    <t>Current week</t>
  </si>
  <si>
    <t>Base week</t>
  </si>
  <si>
    <t>Indexed male jobs</t>
  </si>
  <si>
    <t>Indexed female jobs</t>
  </si>
  <si>
    <t>Change jobs 14 March</t>
  </si>
  <si>
    <t>Graph 6</t>
  </si>
  <si>
    <t>Dist jobs by ind</t>
  </si>
  <si>
    <t>Previous month (week ending 22 August)</t>
  </si>
  <si>
    <t>Previous week (ending 12 September)</t>
  </si>
  <si>
    <t>This week (ending 19 September)</t>
  </si>
  <si>
    <t>Released at 11.30am (Canberra time) 7 October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</si>
</sst>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0.0"/>
    <numFmt numFmtId="166" formatCode="[$-C09]d\ mmmm\ yyyy;@"/>
  </numFmts>
  <fonts count="30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9"/>
      <name val="Arial"/>
      <family val="2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12"/>
      <name val="Arial"/>
      <family val="2"/>
    </font>
    <font>
      <b/>
      <sz val="8"/>
      <name val="Arial"/>
      <family val="2"/>
    </font>
    <font>
      <u/>
      <sz val="10"/>
      <color indexed="12"/>
      <name val="Arial"/>
      <family val="2"/>
    </font>
    <font>
      <u/>
      <sz val="8"/>
      <color indexed="12"/>
      <name val="Arial"/>
      <family val="2"/>
    </font>
    <font>
      <b/>
      <u/>
      <sz val="12"/>
      <color indexed="12"/>
      <name val="Arial"/>
      <family val="2"/>
    </font>
    <font>
      <sz val="1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0"/>
        <bgColor indexed="64"/>
      </patternFill>
    </fill>
    <fill>
      <patternFill patternType="solid">
        <fgColor rgb="FFE6E6E6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n">
        <color indexed="55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0" fontId="1" fillId="0" borderId="0"/>
    <xf numFmtId="0" fontId="2" fillId="0" borderId="0"/>
    <xf numFmtId="9" fontId="3" fillId="0" borderId="0" applyFont="0" applyFill="0" applyBorder="0" applyAlignment="0" applyProtection="0"/>
    <xf numFmtId="0" fontId="4" fillId="0" borderId="1" applyNumberFormat="0" applyFill="0" applyAlignment="0" applyProtection="0"/>
    <xf numFmtId="0" fontId="5" fillId="2" borderId="2" applyNumberFormat="0" applyAlignment="0" applyProtection="0"/>
    <xf numFmtId="0" fontId="14" fillId="0" borderId="0" applyNumberFormat="0" applyFill="0" applyBorder="0" applyAlignment="0" applyProtection="0">
      <alignment vertical="top"/>
      <protection locked="0"/>
    </xf>
  </cellStyleXfs>
  <cellXfs count="97">
    <xf numFmtId="0" fontId="0" fillId="0" borderId="0" xfId="0"/>
    <xf numFmtId="0" fontId="0" fillId="0" borderId="0" xfId="0"/>
    <xf numFmtId="0" fontId="9" fillId="0" borderId="0" xfId="0" applyFont="1" applyProtection="1">
      <protection hidden="1"/>
    </xf>
    <xf numFmtId="0" fontId="10" fillId="0" borderId="0" xfId="1" applyFont="1" applyFill="1" applyProtection="1">
      <protection hidden="1"/>
    </xf>
    <xf numFmtId="0" fontId="11" fillId="0" borderId="0" xfId="1" applyFont="1" applyFill="1" applyAlignment="1">
      <alignment horizontal="left" vertical="center"/>
    </xf>
    <xf numFmtId="0" fontId="2" fillId="0" borderId="0" xfId="1" applyFont="1" applyBorder="1" applyAlignment="1">
      <alignment vertical="center"/>
    </xf>
    <xf numFmtId="0" fontId="12" fillId="0" borderId="0" xfId="1" applyFont="1" applyBorder="1" applyAlignment="1">
      <alignment horizontal="left"/>
    </xf>
    <xf numFmtId="0" fontId="13" fillId="0" borderId="0" xfId="1" applyFont="1"/>
    <xf numFmtId="0" fontId="8" fillId="0" borderId="0" xfId="0" applyFont="1"/>
    <xf numFmtId="0" fontId="14" fillId="0" borderId="0" xfId="6" applyAlignment="1" applyProtection="1">
      <alignment horizontal="center"/>
    </xf>
    <xf numFmtId="0" fontId="6" fillId="0" borderId="0" xfId="6" applyFont="1" applyFill="1" applyAlignment="1" applyProtection="1">
      <alignment horizontal="left" wrapText="1"/>
    </xf>
    <xf numFmtId="0" fontId="1" fillId="0" borderId="3" xfId="1" applyBorder="1" applyAlignment="1" applyProtection="1">
      <alignment wrapText="1"/>
      <protection locked="0"/>
    </xf>
    <xf numFmtId="0" fontId="1" fillId="0" borderId="3" xfId="1" applyBorder="1" applyAlignment="1">
      <alignment wrapText="1"/>
    </xf>
    <xf numFmtId="0" fontId="15" fillId="0" borderId="0" xfId="6" applyFont="1" applyAlignment="1" applyProtection="1"/>
    <xf numFmtId="0" fontId="12" fillId="0" borderId="0" xfId="6" applyFont="1" applyAlignment="1" applyProtection="1"/>
    <xf numFmtId="0" fontId="14" fillId="0" borderId="0" xfId="6" applyAlignment="1" applyProtection="1"/>
    <xf numFmtId="0" fontId="1" fillId="0" borderId="0" xfId="1" applyFont="1" applyBorder="1" applyAlignment="1">
      <alignment horizontal="left"/>
    </xf>
    <xf numFmtId="0" fontId="12" fillId="0" borderId="0" xfId="1" applyFont="1"/>
    <xf numFmtId="0" fontId="1" fillId="0" borderId="0" xfId="1"/>
    <xf numFmtId="0" fontId="3" fillId="0" borderId="0" xfId="0" applyFont="1"/>
    <xf numFmtId="0" fontId="3" fillId="0" borderId="0" xfId="0" applyFont="1" applyFill="1" applyProtection="1">
      <protection hidden="1"/>
    </xf>
    <xf numFmtId="0" fontId="17" fillId="0" borderId="0" xfId="1" applyFont="1" applyBorder="1" applyAlignment="1" applyProtection="1">
      <alignment vertical="center"/>
      <protection hidden="1"/>
    </xf>
    <xf numFmtId="14" fontId="3" fillId="0" borderId="0" xfId="0" applyNumberFormat="1" applyFont="1" applyFill="1" applyProtection="1">
      <protection hidden="1"/>
    </xf>
    <xf numFmtId="2" fontId="3" fillId="0" borderId="0" xfId="0" applyNumberFormat="1" applyFont="1" applyFill="1" applyProtection="1">
      <protection hidden="1"/>
    </xf>
    <xf numFmtId="0" fontId="3" fillId="0" borderId="0" xfId="0" applyFont="1" applyProtection="1">
      <protection hidden="1"/>
    </xf>
    <xf numFmtId="0" fontId="18" fillId="0" borderId="0" xfId="0" applyFont="1" applyFill="1" applyProtection="1">
      <protection hidden="1"/>
    </xf>
    <xf numFmtId="164" fontId="3" fillId="0" borderId="0" xfId="3" applyNumberFormat="1" applyFont="1" applyFill="1" applyProtection="1">
      <protection hidden="1"/>
    </xf>
    <xf numFmtId="0" fontId="3" fillId="0" borderId="0" xfId="0" applyFont="1" applyFill="1" applyAlignment="1" applyProtection="1">
      <alignment horizontal="left" vertical="center" indent="1"/>
      <protection hidden="1"/>
    </xf>
    <xf numFmtId="164" fontId="7" fillId="0" borderId="0" xfId="3" applyNumberFormat="1" applyFont="1" applyFill="1" applyBorder="1" applyAlignment="1" applyProtection="1">
      <alignment horizontal="center"/>
      <protection hidden="1"/>
    </xf>
    <xf numFmtId="0" fontId="22" fillId="0" borderId="0" xfId="0" applyFont="1" applyFill="1" applyBorder="1" applyAlignment="1" applyProtection="1">
      <alignment vertical="center" wrapText="1"/>
      <protection hidden="1"/>
    </xf>
    <xf numFmtId="0" fontId="20" fillId="0" borderId="0" xfId="0" applyFont="1" applyFill="1" applyProtection="1">
      <protection hidden="1"/>
    </xf>
    <xf numFmtId="0" fontId="18" fillId="0" borderId="0" xfId="0" applyFont="1" applyFill="1" applyAlignment="1" applyProtection="1">
      <protection hidden="1"/>
    </xf>
    <xf numFmtId="0" fontId="18" fillId="0" borderId="0" xfId="0" applyFont="1" applyAlignment="1" applyProtection="1">
      <protection hidden="1"/>
    </xf>
    <xf numFmtId="0" fontId="3" fillId="0" borderId="0" xfId="0" applyFont="1" applyBorder="1"/>
    <xf numFmtId="0" fontId="23" fillId="0" borderId="0" xfId="0" applyFont="1" applyFill="1" applyBorder="1"/>
    <xf numFmtId="0" fontId="24" fillId="0" borderId="0" xfId="4" applyFont="1" applyFill="1" applyBorder="1" applyProtection="1">
      <protection hidden="1"/>
    </xf>
    <xf numFmtId="14" fontId="25" fillId="0" borderId="0" xfId="5" applyNumberFormat="1" applyFont="1" applyFill="1" applyBorder="1" applyAlignment="1" applyProtection="1">
      <alignment horizontal="center"/>
      <protection hidden="1"/>
    </xf>
    <xf numFmtId="0" fontId="25" fillId="0" borderId="0" xfId="0" applyFont="1" applyFill="1" applyBorder="1" applyAlignment="1" applyProtection="1">
      <alignment horizontal="center"/>
      <protection hidden="1"/>
    </xf>
    <xf numFmtId="0" fontId="25" fillId="0" borderId="0" xfId="0" applyFont="1" applyFill="1" applyBorder="1"/>
    <xf numFmtId="0" fontId="25" fillId="0" borderId="0" xfId="0" applyFont="1" applyFill="1" applyBorder="1" applyProtection="1">
      <protection hidden="1"/>
    </xf>
    <xf numFmtId="166" fontId="25" fillId="0" borderId="0" xfId="3" applyNumberFormat="1" applyFont="1" applyFill="1" applyBorder="1" applyAlignment="1" applyProtection="1">
      <alignment horizontal="center"/>
      <protection hidden="1"/>
    </xf>
    <xf numFmtId="0" fontId="25" fillId="0" borderId="0" xfId="0" applyFont="1" applyFill="1" applyBorder="1" applyAlignment="1" applyProtection="1">
      <protection hidden="1"/>
    </xf>
    <xf numFmtId="164" fontId="25" fillId="0" borderId="0" xfId="3" applyNumberFormat="1" applyFont="1" applyFill="1" applyBorder="1" applyAlignment="1" applyProtection="1">
      <alignment horizontal="center"/>
      <protection hidden="1"/>
    </xf>
    <xf numFmtId="165" fontId="25" fillId="0" borderId="0" xfId="3" applyNumberFormat="1" applyFont="1" applyFill="1" applyBorder="1" applyAlignment="1" applyProtection="1">
      <alignment horizontal="center"/>
      <protection hidden="1"/>
    </xf>
    <xf numFmtId="0" fontId="25" fillId="0" borderId="0" xfId="0" applyFont="1" applyFill="1" applyBorder="1" applyAlignment="1" applyProtection="1">
      <alignment horizontal="center" vertical="center" wrapText="1"/>
      <protection hidden="1"/>
    </xf>
    <xf numFmtId="0" fontId="23" fillId="0" borderId="0" xfId="0" applyFont="1" applyFill="1" applyBorder="1" applyProtection="1">
      <protection hidden="1"/>
    </xf>
    <xf numFmtId="0" fontId="26" fillId="0" borderId="0" xfId="0" applyFont="1" applyFill="1" applyBorder="1" applyAlignment="1" applyProtection="1">
      <protection hidden="1"/>
    </xf>
    <xf numFmtId="9" fontId="25" fillId="0" borderId="0" xfId="3" applyFont="1" applyFill="1" applyBorder="1" applyAlignment="1" applyProtection="1">
      <alignment horizontal="center"/>
      <protection hidden="1"/>
    </xf>
    <xf numFmtId="1" fontId="25" fillId="0" borderId="0" xfId="3" applyNumberFormat="1" applyFont="1" applyFill="1" applyBorder="1" applyAlignment="1" applyProtection="1">
      <alignment horizontal="center"/>
      <protection hidden="1"/>
    </xf>
    <xf numFmtId="16" fontId="25" fillId="0" borderId="0" xfId="5" applyNumberFormat="1" applyFont="1" applyFill="1" applyBorder="1" applyAlignment="1">
      <alignment horizontal="center"/>
    </xf>
    <xf numFmtId="0" fontId="3" fillId="0" borderId="0" xfId="0" applyFont="1" applyFill="1" applyAlignment="1" applyProtection="1">
      <alignment horizontal="left"/>
      <protection hidden="1"/>
    </xf>
    <xf numFmtId="0" fontId="27" fillId="0" borderId="0" xfId="0" applyFont="1" applyFill="1" applyBorder="1" applyAlignment="1">
      <alignment horizontal="center"/>
    </xf>
    <xf numFmtId="0" fontId="28" fillId="0" borderId="0" xfId="0" applyFont="1" applyFill="1" applyBorder="1" applyAlignment="1" applyProtection="1">
      <alignment horizontal="center" vertical="center" wrapText="1"/>
      <protection hidden="1"/>
    </xf>
    <xf numFmtId="0" fontId="29" fillId="0" borderId="0" xfId="0" applyFont="1" applyFill="1" applyBorder="1" applyAlignment="1" applyProtection="1">
      <alignment horizontal="center"/>
      <protection hidden="1"/>
    </xf>
    <xf numFmtId="0" fontId="7" fillId="0" borderId="0" xfId="0" applyFont="1"/>
    <xf numFmtId="164" fontId="25" fillId="0" borderId="0" xfId="3" applyNumberFormat="1" applyFont="1" applyFill="1" applyBorder="1" applyAlignment="1" applyProtection="1">
      <alignment horizontal="right"/>
      <protection hidden="1"/>
    </xf>
    <xf numFmtId="0" fontId="25" fillId="0" borderId="0" xfId="0" applyFont="1" applyFill="1" applyBorder="1" applyAlignment="1">
      <alignment horizontal="right"/>
    </xf>
    <xf numFmtId="0" fontId="25" fillId="0" borderId="0" xfId="0" applyFont="1" applyFill="1" applyBorder="1" applyAlignment="1" applyProtection="1">
      <alignment horizontal="right"/>
      <protection hidden="1"/>
    </xf>
    <xf numFmtId="0" fontId="3" fillId="0" borderId="16" xfId="0" applyFont="1" applyBorder="1"/>
    <xf numFmtId="0" fontId="3" fillId="0" borderId="21" xfId="0" applyFont="1" applyBorder="1"/>
    <xf numFmtId="0" fontId="18" fillId="0" borderId="21" xfId="0" applyFont="1" applyBorder="1" applyProtection="1">
      <protection hidden="1"/>
    </xf>
    <xf numFmtId="164" fontId="7" fillId="0" borderId="24" xfId="3" applyNumberFormat="1" applyFont="1" applyFill="1" applyBorder="1" applyAlignment="1" applyProtection="1">
      <alignment horizontal="center"/>
      <protection hidden="1"/>
    </xf>
    <xf numFmtId="0" fontId="7" fillId="0" borderId="21" xfId="0" applyFont="1" applyBorder="1" applyAlignment="1" applyProtection="1">
      <alignment horizontal="left" indent="1"/>
      <protection hidden="1"/>
    </xf>
    <xf numFmtId="0" fontId="7" fillId="0" borderId="21" xfId="0" applyFont="1" applyFill="1" applyBorder="1" applyAlignment="1" applyProtection="1">
      <alignment horizontal="left" indent="1"/>
      <protection hidden="1"/>
    </xf>
    <xf numFmtId="0" fontId="7" fillId="0" borderId="22" xfId="0" applyFont="1" applyBorder="1" applyAlignment="1" applyProtection="1">
      <alignment horizontal="left" indent="1"/>
      <protection hidden="1"/>
    </xf>
    <xf numFmtId="164" fontId="7" fillId="0" borderId="10" xfId="3" applyNumberFormat="1" applyFont="1" applyFill="1" applyBorder="1" applyAlignment="1" applyProtection="1">
      <alignment horizontal="center"/>
      <protection hidden="1"/>
    </xf>
    <xf numFmtId="164" fontId="7" fillId="0" borderId="25" xfId="3" applyNumberFormat="1" applyFont="1" applyFill="1" applyBorder="1" applyAlignment="1" applyProtection="1">
      <alignment horizontal="center"/>
      <protection hidden="1"/>
    </xf>
    <xf numFmtId="14" fontId="7" fillId="0" borderId="0" xfId="3" applyNumberFormat="1" applyFont="1" applyFill="1" applyBorder="1" applyAlignment="1" applyProtection="1">
      <alignment horizontal="center"/>
      <protection hidden="1"/>
    </xf>
    <xf numFmtId="14" fontId="25" fillId="0" borderId="0" xfId="3" applyNumberFormat="1" applyFont="1" applyFill="1" applyBorder="1" applyAlignment="1" applyProtection="1">
      <alignment horizontal="center"/>
      <protection hidden="1"/>
    </xf>
    <xf numFmtId="0" fontId="25" fillId="0" borderId="0" xfId="0" applyFont="1" applyFill="1" applyBorder="1" applyAlignment="1"/>
    <xf numFmtId="0" fontId="25" fillId="0" borderId="0" xfId="0" applyFont="1" applyFill="1" applyBorder="1" applyAlignment="1">
      <alignment horizontal="center"/>
    </xf>
    <xf numFmtId="0" fontId="11" fillId="4" borderId="0" xfId="1" applyFont="1" applyFill="1" applyAlignment="1">
      <alignment horizontal="left" vertical="center"/>
    </xf>
    <xf numFmtId="0" fontId="6" fillId="0" borderId="0" xfId="1" applyFont="1" applyAlignment="1">
      <alignment vertical="center" wrapText="1"/>
    </xf>
    <xf numFmtId="0" fontId="15" fillId="0" borderId="0" xfId="6" applyFont="1" applyAlignment="1" applyProtection="1"/>
    <xf numFmtId="0" fontId="8" fillId="3" borderId="6" xfId="0" applyFont="1" applyFill="1" applyBorder="1" applyAlignment="1" applyProtection="1">
      <alignment horizontal="center" vertical="center" wrapText="1"/>
      <protection hidden="1"/>
    </xf>
    <xf numFmtId="0" fontId="8" fillId="3" borderId="11" xfId="0" applyFont="1" applyFill="1" applyBorder="1" applyAlignment="1" applyProtection="1">
      <alignment horizontal="center" vertical="center" wrapText="1"/>
      <protection hidden="1"/>
    </xf>
    <xf numFmtId="0" fontId="8" fillId="3" borderId="7" xfId="0" applyFont="1" applyFill="1" applyBorder="1" applyAlignment="1" applyProtection="1">
      <alignment horizontal="center" vertical="center" wrapText="1"/>
      <protection hidden="1"/>
    </xf>
    <xf numFmtId="0" fontId="8" fillId="3" borderId="12" xfId="0" applyFont="1" applyFill="1" applyBorder="1" applyAlignment="1" applyProtection="1">
      <alignment horizontal="center" vertical="center" wrapText="1"/>
      <protection hidden="1"/>
    </xf>
    <xf numFmtId="0" fontId="21" fillId="0" borderId="14" xfId="0" applyFont="1" applyFill="1" applyBorder="1" applyAlignment="1" applyProtection="1">
      <alignment horizontal="center"/>
      <protection hidden="1"/>
    </xf>
    <xf numFmtId="0" fontId="21" fillId="0" borderId="15" xfId="0" applyFont="1" applyFill="1" applyBorder="1" applyAlignment="1" applyProtection="1">
      <alignment horizontal="center"/>
      <protection hidden="1"/>
    </xf>
    <xf numFmtId="0" fontId="21" fillId="0" borderId="23" xfId="0" applyFont="1" applyFill="1" applyBorder="1" applyAlignment="1" applyProtection="1">
      <alignment horizontal="center"/>
      <protection hidden="1"/>
    </xf>
    <xf numFmtId="0" fontId="21" fillId="0" borderId="0" xfId="0" applyFont="1" applyFill="1" applyBorder="1" applyAlignment="1" applyProtection="1">
      <alignment horizontal="center"/>
      <protection hidden="1"/>
    </xf>
    <xf numFmtId="0" fontId="21" fillId="0" borderId="24" xfId="0" applyFont="1" applyFill="1" applyBorder="1" applyAlignment="1" applyProtection="1">
      <alignment horizontal="center"/>
      <protection hidden="1"/>
    </xf>
    <xf numFmtId="0" fontId="19" fillId="0" borderId="17" xfId="0" applyFont="1" applyBorder="1" applyAlignment="1">
      <alignment horizontal="center" vertical="center"/>
    </xf>
    <xf numFmtId="0" fontId="19" fillId="0" borderId="18" xfId="0" applyFont="1" applyBorder="1" applyAlignment="1">
      <alignment horizontal="center" vertical="center"/>
    </xf>
    <xf numFmtId="0" fontId="19" fillId="0" borderId="19" xfId="0" applyFont="1" applyBorder="1" applyAlignment="1">
      <alignment horizontal="center" vertical="center"/>
    </xf>
    <xf numFmtId="0" fontId="19" fillId="0" borderId="20" xfId="0" applyFont="1" applyBorder="1" applyAlignment="1">
      <alignment horizontal="center"/>
    </xf>
    <xf numFmtId="0" fontId="19" fillId="0" borderId="18" xfId="0" applyFont="1" applyBorder="1" applyAlignment="1">
      <alignment horizontal="center"/>
    </xf>
    <xf numFmtId="0" fontId="19" fillId="0" borderId="19" xfId="0" applyFont="1" applyBorder="1" applyAlignment="1">
      <alignment horizontal="center"/>
    </xf>
    <xf numFmtId="0" fontId="20" fillId="0" borderId="21" xfId="0" applyFont="1" applyBorder="1" applyAlignment="1">
      <alignment horizontal="center"/>
    </xf>
    <xf numFmtId="0" fontId="20" fillId="0" borderId="22" xfId="0" applyFont="1" applyBorder="1" applyAlignment="1">
      <alignment horizontal="center"/>
    </xf>
    <xf numFmtId="0" fontId="8" fillId="3" borderId="4" xfId="0" applyFont="1" applyFill="1" applyBorder="1" applyAlignment="1" applyProtection="1">
      <alignment horizontal="center" vertical="center" wrapText="1"/>
      <protection hidden="1"/>
    </xf>
    <xf numFmtId="0" fontId="8" fillId="3" borderId="9" xfId="0" applyFont="1" applyFill="1" applyBorder="1" applyAlignment="1" applyProtection="1">
      <alignment horizontal="center" vertical="center" wrapText="1"/>
      <protection hidden="1"/>
    </xf>
    <xf numFmtId="0" fontId="8" fillId="3" borderId="5" xfId="0" applyFont="1" applyFill="1" applyBorder="1" applyAlignment="1" applyProtection="1">
      <alignment horizontal="center" vertical="center" wrapText="1"/>
      <protection hidden="1"/>
    </xf>
    <xf numFmtId="0" fontId="8" fillId="3" borderId="10" xfId="0" applyFont="1" applyFill="1" applyBorder="1" applyAlignment="1" applyProtection="1">
      <alignment horizontal="center" vertical="center" wrapText="1"/>
      <protection hidden="1"/>
    </xf>
    <xf numFmtId="0" fontId="8" fillId="3" borderId="8" xfId="0" applyFont="1" applyFill="1" applyBorder="1" applyAlignment="1" applyProtection="1">
      <alignment horizontal="center" vertical="center" wrapText="1"/>
      <protection hidden="1"/>
    </xf>
    <xf numFmtId="0" fontId="8" fillId="3" borderId="13" xfId="0" applyFont="1" applyFill="1" applyBorder="1" applyAlignment="1" applyProtection="1">
      <alignment horizontal="center" vertical="center" wrapText="1"/>
      <protection hidden="1"/>
    </xf>
  </cellXfs>
  <cellStyles count="7">
    <cellStyle name="Heading 2" xfId="4" builtinId="17"/>
    <cellStyle name="Hyperlink" xfId="6" builtinId="8"/>
    <cellStyle name="Input" xfId="5" builtinId="20"/>
    <cellStyle name="Normal" xfId="0" builtinId="0"/>
    <cellStyle name="Normal 2" xfId="1" xr:uid="{00000000-0005-0000-0000-000004000000}"/>
    <cellStyle name="Normal 4" xfId="2" xr:uid="{00000000-0005-0000-0000-000005000000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9.xml"/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0.xml"/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.xml"/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3.xml"/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5.xml"/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6.xml"/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8.xml"/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9.xml"/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1.xml"/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2.xml"/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3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4.xml"/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3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5.xml"/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0.xml.rels><?xml version="1.0" encoding="UTF-8" standalone="yes"?>
<Relationships xmlns="http://schemas.openxmlformats.org/package/2006/relationships"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'New South Wales'!$K$4</c:f>
              <c:strCache>
                <c:ptCount val="1"/>
                <c:pt idx="0">
                  <c:v>Previous month (week ending 22 August)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  <a:effectLst/>
          </c:spPr>
          <c:invertIfNegative val="0"/>
          <c:cat>
            <c:strRef>
              <c:f>'New South Wales'!$K$35:$K$41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'New South Wales'!$L$35:$L$41</c:f>
              <c:numCache>
                <c:formatCode>0.0</c:formatCode>
                <c:ptCount val="7"/>
                <c:pt idx="0">
                  <c:v>95.74</c:v>
                </c:pt>
                <c:pt idx="1">
                  <c:v>94.78</c:v>
                </c:pt>
                <c:pt idx="2">
                  <c:v>96.9</c:v>
                </c:pt>
                <c:pt idx="3">
                  <c:v>97.79</c:v>
                </c:pt>
                <c:pt idx="4">
                  <c:v>97.91</c:v>
                </c:pt>
                <c:pt idx="5">
                  <c:v>95.04</c:v>
                </c:pt>
                <c:pt idx="6">
                  <c:v>91.03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9F-4BEF-B207-53BA6ECD70F5}"/>
            </c:ext>
          </c:extLst>
        </c:ser>
        <c:ser>
          <c:idx val="2"/>
          <c:order val="1"/>
          <c:tx>
            <c:strRef>
              <c:f>'New South Wales'!$K$7</c:f>
              <c:strCache>
                <c:ptCount val="1"/>
                <c:pt idx="0">
                  <c:v>Previous week (ending 12 September)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  <a:effectLst/>
          </c:spPr>
          <c:invertIfNegative val="0"/>
          <c:cat>
            <c:strRef>
              <c:f>'New South Wales'!$K$35:$K$41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'New South Wales'!$L$44:$L$50</c:f>
              <c:numCache>
                <c:formatCode>0.0</c:formatCode>
                <c:ptCount val="7"/>
                <c:pt idx="0">
                  <c:v>96.03</c:v>
                </c:pt>
                <c:pt idx="1">
                  <c:v>94.01</c:v>
                </c:pt>
                <c:pt idx="2">
                  <c:v>95.74</c:v>
                </c:pt>
                <c:pt idx="3">
                  <c:v>96.4</c:v>
                </c:pt>
                <c:pt idx="4">
                  <c:v>96.4</c:v>
                </c:pt>
                <c:pt idx="5">
                  <c:v>93.47</c:v>
                </c:pt>
                <c:pt idx="6">
                  <c:v>90.4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59F-4BEF-B207-53BA6ECD70F5}"/>
            </c:ext>
          </c:extLst>
        </c:ser>
        <c:ser>
          <c:idx val="3"/>
          <c:order val="2"/>
          <c:tx>
            <c:strRef>
              <c:f>'New South Wales'!$K$8</c:f>
              <c:strCache>
                <c:ptCount val="1"/>
                <c:pt idx="0">
                  <c:v>This week (ending 19 September)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'New South Wales'!$K$35:$K$41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'New South Wales'!$L$53:$L$59</c:f>
              <c:numCache>
                <c:formatCode>0.0</c:formatCode>
                <c:ptCount val="7"/>
                <c:pt idx="0">
                  <c:v>101.57</c:v>
                </c:pt>
                <c:pt idx="1">
                  <c:v>94.43</c:v>
                </c:pt>
                <c:pt idx="2">
                  <c:v>96.01</c:v>
                </c:pt>
                <c:pt idx="3">
                  <c:v>96.95</c:v>
                </c:pt>
                <c:pt idx="4">
                  <c:v>97.14</c:v>
                </c:pt>
                <c:pt idx="5">
                  <c:v>94.01</c:v>
                </c:pt>
                <c:pt idx="6">
                  <c:v>90.47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59F-4BEF-B207-53BA6ECD70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05"/>
          <c:min val="70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3881862518050296"/>
        </c:manualLayout>
      </c:layout>
      <c:lineChart>
        <c:grouping val="standard"/>
        <c:varyColors val="0"/>
        <c:ser>
          <c:idx val="0"/>
          <c:order val="0"/>
          <c:tx>
            <c:v>State jobs</c:v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Victoria!$K$182:$K$222</c:f>
              <c:strCache>
                <c:ptCount val="28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</c:strCache>
            </c:strRef>
          </c:cat>
          <c:val>
            <c:numRef>
              <c:f>Victoria!$L$267:$L$307</c:f>
              <c:numCache>
                <c:formatCode>0.0</c:formatCode>
                <c:ptCount val="41"/>
                <c:pt idx="0">
                  <c:v>100</c:v>
                </c:pt>
                <c:pt idx="1">
                  <c:v>99.067800000000005</c:v>
                </c:pt>
                <c:pt idx="2">
                  <c:v>96.254900000000006</c:v>
                </c:pt>
                <c:pt idx="3">
                  <c:v>93.298199999999994</c:v>
                </c:pt>
                <c:pt idx="4">
                  <c:v>91.698599999999999</c:v>
                </c:pt>
                <c:pt idx="5">
                  <c:v>91.200599999999994</c:v>
                </c:pt>
                <c:pt idx="6">
                  <c:v>91.717200000000005</c:v>
                </c:pt>
                <c:pt idx="7">
                  <c:v>91.840800000000002</c:v>
                </c:pt>
                <c:pt idx="8">
                  <c:v>92.022199999999998</c:v>
                </c:pt>
                <c:pt idx="9">
                  <c:v>92.215599999999995</c:v>
                </c:pt>
                <c:pt idx="10">
                  <c:v>92.367199999999997</c:v>
                </c:pt>
                <c:pt idx="11">
                  <c:v>93.021699999999996</c:v>
                </c:pt>
                <c:pt idx="12">
                  <c:v>93.884500000000003</c:v>
                </c:pt>
                <c:pt idx="13">
                  <c:v>94.758600000000001</c:v>
                </c:pt>
                <c:pt idx="14">
                  <c:v>95.037000000000006</c:v>
                </c:pt>
                <c:pt idx="15">
                  <c:v>94.630600000000001</c:v>
                </c:pt>
                <c:pt idx="16">
                  <c:v>95.353499999999997</c:v>
                </c:pt>
                <c:pt idx="17">
                  <c:v>95.349299999999999</c:v>
                </c:pt>
                <c:pt idx="18">
                  <c:v>95.002700000000004</c:v>
                </c:pt>
                <c:pt idx="19">
                  <c:v>94.517099999999999</c:v>
                </c:pt>
                <c:pt idx="20">
                  <c:v>94.358000000000004</c:v>
                </c:pt>
                <c:pt idx="21">
                  <c:v>93.603200000000001</c:v>
                </c:pt>
                <c:pt idx="22">
                  <c:v>92.950800000000001</c:v>
                </c:pt>
                <c:pt idx="23">
                  <c:v>92.461200000000005</c:v>
                </c:pt>
                <c:pt idx="24">
                  <c:v>92.229500000000002</c:v>
                </c:pt>
                <c:pt idx="25">
                  <c:v>91.614199999999997</c:v>
                </c:pt>
                <c:pt idx="26">
                  <c:v>91.755600000000001</c:v>
                </c:pt>
                <c:pt idx="27">
                  <c:v>92.013400000000004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FD-4286-951D-CDA32949EEE6}"/>
            </c:ext>
          </c:extLst>
        </c:ser>
        <c:ser>
          <c:idx val="1"/>
          <c:order val="1"/>
          <c:tx>
            <c:v>State wages</c:v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7"/>
            <c:marker>
              <c:symbol val="squar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2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85FD-4286-951D-CDA32949EEE6}"/>
              </c:ext>
            </c:extLst>
          </c:dPt>
          <c:cat>
            <c:strRef>
              <c:f>Victoria!$K$182:$K$222</c:f>
              <c:strCache>
                <c:ptCount val="28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</c:strCache>
            </c:strRef>
          </c:cat>
          <c:val>
            <c:numRef>
              <c:f>Victoria!$L$309:$L$349</c:f>
              <c:numCache>
                <c:formatCode>0.0</c:formatCode>
                <c:ptCount val="41"/>
                <c:pt idx="0">
                  <c:v>100</c:v>
                </c:pt>
                <c:pt idx="1">
                  <c:v>99.673299999999998</c:v>
                </c:pt>
                <c:pt idx="2">
                  <c:v>98.634399999999999</c:v>
                </c:pt>
                <c:pt idx="3">
                  <c:v>97.492500000000007</c:v>
                </c:pt>
                <c:pt idx="4">
                  <c:v>95.552199999999999</c:v>
                </c:pt>
                <c:pt idx="5">
                  <c:v>95.054900000000004</c:v>
                </c:pt>
                <c:pt idx="6">
                  <c:v>95.866600000000005</c:v>
                </c:pt>
                <c:pt idx="7">
                  <c:v>96.045500000000004</c:v>
                </c:pt>
                <c:pt idx="8">
                  <c:v>94.102900000000005</c:v>
                </c:pt>
                <c:pt idx="9">
                  <c:v>93.355900000000005</c:v>
                </c:pt>
                <c:pt idx="10">
                  <c:v>93.046300000000002</c:v>
                </c:pt>
                <c:pt idx="11">
                  <c:v>93.355800000000002</c:v>
                </c:pt>
                <c:pt idx="12">
                  <c:v>96.123699999999999</c:v>
                </c:pt>
                <c:pt idx="13">
                  <c:v>97.197199999999995</c:v>
                </c:pt>
                <c:pt idx="14">
                  <c:v>98.245199999999997</c:v>
                </c:pt>
                <c:pt idx="15">
                  <c:v>99.1755</c:v>
                </c:pt>
                <c:pt idx="16">
                  <c:v>100.9937</c:v>
                </c:pt>
                <c:pt idx="17">
                  <c:v>96.778300000000002</c:v>
                </c:pt>
                <c:pt idx="18">
                  <c:v>96.090900000000005</c:v>
                </c:pt>
                <c:pt idx="19">
                  <c:v>94.983699999999999</c:v>
                </c:pt>
                <c:pt idx="20">
                  <c:v>96.091899999999995</c:v>
                </c:pt>
                <c:pt idx="21">
                  <c:v>95.827200000000005</c:v>
                </c:pt>
                <c:pt idx="22">
                  <c:v>94.803299999999993</c:v>
                </c:pt>
                <c:pt idx="23">
                  <c:v>93.991</c:v>
                </c:pt>
                <c:pt idx="24">
                  <c:v>94.220799999999997</c:v>
                </c:pt>
                <c:pt idx="25">
                  <c:v>94.688000000000002</c:v>
                </c:pt>
                <c:pt idx="26">
                  <c:v>94.670500000000004</c:v>
                </c:pt>
                <c:pt idx="27">
                  <c:v>95.383600000000001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5FD-4286-951D-CDA32949EEE6}"/>
            </c:ext>
          </c:extLst>
        </c:ser>
        <c:ser>
          <c:idx val="2"/>
          <c:order val="2"/>
          <c:tx>
            <c:v>Australia jobs</c:v>
          </c:tx>
          <c:spPr>
            <a:ln w="19050" cap="rnd">
              <a:solidFill>
                <a:srgbClr val="336699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Victoria!$K$182:$K$222</c:f>
              <c:strCache>
                <c:ptCount val="28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</c:strCache>
            </c:strRef>
          </c:cat>
          <c:val>
            <c:numRef>
              <c:f>Victoria!$L$182:$L$222</c:f>
              <c:numCache>
                <c:formatCode>0.0</c:formatCode>
                <c:ptCount val="41"/>
                <c:pt idx="0">
                  <c:v>100</c:v>
                </c:pt>
                <c:pt idx="1">
                  <c:v>99.277699999999996</c:v>
                </c:pt>
                <c:pt idx="2">
                  <c:v>96.308700000000002</c:v>
                </c:pt>
                <c:pt idx="3">
                  <c:v>93.6524</c:v>
                </c:pt>
                <c:pt idx="4">
                  <c:v>91.9285</c:v>
                </c:pt>
                <c:pt idx="5">
                  <c:v>91.4696</c:v>
                </c:pt>
                <c:pt idx="6">
                  <c:v>91.802099999999996</c:v>
                </c:pt>
                <c:pt idx="7">
                  <c:v>92.199100000000001</c:v>
                </c:pt>
                <c:pt idx="8">
                  <c:v>92.746099999999998</c:v>
                </c:pt>
                <c:pt idx="9">
                  <c:v>93.278400000000005</c:v>
                </c:pt>
                <c:pt idx="10">
                  <c:v>93.581500000000005</c:v>
                </c:pt>
                <c:pt idx="11">
                  <c:v>94.088099999999997</c:v>
                </c:pt>
                <c:pt idx="12">
                  <c:v>95.004999999999995</c:v>
                </c:pt>
                <c:pt idx="13">
                  <c:v>95.464100000000002</c:v>
                </c:pt>
                <c:pt idx="14">
                  <c:v>95.654899999999998</c:v>
                </c:pt>
                <c:pt idx="15">
                  <c:v>95.594800000000006</c:v>
                </c:pt>
                <c:pt idx="16">
                  <c:v>96.297300000000007</c:v>
                </c:pt>
                <c:pt idx="17">
                  <c:v>96.584299999999999</c:v>
                </c:pt>
                <c:pt idx="18">
                  <c:v>96.449299999999994</c:v>
                </c:pt>
                <c:pt idx="19">
                  <c:v>96.501199999999997</c:v>
                </c:pt>
                <c:pt idx="20">
                  <c:v>96.569299999999998</c:v>
                </c:pt>
                <c:pt idx="21">
                  <c:v>96.344499999999996</c:v>
                </c:pt>
                <c:pt idx="22">
                  <c:v>96.1678</c:v>
                </c:pt>
                <c:pt idx="23">
                  <c:v>96.063199999999995</c:v>
                </c:pt>
                <c:pt idx="24">
                  <c:v>95.950599999999994</c:v>
                </c:pt>
                <c:pt idx="25">
                  <c:v>95.576499999999996</c:v>
                </c:pt>
                <c:pt idx="26">
                  <c:v>95.529899999999998</c:v>
                </c:pt>
                <c:pt idx="27">
                  <c:v>95.881299999999996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5FD-4286-951D-CDA32949EEE6}"/>
            </c:ext>
          </c:extLst>
        </c:ser>
        <c:ser>
          <c:idx val="3"/>
          <c:order val="3"/>
          <c:tx>
            <c:v>Australia wages</c:v>
          </c:tx>
          <c:spPr>
            <a:ln w="19050" cap="rnd">
              <a:solidFill>
                <a:srgbClr val="669966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Victoria!$K$182:$K$222</c:f>
              <c:strCache>
                <c:ptCount val="28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</c:strCache>
            </c:strRef>
          </c:cat>
          <c:val>
            <c:numRef>
              <c:f>Victoria!$L$224:$L$265</c:f>
              <c:numCache>
                <c:formatCode>0.0</c:formatCode>
                <c:ptCount val="42"/>
                <c:pt idx="0">
                  <c:v>100</c:v>
                </c:pt>
                <c:pt idx="1">
                  <c:v>99.671800000000005</c:v>
                </c:pt>
                <c:pt idx="2">
                  <c:v>98.415499999999994</c:v>
                </c:pt>
                <c:pt idx="3">
                  <c:v>96.688199999999995</c:v>
                </c:pt>
                <c:pt idx="4">
                  <c:v>94.130600000000001</c:v>
                </c:pt>
                <c:pt idx="5">
                  <c:v>94.024199999999993</c:v>
                </c:pt>
                <c:pt idx="6">
                  <c:v>94.259</c:v>
                </c:pt>
                <c:pt idx="7">
                  <c:v>94.709199999999996</c:v>
                </c:pt>
                <c:pt idx="8">
                  <c:v>93.350499999999997</c:v>
                </c:pt>
                <c:pt idx="9">
                  <c:v>92.688999999999993</c:v>
                </c:pt>
                <c:pt idx="10">
                  <c:v>92.309399999999997</c:v>
                </c:pt>
                <c:pt idx="11">
                  <c:v>93.583500000000001</c:v>
                </c:pt>
                <c:pt idx="12">
                  <c:v>95.391999999999996</c:v>
                </c:pt>
                <c:pt idx="13">
                  <c:v>96.089500000000001</c:v>
                </c:pt>
                <c:pt idx="14">
                  <c:v>97.004000000000005</c:v>
                </c:pt>
                <c:pt idx="15">
                  <c:v>97.247299999999996</c:v>
                </c:pt>
                <c:pt idx="16">
                  <c:v>98.873599999999996</c:v>
                </c:pt>
                <c:pt idx="17">
                  <c:v>95.789599999999993</c:v>
                </c:pt>
                <c:pt idx="18">
                  <c:v>95.215800000000002</c:v>
                </c:pt>
                <c:pt idx="19">
                  <c:v>94.859899999999996</c:v>
                </c:pt>
                <c:pt idx="20">
                  <c:v>95.541300000000007</c:v>
                </c:pt>
                <c:pt idx="21">
                  <c:v>95.915099999999995</c:v>
                </c:pt>
                <c:pt idx="22">
                  <c:v>95.477699999999999</c:v>
                </c:pt>
                <c:pt idx="23">
                  <c:v>95.258799999999994</c:v>
                </c:pt>
                <c:pt idx="24">
                  <c:v>95.311800000000005</c:v>
                </c:pt>
                <c:pt idx="25">
                  <c:v>96.393299999999996</c:v>
                </c:pt>
                <c:pt idx="26">
                  <c:v>96.207099999999997</c:v>
                </c:pt>
                <c:pt idx="27">
                  <c:v>97.123199999999997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5FD-4286-951D-CDA32949EE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</a:t>
                </a:r>
                <a:r>
                  <a:rPr lang="en-AU" baseline="0"/>
                  <a:t> ending</a:t>
                </a:r>
                <a:endParaRPr lang="en-AU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m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46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7"/>
        <c:majorTimeUnit val="days"/>
      </c:dateAx>
      <c:valAx>
        <c:axId val="1083880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2925509128877136"/>
          <c:y val="5.2077865266841883E-3"/>
          <c:w val="0.84522681380155951"/>
          <c:h val="0.1158089612504583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Queensland!$K$4</c:f>
              <c:strCache>
                <c:ptCount val="1"/>
                <c:pt idx="0">
                  <c:v>Previous month (week ending 22 August)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  <a:effectLst/>
          </c:spPr>
          <c:invertIfNegative val="0"/>
          <c:cat>
            <c:strRef>
              <c:f>Queensland!$K$36:$K$42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Queensland!$L$36:$L$42</c:f>
              <c:numCache>
                <c:formatCode>0.0</c:formatCode>
                <c:ptCount val="7"/>
                <c:pt idx="0">
                  <c:v>96.62</c:v>
                </c:pt>
                <c:pt idx="1">
                  <c:v>96.2</c:v>
                </c:pt>
                <c:pt idx="2">
                  <c:v>97.37</c:v>
                </c:pt>
                <c:pt idx="3">
                  <c:v>98.33</c:v>
                </c:pt>
                <c:pt idx="4">
                  <c:v>98.79</c:v>
                </c:pt>
                <c:pt idx="5">
                  <c:v>96.25</c:v>
                </c:pt>
                <c:pt idx="6">
                  <c:v>92.95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7F-4C98-89A0-C7F73AA14EA4}"/>
            </c:ext>
          </c:extLst>
        </c:ser>
        <c:ser>
          <c:idx val="2"/>
          <c:order val="1"/>
          <c:tx>
            <c:strRef>
              <c:f>Queensland!$K$7</c:f>
              <c:strCache>
                <c:ptCount val="1"/>
                <c:pt idx="0">
                  <c:v>Previous week (ending 12 September)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  <a:effectLst/>
          </c:spPr>
          <c:invertIfNegative val="0"/>
          <c:cat>
            <c:strRef>
              <c:f>Queensland!$K$36:$K$42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Queensland!$L$45:$L$51</c:f>
              <c:numCache>
                <c:formatCode>0.0</c:formatCode>
                <c:ptCount val="7"/>
                <c:pt idx="0">
                  <c:v>101.81</c:v>
                </c:pt>
                <c:pt idx="1">
                  <c:v>95.76</c:v>
                </c:pt>
                <c:pt idx="2">
                  <c:v>96.3</c:v>
                </c:pt>
                <c:pt idx="3">
                  <c:v>97.08</c:v>
                </c:pt>
                <c:pt idx="4">
                  <c:v>97.36</c:v>
                </c:pt>
                <c:pt idx="5">
                  <c:v>94.61</c:v>
                </c:pt>
                <c:pt idx="6">
                  <c:v>91.7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47F-4C98-89A0-C7F73AA14EA4}"/>
            </c:ext>
          </c:extLst>
        </c:ser>
        <c:ser>
          <c:idx val="3"/>
          <c:order val="2"/>
          <c:tx>
            <c:strRef>
              <c:f>Queensland!$K$8</c:f>
              <c:strCache>
                <c:ptCount val="1"/>
                <c:pt idx="0">
                  <c:v>This week (ending 19 September)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Queensland!$K$36:$K$42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Queensland!$L$54:$L$60</c:f>
              <c:numCache>
                <c:formatCode>0.0</c:formatCode>
                <c:ptCount val="7"/>
                <c:pt idx="0">
                  <c:v>104.41</c:v>
                </c:pt>
                <c:pt idx="1">
                  <c:v>96.37</c:v>
                </c:pt>
                <c:pt idx="2">
                  <c:v>96.65</c:v>
                </c:pt>
                <c:pt idx="3">
                  <c:v>97.63</c:v>
                </c:pt>
                <c:pt idx="4">
                  <c:v>97.92</c:v>
                </c:pt>
                <c:pt idx="5">
                  <c:v>95</c:v>
                </c:pt>
                <c:pt idx="6">
                  <c:v>91.76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47F-4C98-89A0-C7F73AA14E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05"/>
          <c:min val="70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Queensland!$K$4</c:f>
              <c:strCache>
                <c:ptCount val="1"/>
                <c:pt idx="0">
                  <c:v>Previous month (week ending 22 August)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  <a:effectLst/>
          </c:spPr>
          <c:invertIfNegative val="0"/>
          <c:cat>
            <c:strRef>
              <c:f>Queensland!$K$65:$K$71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Queensland!$L$65:$L$71</c:f>
              <c:numCache>
                <c:formatCode>0.0</c:formatCode>
                <c:ptCount val="7"/>
                <c:pt idx="0">
                  <c:v>95.82</c:v>
                </c:pt>
                <c:pt idx="1">
                  <c:v>95.7</c:v>
                </c:pt>
                <c:pt idx="2">
                  <c:v>98.15</c:v>
                </c:pt>
                <c:pt idx="3">
                  <c:v>98.94</c:v>
                </c:pt>
                <c:pt idx="4">
                  <c:v>98.39</c:v>
                </c:pt>
                <c:pt idx="5">
                  <c:v>94.53</c:v>
                </c:pt>
                <c:pt idx="6">
                  <c:v>90.62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9F-4DD4-9CB5-33202A447832}"/>
            </c:ext>
          </c:extLst>
        </c:ser>
        <c:ser>
          <c:idx val="2"/>
          <c:order val="1"/>
          <c:tx>
            <c:strRef>
              <c:f>Queensland!$K$7</c:f>
              <c:strCache>
                <c:ptCount val="1"/>
                <c:pt idx="0">
                  <c:v>Previous week (ending 12 September)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  <a:effectLst/>
          </c:spPr>
          <c:invertIfNegative val="0"/>
          <c:cat>
            <c:strRef>
              <c:f>Queensland!$K$65:$K$71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Queensland!$L$74:$L$80</c:f>
              <c:numCache>
                <c:formatCode>0.0</c:formatCode>
                <c:ptCount val="7"/>
                <c:pt idx="0">
                  <c:v>100.64</c:v>
                </c:pt>
                <c:pt idx="1">
                  <c:v>96.12</c:v>
                </c:pt>
                <c:pt idx="2">
                  <c:v>97.48</c:v>
                </c:pt>
                <c:pt idx="3">
                  <c:v>98.25</c:v>
                </c:pt>
                <c:pt idx="4">
                  <c:v>97.42</c:v>
                </c:pt>
                <c:pt idx="5">
                  <c:v>93.25</c:v>
                </c:pt>
                <c:pt idx="6">
                  <c:v>89.05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C9F-4DD4-9CB5-33202A447832}"/>
            </c:ext>
          </c:extLst>
        </c:ser>
        <c:ser>
          <c:idx val="3"/>
          <c:order val="2"/>
          <c:tx>
            <c:strRef>
              <c:f>Queensland!$K$8</c:f>
              <c:strCache>
                <c:ptCount val="1"/>
                <c:pt idx="0">
                  <c:v>This week (ending 19 September)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Queensland!$K$65:$K$71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Queensland!$L$83:$L$89</c:f>
              <c:numCache>
                <c:formatCode>0.0</c:formatCode>
                <c:ptCount val="7"/>
                <c:pt idx="0">
                  <c:v>102.59</c:v>
                </c:pt>
                <c:pt idx="1">
                  <c:v>96.4</c:v>
                </c:pt>
                <c:pt idx="2">
                  <c:v>97.96</c:v>
                </c:pt>
                <c:pt idx="3">
                  <c:v>98.83</c:v>
                </c:pt>
                <c:pt idx="4">
                  <c:v>97.95</c:v>
                </c:pt>
                <c:pt idx="5">
                  <c:v>93.8</c:v>
                </c:pt>
                <c:pt idx="6">
                  <c:v>89.41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C9F-4DD4-9CB5-33202A4478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05"/>
          <c:min val="70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932130123607682"/>
          <c:y val="7.6490334307209348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Queensland!$K$9</c:f>
              <c:strCache>
                <c:ptCount val="1"/>
                <c:pt idx="0">
                  <c:v>Week ending 14 March</c:v>
                </c:pt>
              </c:strCache>
            </c:strRef>
          </c:tx>
          <c:spPr>
            <a:solidFill>
              <a:srgbClr val="99CC66"/>
            </a:solidFill>
            <a:ln>
              <a:noFill/>
            </a:ln>
            <a:effectLst/>
          </c:spPr>
          <c:invertIfNegative val="0"/>
          <c:cat>
            <c:strRef>
              <c:f>Queensland!$K$143:$K$161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Queensland!$L$143:$L$161</c:f>
              <c:numCache>
                <c:formatCode>0.0%</c:formatCode>
                <c:ptCount val="19"/>
                <c:pt idx="0">
                  <c:v>1.44E-2</c:v>
                </c:pt>
                <c:pt idx="1">
                  <c:v>2.2800000000000001E-2</c:v>
                </c:pt>
                <c:pt idx="2">
                  <c:v>6.9699999999999998E-2</c:v>
                </c:pt>
                <c:pt idx="3">
                  <c:v>1.1900000000000001E-2</c:v>
                </c:pt>
                <c:pt idx="4">
                  <c:v>7.2800000000000004E-2</c:v>
                </c:pt>
                <c:pt idx="5">
                  <c:v>4.3099999999999999E-2</c:v>
                </c:pt>
                <c:pt idx="6">
                  <c:v>0.10390000000000001</c:v>
                </c:pt>
                <c:pt idx="7">
                  <c:v>7.5499999999999998E-2</c:v>
                </c:pt>
                <c:pt idx="8">
                  <c:v>4.4200000000000003E-2</c:v>
                </c:pt>
                <c:pt idx="9">
                  <c:v>9.7000000000000003E-3</c:v>
                </c:pt>
                <c:pt idx="10">
                  <c:v>2.7699999999999999E-2</c:v>
                </c:pt>
                <c:pt idx="11">
                  <c:v>2.3199999999999998E-2</c:v>
                </c:pt>
                <c:pt idx="12">
                  <c:v>7.4499999999999997E-2</c:v>
                </c:pt>
                <c:pt idx="13">
                  <c:v>6.8699999999999997E-2</c:v>
                </c:pt>
                <c:pt idx="14">
                  <c:v>6.0699999999999997E-2</c:v>
                </c:pt>
                <c:pt idx="15">
                  <c:v>5.5300000000000002E-2</c:v>
                </c:pt>
                <c:pt idx="16">
                  <c:v>0.16470000000000001</c:v>
                </c:pt>
                <c:pt idx="17">
                  <c:v>1.6199999999999999E-2</c:v>
                </c:pt>
                <c:pt idx="18">
                  <c:v>4.02E-2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AA-4A70-9637-2FC633F8240C}"/>
            </c:ext>
          </c:extLst>
        </c:ser>
        <c:ser>
          <c:idx val="0"/>
          <c:order val="1"/>
          <c:tx>
            <c:strRef>
              <c:f>Queensland!$K$8</c:f>
              <c:strCache>
                <c:ptCount val="1"/>
                <c:pt idx="0">
                  <c:v>This week (ending 19 September)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Queensland!$K$143:$K$161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Queensland!$L$163:$L$181</c:f>
              <c:numCache>
                <c:formatCode>0.0%</c:formatCode>
                <c:ptCount val="19"/>
                <c:pt idx="0">
                  <c:v>1.46E-2</c:v>
                </c:pt>
                <c:pt idx="1">
                  <c:v>2.3E-2</c:v>
                </c:pt>
                <c:pt idx="2">
                  <c:v>6.9099999999999995E-2</c:v>
                </c:pt>
                <c:pt idx="3">
                  <c:v>1.2E-2</c:v>
                </c:pt>
                <c:pt idx="4">
                  <c:v>7.1499999999999994E-2</c:v>
                </c:pt>
                <c:pt idx="5">
                  <c:v>4.2999999999999997E-2</c:v>
                </c:pt>
                <c:pt idx="6">
                  <c:v>0.1056</c:v>
                </c:pt>
                <c:pt idx="7">
                  <c:v>6.9099999999999995E-2</c:v>
                </c:pt>
                <c:pt idx="8">
                  <c:v>4.2099999999999999E-2</c:v>
                </c:pt>
                <c:pt idx="9">
                  <c:v>8.8000000000000005E-3</c:v>
                </c:pt>
                <c:pt idx="10">
                  <c:v>2.87E-2</c:v>
                </c:pt>
                <c:pt idx="11">
                  <c:v>2.2700000000000001E-2</c:v>
                </c:pt>
                <c:pt idx="12">
                  <c:v>7.4200000000000002E-2</c:v>
                </c:pt>
                <c:pt idx="13">
                  <c:v>6.8699999999999997E-2</c:v>
                </c:pt>
                <c:pt idx="14">
                  <c:v>6.7199999999999996E-2</c:v>
                </c:pt>
                <c:pt idx="15">
                  <c:v>5.7299999999999997E-2</c:v>
                </c:pt>
                <c:pt idx="16">
                  <c:v>0.16600000000000001</c:v>
                </c:pt>
                <c:pt idx="17">
                  <c:v>1.5800000000000002E-2</c:v>
                </c:pt>
                <c:pt idx="18">
                  <c:v>3.9899999999999998E-2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5AA-4A70-9637-2FC633F824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2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prstDash val="solid"/>
              <a:round/>
            </a:ln>
            <a:effectLst/>
          </c:spPr>
        </c:majorGridlines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809410238983027"/>
          <c:y val="0.1453644525029838"/>
          <c:w val="0.85382587099787943"/>
          <c:h val="0.79642615057109722"/>
        </c:manualLayout>
      </c:layout>
      <c:barChart>
        <c:barDir val="bar"/>
        <c:grouping val="clustered"/>
        <c:varyColors val="0"/>
        <c:ser>
          <c:idx val="0"/>
          <c:order val="0"/>
          <c:tx>
            <c:v>This week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Queensland!$K$94:$K$112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Queensland!$L$94:$L$112</c:f>
              <c:numCache>
                <c:formatCode>0.0%</c:formatCode>
                <c:ptCount val="19"/>
                <c:pt idx="0">
                  <c:v>-1.2200000000000001E-2</c:v>
                </c:pt>
                <c:pt idx="1">
                  <c:v>-1.9400000000000001E-2</c:v>
                </c:pt>
                <c:pt idx="2">
                  <c:v>-3.3500000000000002E-2</c:v>
                </c:pt>
                <c:pt idx="3">
                  <c:v>-2.0199999999999999E-2</c:v>
                </c:pt>
                <c:pt idx="4">
                  <c:v>-4.1599999999999998E-2</c:v>
                </c:pt>
                <c:pt idx="5">
                  <c:v>-2.7799999999999998E-2</c:v>
                </c:pt>
                <c:pt idx="6">
                  <c:v>-8.8999999999999999E-3</c:v>
                </c:pt>
                <c:pt idx="7">
                  <c:v>-0.1071</c:v>
                </c:pt>
                <c:pt idx="8">
                  <c:v>-7.0300000000000001E-2</c:v>
                </c:pt>
                <c:pt idx="9">
                  <c:v>-0.1179</c:v>
                </c:pt>
                <c:pt idx="10">
                  <c:v>7.7999999999999996E-3</c:v>
                </c:pt>
                <c:pt idx="11">
                  <c:v>-4.4900000000000002E-2</c:v>
                </c:pt>
                <c:pt idx="12">
                  <c:v>-2.8199999999999999E-2</c:v>
                </c:pt>
                <c:pt idx="13">
                  <c:v>-2.53E-2</c:v>
                </c:pt>
                <c:pt idx="14">
                  <c:v>7.9100000000000004E-2</c:v>
                </c:pt>
                <c:pt idx="15">
                  <c:v>9.2999999999999992E-3</c:v>
                </c:pt>
                <c:pt idx="16">
                  <c:v>-1.7000000000000001E-2</c:v>
                </c:pt>
                <c:pt idx="17">
                  <c:v>-0.05</c:v>
                </c:pt>
                <c:pt idx="18">
                  <c:v>-3.1099999999999999E-2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E1-4F13-BC1E-E59AA5419C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0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  <c:max val="0.1"/>
        </c:scaling>
        <c:delete val="0"/>
        <c:axPos val="t"/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  <c:majorUnit val="0.1"/>
      </c:valAx>
      <c:spPr>
        <a:solidFill>
          <a:schemeClr val="bg1"/>
        </a:solidFill>
        <a:ln w="6350">
          <a:solidFill>
            <a:schemeClr val="bg2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3881862518050296"/>
        </c:manualLayout>
      </c:layout>
      <c:lineChart>
        <c:grouping val="standard"/>
        <c:varyColors val="0"/>
        <c:ser>
          <c:idx val="0"/>
          <c:order val="0"/>
          <c:tx>
            <c:v>State jobs</c:v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Queensland!$K$183:$K$223</c:f>
              <c:strCache>
                <c:ptCount val="28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</c:strCache>
            </c:strRef>
          </c:cat>
          <c:val>
            <c:numRef>
              <c:f>Queensland!$L$268:$L$308</c:f>
              <c:numCache>
                <c:formatCode>0.0</c:formatCode>
                <c:ptCount val="41"/>
                <c:pt idx="0">
                  <c:v>100</c:v>
                </c:pt>
                <c:pt idx="1">
                  <c:v>99.597399999999993</c:v>
                </c:pt>
                <c:pt idx="2">
                  <c:v>96.322500000000005</c:v>
                </c:pt>
                <c:pt idx="3">
                  <c:v>93.833600000000004</c:v>
                </c:pt>
                <c:pt idx="4">
                  <c:v>91.662700000000001</c:v>
                </c:pt>
                <c:pt idx="5">
                  <c:v>91.411299999999997</c:v>
                </c:pt>
                <c:pt idx="6">
                  <c:v>92.019900000000007</c:v>
                </c:pt>
                <c:pt idx="7">
                  <c:v>92.4983</c:v>
                </c:pt>
                <c:pt idx="8">
                  <c:v>93.158299999999997</c:v>
                </c:pt>
                <c:pt idx="9">
                  <c:v>93.733500000000006</c:v>
                </c:pt>
                <c:pt idx="10">
                  <c:v>93.894800000000004</c:v>
                </c:pt>
                <c:pt idx="11">
                  <c:v>94.154499999999999</c:v>
                </c:pt>
                <c:pt idx="12">
                  <c:v>94.950699999999998</c:v>
                </c:pt>
                <c:pt idx="13">
                  <c:v>95.515199999999993</c:v>
                </c:pt>
                <c:pt idx="14">
                  <c:v>95.681700000000006</c:v>
                </c:pt>
                <c:pt idx="15">
                  <c:v>95.774799999999999</c:v>
                </c:pt>
                <c:pt idx="16">
                  <c:v>96.431200000000004</c:v>
                </c:pt>
                <c:pt idx="17">
                  <c:v>96.923500000000004</c:v>
                </c:pt>
                <c:pt idx="18">
                  <c:v>97.155600000000007</c:v>
                </c:pt>
                <c:pt idx="19">
                  <c:v>97.556100000000001</c:v>
                </c:pt>
                <c:pt idx="20">
                  <c:v>97.561599999999999</c:v>
                </c:pt>
                <c:pt idx="21">
                  <c:v>97.462699999999998</c:v>
                </c:pt>
                <c:pt idx="22">
                  <c:v>97.1678</c:v>
                </c:pt>
                <c:pt idx="23">
                  <c:v>97.526899999999998</c:v>
                </c:pt>
                <c:pt idx="24">
                  <c:v>97.139799999999994</c:v>
                </c:pt>
                <c:pt idx="25">
                  <c:v>97.065299999999993</c:v>
                </c:pt>
                <c:pt idx="26">
                  <c:v>97.017099999999999</c:v>
                </c:pt>
                <c:pt idx="27">
                  <c:v>97.518699999999995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46-498E-9089-264CC8DE7DF1}"/>
            </c:ext>
          </c:extLst>
        </c:ser>
        <c:ser>
          <c:idx val="1"/>
          <c:order val="1"/>
          <c:tx>
            <c:v>State wages</c:v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7"/>
            <c:marker>
              <c:symbol val="squar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2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BC46-498E-9089-264CC8DE7DF1}"/>
              </c:ext>
            </c:extLst>
          </c:dPt>
          <c:cat>
            <c:strRef>
              <c:f>Queensland!$K$183:$K$223</c:f>
              <c:strCache>
                <c:ptCount val="28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</c:strCache>
            </c:strRef>
          </c:cat>
          <c:val>
            <c:numRef>
              <c:f>Queensland!$L$310:$L$350</c:f>
              <c:numCache>
                <c:formatCode>0.0</c:formatCode>
                <c:ptCount val="41"/>
                <c:pt idx="0">
                  <c:v>100</c:v>
                </c:pt>
                <c:pt idx="1">
                  <c:v>99.537499999999994</c:v>
                </c:pt>
                <c:pt idx="2">
                  <c:v>97.631799999999998</c:v>
                </c:pt>
                <c:pt idx="3">
                  <c:v>96.701400000000007</c:v>
                </c:pt>
                <c:pt idx="4">
                  <c:v>93.945700000000002</c:v>
                </c:pt>
                <c:pt idx="5">
                  <c:v>94.103700000000003</c:v>
                </c:pt>
                <c:pt idx="6">
                  <c:v>94.2821</c:v>
                </c:pt>
                <c:pt idx="7">
                  <c:v>95.120500000000007</c:v>
                </c:pt>
                <c:pt idx="8">
                  <c:v>94.391400000000004</c:v>
                </c:pt>
                <c:pt idx="9">
                  <c:v>93.956299999999999</c:v>
                </c:pt>
                <c:pt idx="10">
                  <c:v>93.036000000000001</c:v>
                </c:pt>
                <c:pt idx="11">
                  <c:v>94.387699999999995</c:v>
                </c:pt>
                <c:pt idx="12">
                  <c:v>95.369</c:v>
                </c:pt>
                <c:pt idx="13">
                  <c:v>96.3703</c:v>
                </c:pt>
                <c:pt idx="14">
                  <c:v>97.394999999999996</c:v>
                </c:pt>
                <c:pt idx="15">
                  <c:v>98.413200000000003</c:v>
                </c:pt>
                <c:pt idx="16">
                  <c:v>99.565399999999997</c:v>
                </c:pt>
                <c:pt idx="17">
                  <c:v>96.899100000000004</c:v>
                </c:pt>
                <c:pt idx="18">
                  <c:v>96.377300000000005</c:v>
                </c:pt>
                <c:pt idx="19">
                  <c:v>96.209100000000007</c:v>
                </c:pt>
                <c:pt idx="20">
                  <c:v>96.563599999999994</c:v>
                </c:pt>
                <c:pt idx="21">
                  <c:v>97.113500000000002</c:v>
                </c:pt>
                <c:pt idx="22">
                  <c:v>96.610399999999998</c:v>
                </c:pt>
                <c:pt idx="23">
                  <c:v>96.895300000000006</c:v>
                </c:pt>
                <c:pt idx="24">
                  <c:v>96.394999999999996</c:v>
                </c:pt>
                <c:pt idx="25">
                  <c:v>98.178100000000001</c:v>
                </c:pt>
                <c:pt idx="26">
                  <c:v>97.630099999999999</c:v>
                </c:pt>
                <c:pt idx="27">
                  <c:v>98.328000000000003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C46-498E-9089-264CC8DE7DF1}"/>
            </c:ext>
          </c:extLst>
        </c:ser>
        <c:ser>
          <c:idx val="2"/>
          <c:order val="2"/>
          <c:tx>
            <c:v>Australia jobs</c:v>
          </c:tx>
          <c:spPr>
            <a:ln w="19050" cap="rnd">
              <a:solidFill>
                <a:srgbClr val="336699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Queensland!$K$183:$K$223</c:f>
              <c:strCache>
                <c:ptCount val="28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</c:strCache>
            </c:strRef>
          </c:cat>
          <c:val>
            <c:numRef>
              <c:f>Queensland!$L$183:$L$223</c:f>
              <c:numCache>
                <c:formatCode>0.0</c:formatCode>
                <c:ptCount val="41"/>
                <c:pt idx="0">
                  <c:v>100</c:v>
                </c:pt>
                <c:pt idx="1">
                  <c:v>99.277699999999996</c:v>
                </c:pt>
                <c:pt idx="2">
                  <c:v>96.308700000000002</c:v>
                </c:pt>
                <c:pt idx="3">
                  <c:v>93.6524</c:v>
                </c:pt>
                <c:pt idx="4">
                  <c:v>91.9285</c:v>
                </c:pt>
                <c:pt idx="5">
                  <c:v>91.4696</c:v>
                </c:pt>
                <c:pt idx="6">
                  <c:v>91.802099999999996</c:v>
                </c:pt>
                <c:pt idx="7">
                  <c:v>92.199100000000001</c:v>
                </c:pt>
                <c:pt idx="8">
                  <c:v>92.746099999999998</c:v>
                </c:pt>
                <c:pt idx="9">
                  <c:v>93.278400000000005</c:v>
                </c:pt>
                <c:pt idx="10">
                  <c:v>93.581500000000005</c:v>
                </c:pt>
                <c:pt idx="11">
                  <c:v>94.088099999999997</c:v>
                </c:pt>
                <c:pt idx="12">
                  <c:v>95.004999999999995</c:v>
                </c:pt>
                <c:pt idx="13">
                  <c:v>95.464100000000002</c:v>
                </c:pt>
                <c:pt idx="14">
                  <c:v>95.654899999999998</c:v>
                </c:pt>
                <c:pt idx="15">
                  <c:v>95.594800000000006</c:v>
                </c:pt>
                <c:pt idx="16">
                  <c:v>96.297300000000007</c:v>
                </c:pt>
                <c:pt idx="17">
                  <c:v>96.584299999999999</c:v>
                </c:pt>
                <c:pt idx="18">
                  <c:v>96.449299999999994</c:v>
                </c:pt>
                <c:pt idx="19">
                  <c:v>96.501199999999997</c:v>
                </c:pt>
                <c:pt idx="20">
                  <c:v>96.569299999999998</c:v>
                </c:pt>
                <c:pt idx="21">
                  <c:v>96.344499999999996</c:v>
                </c:pt>
                <c:pt idx="22">
                  <c:v>96.1678</c:v>
                </c:pt>
                <c:pt idx="23">
                  <c:v>96.063199999999995</c:v>
                </c:pt>
                <c:pt idx="24">
                  <c:v>95.950599999999994</c:v>
                </c:pt>
                <c:pt idx="25">
                  <c:v>95.576499999999996</c:v>
                </c:pt>
                <c:pt idx="26">
                  <c:v>95.529899999999998</c:v>
                </c:pt>
                <c:pt idx="27">
                  <c:v>95.881299999999996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C46-498E-9089-264CC8DE7DF1}"/>
            </c:ext>
          </c:extLst>
        </c:ser>
        <c:ser>
          <c:idx val="3"/>
          <c:order val="3"/>
          <c:tx>
            <c:v>Australia wages</c:v>
          </c:tx>
          <c:spPr>
            <a:ln w="19050" cap="rnd">
              <a:solidFill>
                <a:srgbClr val="669966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Queensland!$K$183:$K$223</c:f>
              <c:strCache>
                <c:ptCount val="28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</c:strCache>
            </c:strRef>
          </c:cat>
          <c:val>
            <c:numRef>
              <c:f>Queensland!$L$225:$L$266</c:f>
              <c:numCache>
                <c:formatCode>0.0</c:formatCode>
                <c:ptCount val="42"/>
                <c:pt idx="0">
                  <c:v>100</c:v>
                </c:pt>
                <c:pt idx="1">
                  <c:v>99.671800000000005</c:v>
                </c:pt>
                <c:pt idx="2">
                  <c:v>98.415499999999994</c:v>
                </c:pt>
                <c:pt idx="3">
                  <c:v>96.688199999999995</c:v>
                </c:pt>
                <c:pt idx="4">
                  <c:v>94.130600000000001</c:v>
                </c:pt>
                <c:pt idx="5">
                  <c:v>94.024199999999993</c:v>
                </c:pt>
                <c:pt idx="6">
                  <c:v>94.259</c:v>
                </c:pt>
                <c:pt idx="7">
                  <c:v>94.709199999999996</c:v>
                </c:pt>
                <c:pt idx="8">
                  <c:v>93.350499999999997</c:v>
                </c:pt>
                <c:pt idx="9">
                  <c:v>92.688999999999993</c:v>
                </c:pt>
                <c:pt idx="10">
                  <c:v>92.309399999999997</c:v>
                </c:pt>
                <c:pt idx="11">
                  <c:v>93.583500000000001</c:v>
                </c:pt>
                <c:pt idx="12">
                  <c:v>95.391999999999996</c:v>
                </c:pt>
                <c:pt idx="13">
                  <c:v>96.089500000000001</c:v>
                </c:pt>
                <c:pt idx="14">
                  <c:v>97.004000000000005</c:v>
                </c:pt>
                <c:pt idx="15">
                  <c:v>97.247299999999996</c:v>
                </c:pt>
                <c:pt idx="16">
                  <c:v>98.873599999999996</c:v>
                </c:pt>
                <c:pt idx="17">
                  <c:v>95.789599999999993</c:v>
                </c:pt>
                <c:pt idx="18">
                  <c:v>95.215800000000002</c:v>
                </c:pt>
                <c:pt idx="19">
                  <c:v>94.859899999999996</c:v>
                </c:pt>
                <c:pt idx="20">
                  <c:v>95.541300000000007</c:v>
                </c:pt>
                <c:pt idx="21">
                  <c:v>95.915099999999995</c:v>
                </c:pt>
                <c:pt idx="22">
                  <c:v>95.477699999999999</c:v>
                </c:pt>
                <c:pt idx="23">
                  <c:v>95.258799999999994</c:v>
                </c:pt>
                <c:pt idx="24">
                  <c:v>95.311800000000005</c:v>
                </c:pt>
                <c:pt idx="25">
                  <c:v>96.393299999999996</c:v>
                </c:pt>
                <c:pt idx="26">
                  <c:v>96.207099999999997</c:v>
                </c:pt>
                <c:pt idx="27">
                  <c:v>97.123199999999997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C46-498E-9089-264CC8DE7D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</a:t>
                </a:r>
                <a:r>
                  <a:rPr lang="en-AU" baseline="0"/>
                  <a:t> ending</a:t>
                </a:r>
                <a:endParaRPr lang="en-AU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m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46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7"/>
        <c:majorTimeUnit val="days"/>
      </c:dateAx>
      <c:valAx>
        <c:axId val="1083880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2925509128877136"/>
          <c:y val="5.2077865266841883E-3"/>
          <c:w val="0.84522681380155951"/>
          <c:h val="0.1158089612504583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'South Australia'!$K$4</c:f>
              <c:strCache>
                <c:ptCount val="1"/>
                <c:pt idx="0">
                  <c:v>Previous month (week ending 22 August)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  <a:effectLst/>
          </c:spPr>
          <c:invertIfNegative val="0"/>
          <c:cat>
            <c:strRef>
              <c:f>'South Australia'!$K$35:$K$41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'South Australia'!$L$35:$L$41</c:f>
              <c:numCache>
                <c:formatCode>0.0</c:formatCode>
                <c:ptCount val="7"/>
                <c:pt idx="0">
                  <c:v>98.19</c:v>
                </c:pt>
                <c:pt idx="1">
                  <c:v>96.2</c:v>
                </c:pt>
                <c:pt idx="2">
                  <c:v>97.38</c:v>
                </c:pt>
                <c:pt idx="3">
                  <c:v>97.15</c:v>
                </c:pt>
                <c:pt idx="4">
                  <c:v>96.75</c:v>
                </c:pt>
                <c:pt idx="5">
                  <c:v>94.42</c:v>
                </c:pt>
                <c:pt idx="6">
                  <c:v>88.32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52-471E-8055-854FAF7CE5AB}"/>
            </c:ext>
          </c:extLst>
        </c:ser>
        <c:ser>
          <c:idx val="2"/>
          <c:order val="1"/>
          <c:tx>
            <c:strRef>
              <c:f>'South Australia'!$K$7</c:f>
              <c:strCache>
                <c:ptCount val="1"/>
                <c:pt idx="0">
                  <c:v>Previous week (ending 12 September)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  <a:effectLst/>
          </c:spPr>
          <c:invertIfNegative val="0"/>
          <c:cat>
            <c:strRef>
              <c:f>'South Australia'!$K$35:$K$41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'South Australia'!$L$44:$L$50</c:f>
              <c:numCache>
                <c:formatCode>0.0</c:formatCode>
                <c:ptCount val="7"/>
                <c:pt idx="0">
                  <c:v>101.5</c:v>
                </c:pt>
                <c:pt idx="1">
                  <c:v>96.11</c:v>
                </c:pt>
                <c:pt idx="2">
                  <c:v>97.11</c:v>
                </c:pt>
                <c:pt idx="3">
                  <c:v>96.62</c:v>
                </c:pt>
                <c:pt idx="4">
                  <c:v>96.31</c:v>
                </c:pt>
                <c:pt idx="5">
                  <c:v>93.77</c:v>
                </c:pt>
                <c:pt idx="6">
                  <c:v>88.9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D52-471E-8055-854FAF7CE5AB}"/>
            </c:ext>
          </c:extLst>
        </c:ser>
        <c:ser>
          <c:idx val="3"/>
          <c:order val="2"/>
          <c:tx>
            <c:strRef>
              <c:f>'South Australia'!$K$8</c:f>
              <c:strCache>
                <c:ptCount val="1"/>
                <c:pt idx="0">
                  <c:v>This week (ending 19 September)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'South Australia'!$K$35:$K$41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'South Australia'!$L$53:$L$59</c:f>
              <c:numCache>
                <c:formatCode>0.0</c:formatCode>
                <c:ptCount val="7"/>
                <c:pt idx="0">
                  <c:v>103.53</c:v>
                </c:pt>
                <c:pt idx="1">
                  <c:v>96.73</c:v>
                </c:pt>
                <c:pt idx="2">
                  <c:v>97.74</c:v>
                </c:pt>
                <c:pt idx="3">
                  <c:v>97.51</c:v>
                </c:pt>
                <c:pt idx="4">
                  <c:v>97.35</c:v>
                </c:pt>
                <c:pt idx="5">
                  <c:v>94.82</c:v>
                </c:pt>
                <c:pt idx="6">
                  <c:v>89.82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D52-471E-8055-854FAF7CE5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05"/>
          <c:min val="70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'South Australia'!$K$4</c:f>
              <c:strCache>
                <c:ptCount val="1"/>
                <c:pt idx="0">
                  <c:v>Previous month (week ending 22 August)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  <a:effectLst/>
          </c:spPr>
          <c:invertIfNegative val="0"/>
          <c:cat>
            <c:strRef>
              <c:f>'South Australia'!$K$64:$K$70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'South Australia'!$L$64:$L$70</c:f>
              <c:numCache>
                <c:formatCode>0.0</c:formatCode>
                <c:ptCount val="7"/>
                <c:pt idx="0">
                  <c:v>96.62</c:v>
                </c:pt>
                <c:pt idx="1">
                  <c:v>95.53</c:v>
                </c:pt>
                <c:pt idx="2">
                  <c:v>99.25</c:v>
                </c:pt>
                <c:pt idx="3">
                  <c:v>98.88</c:v>
                </c:pt>
                <c:pt idx="4">
                  <c:v>98.11</c:v>
                </c:pt>
                <c:pt idx="5">
                  <c:v>94.91</c:v>
                </c:pt>
                <c:pt idx="6">
                  <c:v>90.44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94-40EB-8DC9-4AEEB7E7C797}"/>
            </c:ext>
          </c:extLst>
        </c:ser>
        <c:ser>
          <c:idx val="2"/>
          <c:order val="1"/>
          <c:tx>
            <c:strRef>
              <c:f>'South Australia'!$K$7</c:f>
              <c:strCache>
                <c:ptCount val="1"/>
                <c:pt idx="0">
                  <c:v>Previous week (ending 12 September)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  <a:effectLst/>
          </c:spPr>
          <c:invertIfNegative val="0"/>
          <c:cat>
            <c:strRef>
              <c:f>'South Australia'!$K$64:$K$70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'South Australia'!$L$73:$L$79</c:f>
              <c:numCache>
                <c:formatCode>0.0</c:formatCode>
                <c:ptCount val="7"/>
                <c:pt idx="0">
                  <c:v>100.04</c:v>
                </c:pt>
                <c:pt idx="1">
                  <c:v>95.99</c:v>
                </c:pt>
                <c:pt idx="2">
                  <c:v>99.06</c:v>
                </c:pt>
                <c:pt idx="3">
                  <c:v>98.76</c:v>
                </c:pt>
                <c:pt idx="4">
                  <c:v>97.99</c:v>
                </c:pt>
                <c:pt idx="5">
                  <c:v>94.32</c:v>
                </c:pt>
                <c:pt idx="6">
                  <c:v>90.23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594-40EB-8DC9-4AEEB7E7C797}"/>
            </c:ext>
          </c:extLst>
        </c:ser>
        <c:ser>
          <c:idx val="3"/>
          <c:order val="2"/>
          <c:tx>
            <c:strRef>
              <c:f>'South Australia'!$K$8</c:f>
              <c:strCache>
                <c:ptCount val="1"/>
                <c:pt idx="0">
                  <c:v>This week (ending 19 September)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'South Australia'!$K$64:$K$70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'South Australia'!$L$82:$L$88</c:f>
              <c:numCache>
                <c:formatCode>0.0</c:formatCode>
                <c:ptCount val="7"/>
                <c:pt idx="0">
                  <c:v>102.45</c:v>
                </c:pt>
                <c:pt idx="1">
                  <c:v>95.84</c:v>
                </c:pt>
                <c:pt idx="2">
                  <c:v>99.18</c:v>
                </c:pt>
                <c:pt idx="3">
                  <c:v>99.19</c:v>
                </c:pt>
                <c:pt idx="4">
                  <c:v>98.48</c:v>
                </c:pt>
                <c:pt idx="5">
                  <c:v>94.59</c:v>
                </c:pt>
                <c:pt idx="6">
                  <c:v>90.2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594-40EB-8DC9-4AEEB7E7C7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05"/>
          <c:min val="70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932130123607682"/>
          <c:y val="7.6490334307209348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'South Australia'!$K$9</c:f>
              <c:strCache>
                <c:ptCount val="1"/>
                <c:pt idx="0">
                  <c:v>Week ending 14 March</c:v>
                </c:pt>
              </c:strCache>
            </c:strRef>
          </c:tx>
          <c:spPr>
            <a:solidFill>
              <a:srgbClr val="99CC66"/>
            </a:solidFill>
            <a:ln>
              <a:noFill/>
            </a:ln>
            <a:effectLst/>
          </c:spPr>
          <c:invertIfNegative val="0"/>
          <c:cat>
            <c:strRef>
              <c:f>'South Australia'!$K$142:$K$160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'South Australia'!$L$142:$L$160</c:f>
              <c:numCache>
                <c:formatCode>0.0%</c:formatCode>
                <c:ptCount val="19"/>
                <c:pt idx="0">
                  <c:v>2.5700000000000001E-2</c:v>
                </c:pt>
                <c:pt idx="1">
                  <c:v>1.61E-2</c:v>
                </c:pt>
                <c:pt idx="2">
                  <c:v>9.6000000000000002E-2</c:v>
                </c:pt>
                <c:pt idx="3">
                  <c:v>1.29E-2</c:v>
                </c:pt>
                <c:pt idx="4">
                  <c:v>6.6000000000000003E-2</c:v>
                </c:pt>
                <c:pt idx="5">
                  <c:v>4.7E-2</c:v>
                </c:pt>
                <c:pt idx="6">
                  <c:v>0.1245</c:v>
                </c:pt>
                <c:pt idx="7">
                  <c:v>7.5800000000000006E-2</c:v>
                </c:pt>
                <c:pt idx="8">
                  <c:v>4.1399999999999999E-2</c:v>
                </c:pt>
                <c:pt idx="9">
                  <c:v>1.11E-2</c:v>
                </c:pt>
                <c:pt idx="10">
                  <c:v>3.5700000000000003E-2</c:v>
                </c:pt>
                <c:pt idx="11">
                  <c:v>1.84E-2</c:v>
                </c:pt>
                <c:pt idx="12">
                  <c:v>7.0300000000000001E-2</c:v>
                </c:pt>
                <c:pt idx="13">
                  <c:v>7.0900000000000005E-2</c:v>
                </c:pt>
                <c:pt idx="14">
                  <c:v>3.7999999999999999E-2</c:v>
                </c:pt>
                <c:pt idx="15">
                  <c:v>6.1600000000000002E-2</c:v>
                </c:pt>
                <c:pt idx="16">
                  <c:v>0.1331</c:v>
                </c:pt>
                <c:pt idx="17">
                  <c:v>1.6400000000000001E-2</c:v>
                </c:pt>
                <c:pt idx="18">
                  <c:v>3.85E-2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E5-4BDE-8D64-74671DDE7317}"/>
            </c:ext>
          </c:extLst>
        </c:ser>
        <c:ser>
          <c:idx val="0"/>
          <c:order val="1"/>
          <c:tx>
            <c:strRef>
              <c:f>'South Australia'!$K$8</c:f>
              <c:strCache>
                <c:ptCount val="1"/>
                <c:pt idx="0">
                  <c:v>This week (ending 19 September)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'South Australia'!$K$142:$K$160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'South Australia'!$L$162:$L$180</c:f>
              <c:numCache>
                <c:formatCode>0.0%</c:formatCode>
                <c:ptCount val="19"/>
                <c:pt idx="0">
                  <c:v>2.3400000000000001E-2</c:v>
                </c:pt>
                <c:pt idx="1">
                  <c:v>1.6E-2</c:v>
                </c:pt>
                <c:pt idx="2">
                  <c:v>9.4399999999999998E-2</c:v>
                </c:pt>
                <c:pt idx="3">
                  <c:v>1.3100000000000001E-2</c:v>
                </c:pt>
                <c:pt idx="4">
                  <c:v>6.7599999999999993E-2</c:v>
                </c:pt>
                <c:pt idx="5">
                  <c:v>4.65E-2</c:v>
                </c:pt>
                <c:pt idx="6">
                  <c:v>0.1231</c:v>
                </c:pt>
                <c:pt idx="7">
                  <c:v>6.9699999999999998E-2</c:v>
                </c:pt>
                <c:pt idx="8">
                  <c:v>3.95E-2</c:v>
                </c:pt>
                <c:pt idx="9">
                  <c:v>1.09E-2</c:v>
                </c:pt>
                <c:pt idx="10">
                  <c:v>3.7699999999999997E-2</c:v>
                </c:pt>
                <c:pt idx="11">
                  <c:v>1.7399999999999999E-2</c:v>
                </c:pt>
                <c:pt idx="12">
                  <c:v>7.1499999999999994E-2</c:v>
                </c:pt>
                <c:pt idx="13">
                  <c:v>7.2499999999999995E-2</c:v>
                </c:pt>
                <c:pt idx="14">
                  <c:v>3.8899999999999997E-2</c:v>
                </c:pt>
                <c:pt idx="15">
                  <c:v>6.6199999999999995E-2</c:v>
                </c:pt>
                <c:pt idx="16">
                  <c:v>0.13769999999999999</c:v>
                </c:pt>
                <c:pt idx="17">
                  <c:v>1.46E-2</c:v>
                </c:pt>
                <c:pt idx="18">
                  <c:v>3.8600000000000002E-2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2E5-4BDE-8D64-74671DDE73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2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prstDash val="solid"/>
              <a:round/>
            </a:ln>
            <a:effectLst/>
          </c:spPr>
        </c:majorGridlines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809410238983027"/>
          <c:y val="0.1453644525029838"/>
          <c:w val="0.85382587099787943"/>
          <c:h val="0.79642615057109722"/>
        </c:manualLayout>
      </c:layout>
      <c:barChart>
        <c:barDir val="bar"/>
        <c:grouping val="clustered"/>
        <c:varyColors val="0"/>
        <c:ser>
          <c:idx val="0"/>
          <c:order val="0"/>
          <c:tx>
            <c:v>This week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'South Australia'!$K$93:$K$111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'South Australia'!$L$93:$L$111</c:f>
              <c:numCache>
                <c:formatCode>0.0%</c:formatCode>
                <c:ptCount val="19"/>
                <c:pt idx="0">
                  <c:v>-0.1061</c:v>
                </c:pt>
                <c:pt idx="1">
                  <c:v>-2.6700000000000002E-2</c:v>
                </c:pt>
                <c:pt idx="2">
                  <c:v>-3.8300000000000001E-2</c:v>
                </c:pt>
                <c:pt idx="3">
                  <c:v>-2.5999999999999999E-3</c:v>
                </c:pt>
                <c:pt idx="4">
                  <c:v>2.2000000000000001E-3</c:v>
                </c:pt>
                <c:pt idx="5">
                  <c:v>-3.1600000000000003E-2</c:v>
                </c:pt>
                <c:pt idx="6">
                  <c:v>-3.2300000000000002E-2</c:v>
                </c:pt>
                <c:pt idx="7">
                  <c:v>-0.1</c:v>
                </c:pt>
                <c:pt idx="8">
                  <c:v>-6.5199999999999994E-2</c:v>
                </c:pt>
                <c:pt idx="9">
                  <c:v>-3.7400000000000003E-2</c:v>
                </c:pt>
                <c:pt idx="10">
                  <c:v>3.2800000000000003E-2</c:v>
                </c:pt>
                <c:pt idx="11">
                  <c:v>-7.3899999999999993E-2</c:v>
                </c:pt>
                <c:pt idx="12">
                  <c:v>-4.5999999999999999E-3</c:v>
                </c:pt>
                <c:pt idx="13">
                  <c:v>1.6000000000000001E-3</c:v>
                </c:pt>
                <c:pt idx="14">
                  <c:v>-1E-4</c:v>
                </c:pt>
                <c:pt idx="15">
                  <c:v>5.0999999999999997E-2</c:v>
                </c:pt>
                <c:pt idx="16">
                  <c:v>1.18E-2</c:v>
                </c:pt>
                <c:pt idx="17">
                  <c:v>-0.12920000000000001</c:v>
                </c:pt>
                <c:pt idx="18">
                  <c:v>-1.8200000000000001E-2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3A-48E7-A68C-2A75D64B8C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0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t"/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  <c:majorUnit val="0.1"/>
      </c:valAx>
      <c:spPr>
        <a:solidFill>
          <a:schemeClr val="bg1"/>
        </a:solidFill>
        <a:ln w="6350">
          <a:solidFill>
            <a:schemeClr val="bg2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'New South Wales'!$K$4</c:f>
              <c:strCache>
                <c:ptCount val="1"/>
                <c:pt idx="0">
                  <c:v>Previous month (week ending 22 August)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  <a:effectLst/>
          </c:spPr>
          <c:invertIfNegative val="0"/>
          <c:cat>
            <c:strRef>
              <c:f>'New South Wales'!$K$64:$K$70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'New South Wales'!$L$64:$L$70</c:f>
              <c:numCache>
                <c:formatCode>0.0</c:formatCode>
                <c:ptCount val="7"/>
                <c:pt idx="0">
                  <c:v>94.14</c:v>
                </c:pt>
                <c:pt idx="1">
                  <c:v>95.33</c:v>
                </c:pt>
                <c:pt idx="2">
                  <c:v>97.98</c:v>
                </c:pt>
                <c:pt idx="3">
                  <c:v>98.95</c:v>
                </c:pt>
                <c:pt idx="4">
                  <c:v>98.31</c:v>
                </c:pt>
                <c:pt idx="5">
                  <c:v>95.27</c:v>
                </c:pt>
                <c:pt idx="6">
                  <c:v>92.35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2E-4979-85C2-01E318B6F9CE}"/>
            </c:ext>
          </c:extLst>
        </c:ser>
        <c:ser>
          <c:idx val="2"/>
          <c:order val="1"/>
          <c:tx>
            <c:strRef>
              <c:f>'New South Wales'!$K$7</c:f>
              <c:strCache>
                <c:ptCount val="1"/>
                <c:pt idx="0">
                  <c:v>Previous week (ending 12 September)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  <a:effectLst/>
          </c:spPr>
          <c:invertIfNegative val="0"/>
          <c:cat>
            <c:strRef>
              <c:f>'New South Wales'!$K$64:$K$70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'New South Wales'!$L$73:$L$79</c:f>
              <c:numCache>
                <c:formatCode>0.0</c:formatCode>
                <c:ptCount val="7"/>
                <c:pt idx="0">
                  <c:v>96.34</c:v>
                </c:pt>
                <c:pt idx="1">
                  <c:v>95.49</c:v>
                </c:pt>
                <c:pt idx="2">
                  <c:v>97.77</c:v>
                </c:pt>
                <c:pt idx="3">
                  <c:v>98.62</c:v>
                </c:pt>
                <c:pt idx="4">
                  <c:v>97.81</c:v>
                </c:pt>
                <c:pt idx="5">
                  <c:v>94.93</c:v>
                </c:pt>
                <c:pt idx="6">
                  <c:v>91.86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A2E-4979-85C2-01E318B6F9CE}"/>
            </c:ext>
          </c:extLst>
        </c:ser>
        <c:ser>
          <c:idx val="3"/>
          <c:order val="2"/>
          <c:tx>
            <c:strRef>
              <c:f>'New South Wales'!$K$8</c:f>
              <c:strCache>
                <c:ptCount val="1"/>
                <c:pt idx="0">
                  <c:v>This week (ending 19 September)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'New South Wales'!$K$64:$K$70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'New South Wales'!$L$82:$L$88</c:f>
              <c:numCache>
                <c:formatCode>0.0</c:formatCode>
                <c:ptCount val="7"/>
                <c:pt idx="0">
                  <c:v>101.86</c:v>
                </c:pt>
                <c:pt idx="1">
                  <c:v>95.53</c:v>
                </c:pt>
                <c:pt idx="2">
                  <c:v>98.04</c:v>
                </c:pt>
                <c:pt idx="3">
                  <c:v>99.08</c:v>
                </c:pt>
                <c:pt idx="4">
                  <c:v>98.2</c:v>
                </c:pt>
                <c:pt idx="5">
                  <c:v>94.94</c:v>
                </c:pt>
                <c:pt idx="6">
                  <c:v>91.6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A2E-4979-85C2-01E318B6F9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05"/>
          <c:min val="70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3881862518050296"/>
        </c:manualLayout>
      </c:layout>
      <c:lineChart>
        <c:grouping val="standard"/>
        <c:varyColors val="0"/>
        <c:ser>
          <c:idx val="0"/>
          <c:order val="0"/>
          <c:tx>
            <c:v>State jobs</c:v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'South Australia'!$K$182:$K$222</c:f>
              <c:strCache>
                <c:ptCount val="28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</c:strCache>
            </c:strRef>
          </c:cat>
          <c:val>
            <c:numRef>
              <c:f>'South Australia'!$L$267:$L$307</c:f>
              <c:numCache>
                <c:formatCode>0.0</c:formatCode>
                <c:ptCount val="41"/>
                <c:pt idx="0">
                  <c:v>100</c:v>
                </c:pt>
                <c:pt idx="1">
                  <c:v>99.1935</c:v>
                </c:pt>
                <c:pt idx="2">
                  <c:v>95.840299999999999</c:v>
                </c:pt>
                <c:pt idx="3">
                  <c:v>93.359099999999998</c:v>
                </c:pt>
                <c:pt idx="4">
                  <c:v>91.545699999999997</c:v>
                </c:pt>
                <c:pt idx="5">
                  <c:v>91.096299999999999</c:v>
                </c:pt>
                <c:pt idx="6">
                  <c:v>91.3626</c:v>
                </c:pt>
                <c:pt idx="7">
                  <c:v>91.904399999999995</c:v>
                </c:pt>
                <c:pt idx="8">
                  <c:v>92.621799999999993</c:v>
                </c:pt>
                <c:pt idx="9">
                  <c:v>93.567300000000003</c:v>
                </c:pt>
                <c:pt idx="10">
                  <c:v>93.7928</c:v>
                </c:pt>
                <c:pt idx="11">
                  <c:v>94.266300000000001</c:v>
                </c:pt>
                <c:pt idx="12">
                  <c:v>95.035700000000006</c:v>
                </c:pt>
                <c:pt idx="13">
                  <c:v>95.243099999999998</c:v>
                </c:pt>
                <c:pt idx="14">
                  <c:v>94.956000000000003</c:v>
                </c:pt>
                <c:pt idx="15">
                  <c:v>94.313699999999997</c:v>
                </c:pt>
                <c:pt idx="16">
                  <c:v>95.0304</c:v>
                </c:pt>
                <c:pt idx="17">
                  <c:v>95.747299999999996</c:v>
                </c:pt>
                <c:pt idx="18">
                  <c:v>96.166300000000007</c:v>
                </c:pt>
                <c:pt idx="19">
                  <c:v>96.634</c:v>
                </c:pt>
                <c:pt idx="20">
                  <c:v>96.501499999999993</c:v>
                </c:pt>
                <c:pt idx="21">
                  <c:v>96.7834</c:v>
                </c:pt>
                <c:pt idx="22">
                  <c:v>96.988900000000001</c:v>
                </c:pt>
                <c:pt idx="23">
                  <c:v>97.257900000000006</c:v>
                </c:pt>
                <c:pt idx="24">
                  <c:v>97.2774</c:v>
                </c:pt>
                <c:pt idx="25">
                  <c:v>97.198599999999999</c:v>
                </c:pt>
                <c:pt idx="26">
                  <c:v>97.315100000000001</c:v>
                </c:pt>
                <c:pt idx="27">
                  <c:v>97.858699999999999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F9-4F5D-BA47-0E939F7A98C9}"/>
            </c:ext>
          </c:extLst>
        </c:ser>
        <c:ser>
          <c:idx val="1"/>
          <c:order val="1"/>
          <c:tx>
            <c:v>State wages</c:v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7"/>
            <c:marker>
              <c:symbol val="squar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2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CFF9-4F5D-BA47-0E939F7A98C9}"/>
              </c:ext>
            </c:extLst>
          </c:dPt>
          <c:cat>
            <c:strRef>
              <c:f>'South Australia'!$K$182:$K$222</c:f>
              <c:strCache>
                <c:ptCount val="28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</c:strCache>
            </c:strRef>
          </c:cat>
          <c:val>
            <c:numRef>
              <c:f>'South Australia'!$L$309:$L$349</c:f>
              <c:numCache>
                <c:formatCode>0.0</c:formatCode>
                <c:ptCount val="41"/>
                <c:pt idx="0">
                  <c:v>100</c:v>
                </c:pt>
                <c:pt idx="1">
                  <c:v>99.444599999999994</c:v>
                </c:pt>
                <c:pt idx="2">
                  <c:v>97.917500000000004</c:v>
                </c:pt>
                <c:pt idx="3">
                  <c:v>96.500799999999998</c:v>
                </c:pt>
                <c:pt idx="4">
                  <c:v>93.613</c:v>
                </c:pt>
                <c:pt idx="5">
                  <c:v>93.651600000000002</c:v>
                </c:pt>
                <c:pt idx="6">
                  <c:v>95.17</c:v>
                </c:pt>
                <c:pt idx="7">
                  <c:v>95.844999999999999</c:v>
                </c:pt>
                <c:pt idx="8">
                  <c:v>95.106099999999998</c:v>
                </c:pt>
                <c:pt idx="9">
                  <c:v>94.668599999999998</c:v>
                </c:pt>
                <c:pt idx="10">
                  <c:v>94.356999999999999</c:v>
                </c:pt>
                <c:pt idx="11">
                  <c:v>94.896000000000001</c:v>
                </c:pt>
                <c:pt idx="12">
                  <c:v>97.154799999999994</c:v>
                </c:pt>
                <c:pt idx="13">
                  <c:v>96.716700000000003</c:v>
                </c:pt>
                <c:pt idx="14">
                  <c:v>97.561300000000003</c:v>
                </c:pt>
                <c:pt idx="15">
                  <c:v>97.067999999999998</c:v>
                </c:pt>
                <c:pt idx="16">
                  <c:v>98.037700000000001</c:v>
                </c:pt>
                <c:pt idx="17">
                  <c:v>95.902600000000007</c:v>
                </c:pt>
                <c:pt idx="18">
                  <c:v>96.215699999999998</c:v>
                </c:pt>
                <c:pt idx="19">
                  <c:v>96.189099999999996</c:v>
                </c:pt>
                <c:pt idx="20">
                  <c:v>96.216999999999999</c:v>
                </c:pt>
                <c:pt idx="21">
                  <c:v>97.460800000000006</c:v>
                </c:pt>
                <c:pt idx="22">
                  <c:v>97.532499999999999</c:v>
                </c:pt>
                <c:pt idx="23">
                  <c:v>97.129599999999996</c:v>
                </c:pt>
                <c:pt idx="24">
                  <c:v>97.605900000000005</c:v>
                </c:pt>
                <c:pt idx="25">
                  <c:v>99.268000000000001</c:v>
                </c:pt>
                <c:pt idx="26">
                  <c:v>99.418000000000006</c:v>
                </c:pt>
                <c:pt idx="27">
                  <c:v>100.7891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FF9-4F5D-BA47-0E939F7A98C9}"/>
            </c:ext>
          </c:extLst>
        </c:ser>
        <c:ser>
          <c:idx val="2"/>
          <c:order val="2"/>
          <c:tx>
            <c:v>Australia jobs</c:v>
          </c:tx>
          <c:spPr>
            <a:ln w="19050" cap="rnd">
              <a:solidFill>
                <a:srgbClr val="336699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'South Australia'!$K$182:$K$222</c:f>
              <c:strCache>
                <c:ptCount val="28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</c:strCache>
            </c:strRef>
          </c:cat>
          <c:val>
            <c:numRef>
              <c:f>'South Australia'!$L$182:$L$222</c:f>
              <c:numCache>
                <c:formatCode>0.0</c:formatCode>
                <c:ptCount val="41"/>
                <c:pt idx="0">
                  <c:v>100</c:v>
                </c:pt>
                <c:pt idx="1">
                  <c:v>99.277699999999996</c:v>
                </c:pt>
                <c:pt idx="2">
                  <c:v>96.308700000000002</c:v>
                </c:pt>
                <c:pt idx="3">
                  <c:v>93.6524</c:v>
                </c:pt>
                <c:pt idx="4">
                  <c:v>91.9285</c:v>
                </c:pt>
                <c:pt idx="5">
                  <c:v>91.4696</c:v>
                </c:pt>
                <c:pt idx="6">
                  <c:v>91.802099999999996</c:v>
                </c:pt>
                <c:pt idx="7">
                  <c:v>92.199100000000001</c:v>
                </c:pt>
                <c:pt idx="8">
                  <c:v>92.746099999999998</c:v>
                </c:pt>
                <c:pt idx="9">
                  <c:v>93.278400000000005</c:v>
                </c:pt>
                <c:pt idx="10">
                  <c:v>93.581500000000005</c:v>
                </c:pt>
                <c:pt idx="11">
                  <c:v>94.088099999999997</c:v>
                </c:pt>
                <c:pt idx="12">
                  <c:v>95.004999999999995</c:v>
                </c:pt>
                <c:pt idx="13">
                  <c:v>95.464100000000002</c:v>
                </c:pt>
                <c:pt idx="14">
                  <c:v>95.654899999999998</c:v>
                </c:pt>
                <c:pt idx="15">
                  <c:v>95.594800000000006</c:v>
                </c:pt>
                <c:pt idx="16">
                  <c:v>96.297300000000007</c:v>
                </c:pt>
                <c:pt idx="17">
                  <c:v>96.584299999999999</c:v>
                </c:pt>
                <c:pt idx="18">
                  <c:v>96.449299999999994</c:v>
                </c:pt>
                <c:pt idx="19">
                  <c:v>96.501199999999997</c:v>
                </c:pt>
                <c:pt idx="20">
                  <c:v>96.569299999999998</c:v>
                </c:pt>
                <c:pt idx="21">
                  <c:v>96.344499999999996</c:v>
                </c:pt>
                <c:pt idx="22">
                  <c:v>96.1678</c:v>
                </c:pt>
                <c:pt idx="23">
                  <c:v>96.063199999999995</c:v>
                </c:pt>
                <c:pt idx="24">
                  <c:v>95.950599999999994</c:v>
                </c:pt>
                <c:pt idx="25">
                  <c:v>95.576499999999996</c:v>
                </c:pt>
                <c:pt idx="26">
                  <c:v>95.529899999999998</c:v>
                </c:pt>
                <c:pt idx="27">
                  <c:v>95.881299999999996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FF9-4F5D-BA47-0E939F7A98C9}"/>
            </c:ext>
          </c:extLst>
        </c:ser>
        <c:ser>
          <c:idx val="3"/>
          <c:order val="3"/>
          <c:tx>
            <c:v>Australia wages</c:v>
          </c:tx>
          <c:spPr>
            <a:ln w="19050" cap="rnd">
              <a:solidFill>
                <a:srgbClr val="669966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'South Australia'!$K$182:$K$222</c:f>
              <c:strCache>
                <c:ptCount val="28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</c:strCache>
            </c:strRef>
          </c:cat>
          <c:val>
            <c:numRef>
              <c:f>'South Australia'!$L$224:$L$265</c:f>
              <c:numCache>
                <c:formatCode>0.0</c:formatCode>
                <c:ptCount val="42"/>
                <c:pt idx="0">
                  <c:v>100</c:v>
                </c:pt>
                <c:pt idx="1">
                  <c:v>99.671800000000005</c:v>
                </c:pt>
                <c:pt idx="2">
                  <c:v>98.415499999999994</c:v>
                </c:pt>
                <c:pt idx="3">
                  <c:v>96.688199999999995</c:v>
                </c:pt>
                <c:pt idx="4">
                  <c:v>94.130600000000001</c:v>
                </c:pt>
                <c:pt idx="5">
                  <c:v>94.024199999999993</c:v>
                </c:pt>
                <c:pt idx="6">
                  <c:v>94.259</c:v>
                </c:pt>
                <c:pt idx="7">
                  <c:v>94.709199999999996</c:v>
                </c:pt>
                <c:pt idx="8">
                  <c:v>93.350499999999997</c:v>
                </c:pt>
                <c:pt idx="9">
                  <c:v>92.688999999999993</c:v>
                </c:pt>
                <c:pt idx="10">
                  <c:v>92.309399999999997</c:v>
                </c:pt>
                <c:pt idx="11">
                  <c:v>93.583500000000001</c:v>
                </c:pt>
                <c:pt idx="12">
                  <c:v>95.391999999999996</c:v>
                </c:pt>
                <c:pt idx="13">
                  <c:v>96.089500000000001</c:v>
                </c:pt>
                <c:pt idx="14">
                  <c:v>97.004000000000005</c:v>
                </c:pt>
                <c:pt idx="15">
                  <c:v>97.247299999999996</c:v>
                </c:pt>
                <c:pt idx="16">
                  <c:v>98.873599999999996</c:v>
                </c:pt>
                <c:pt idx="17">
                  <c:v>95.789599999999993</c:v>
                </c:pt>
                <c:pt idx="18">
                  <c:v>95.215800000000002</c:v>
                </c:pt>
                <c:pt idx="19">
                  <c:v>94.859899999999996</c:v>
                </c:pt>
                <c:pt idx="20">
                  <c:v>95.541300000000007</c:v>
                </c:pt>
                <c:pt idx="21">
                  <c:v>95.915099999999995</c:v>
                </c:pt>
                <c:pt idx="22">
                  <c:v>95.477699999999999</c:v>
                </c:pt>
                <c:pt idx="23">
                  <c:v>95.258799999999994</c:v>
                </c:pt>
                <c:pt idx="24">
                  <c:v>95.311800000000005</c:v>
                </c:pt>
                <c:pt idx="25">
                  <c:v>96.393299999999996</c:v>
                </c:pt>
                <c:pt idx="26">
                  <c:v>96.207099999999997</c:v>
                </c:pt>
                <c:pt idx="27">
                  <c:v>97.123199999999997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FF9-4F5D-BA47-0E939F7A98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</a:t>
                </a:r>
                <a:r>
                  <a:rPr lang="en-AU" baseline="0"/>
                  <a:t> ending</a:t>
                </a:r>
                <a:endParaRPr lang="en-AU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m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46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7"/>
        <c:majorTimeUnit val="days"/>
      </c:dateAx>
      <c:valAx>
        <c:axId val="1083880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2925509128877136"/>
          <c:y val="5.2077865266841883E-3"/>
          <c:w val="0.84522681380155951"/>
          <c:h val="0.1158089612504583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'Western Australia'!$K$4</c:f>
              <c:strCache>
                <c:ptCount val="1"/>
                <c:pt idx="0">
                  <c:v>Previous month (week ending 22 August)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  <a:effectLst/>
          </c:spPr>
          <c:invertIfNegative val="0"/>
          <c:cat>
            <c:strRef>
              <c:f>'Western Australia'!$K$35:$K$41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'Western Australia'!$L$35:$L$41</c:f>
              <c:numCache>
                <c:formatCode>0.0</c:formatCode>
                <c:ptCount val="7"/>
                <c:pt idx="0">
                  <c:v>101.71</c:v>
                </c:pt>
                <c:pt idx="1">
                  <c:v>97.54</c:v>
                </c:pt>
                <c:pt idx="2">
                  <c:v>98.04</c:v>
                </c:pt>
                <c:pt idx="3">
                  <c:v>98.91</c:v>
                </c:pt>
                <c:pt idx="4">
                  <c:v>98.8</c:v>
                </c:pt>
                <c:pt idx="5">
                  <c:v>95.99</c:v>
                </c:pt>
                <c:pt idx="6">
                  <c:v>92.24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AB-4638-A9A1-64A1CB590C3D}"/>
            </c:ext>
          </c:extLst>
        </c:ser>
        <c:ser>
          <c:idx val="2"/>
          <c:order val="1"/>
          <c:tx>
            <c:strRef>
              <c:f>'Western Australia'!$K$7</c:f>
              <c:strCache>
                <c:ptCount val="1"/>
                <c:pt idx="0">
                  <c:v>Previous week (ending 12 September)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  <a:effectLst/>
          </c:spPr>
          <c:invertIfNegative val="0"/>
          <c:cat>
            <c:strRef>
              <c:f>'Western Australia'!$K$35:$K$41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'Western Australia'!$L$44:$L$50</c:f>
              <c:numCache>
                <c:formatCode>0.0</c:formatCode>
                <c:ptCount val="7"/>
                <c:pt idx="0">
                  <c:v>103.47</c:v>
                </c:pt>
                <c:pt idx="1">
                  <c:v>97.87</c:v>
                </c:pt>
                <c:pt idx="2">
                  <c:v>97.56</c:v>
                </c:pt>
                <c:pt idx="3">
                  <c:v>98.27</c:v>
                </c:pt>
                <c:pt idx="4">
                  <c:v>98.14</c:v>
                </c:pt>
                <c:pt idx="5">
                  <c:v>95.47</c:v>
                </c:pt>
                <c:pt idx="6">
                  <c:v>91.22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9AB-4638-A9A1-64A1CB590C3D}"/>
            </c:ext>
          </c:extLst>
        </c:ser>
        <c:ser>
          <c:idx val="3"/>
          <c:order val="2"/>
          <c:tx>
            <c:strRef>
              <c:f>'Western Australia'!$K$8</c:f>
              <c:strCache>
                <c:ptCount val="1"/>
                <c:pt idx="0">
                  <c:v>This week (ending 19 September)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'Western Australia'!$K$35:$K$41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'Western Australia'!$L$53:$L$59</c:f>
              <c:numCache>
                <c:formatCode>0.0</c:formatCode>
                <c:ptCount val="7"/>
                <c:pt idx="0">
                  <c:v>104.2</c:v>
                </c:pt>
                <c:pt idx="1">
                  <c:v>97.45</c:v>
                </c:pt>
                <c:pt idx="2">
                  <c:v>97.28</c:v>
                </c:pt>
                <c:pt idx="3">
                  <c:v>98.16</c:v>
                </c:pt>
                <c:pt idx="4">
                  <c:v>98.3</c:v>
                </c:pt>
                <c:pt idx="5">
                  <c:v>95.85</c:v>
                </c:pt>
                <c:pt idx="6">
                  <c:v>91.48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9AB-4638-A9A1-64A1CB590C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05"/>
          <c:min val="70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'Western Australia'!$K$4</c:f>
              <c:strCache>
                <c:ptCount val="1"/>
                <c:pt idx="0">
                  <c:v>Previous month (week ending 22 August)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  <a:effectLst/>
          </c:spPr>
          <c:invertIfNegative val="0"/>
          <c:cat>
            <c:strRef>
              <c:f>'Western Australia'!$K$64:$K$70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'Western Australia'!$L$64:$L$70</c:f>
              <c:numCache>
                <c:formatCode>0.0</c:formatCode>
                <c:ptCount val="7"/>
                <c:pt idx="0">
                  <c:v>101.63</c:v>
                </c:pt>
                <c:pt idx="1">
                  <c:v>98.43</c:v>
                </c:pt>
                <c:pt idx="2">
                  <c:v>100.31</c:v>
                </c:pt>
                <c:pt idx="3">
                  <c:v>100.91</c:v>
                </c:pt>
                <c:pt idx="4">
                  <c:v>99.83</c:v>
                </c:pt>
                <c:pt idx="5">
                  <c:v>96.43</c:v>
                </c:pt>
                <c:pt idx="6">
                  <c:v>91.54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8F-4756-8C17-9374AAF4FAC9}"/>
            </c:ext>
          </c:extLst>
        </c:ser>
        <c:ser>
          <c:idx val="2"/>
          <c:order val="1"/>
          <c:tx>
            <c:strRef>
              <c:f>'Western Australia'!$K$7</c:f>
              <c:strCache>
                <c:ptCount val="1"/>
                <c:pt idx="0">
                  <c:v>Previous week (ending 12 September)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  <a:effectLst/>
          </c:spPr>
          <c:invertIfNegative val="0"/>
          <c:cat>
            <c:strRef>
              <c:f>'Western Australia'!$K$64:$K$70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'Western Australia'!$L$73:$L$79</c:f>
              <c:numCache>
                <c:formatCode>0.0</c:formatCode>
                <c:ptCount val="7"/>
                <c:pt idx="0">
                  <c:v>104.15</c:v>
                </c:pt>
                <c:pt idx="1">
                  <c:v>99.5</c:v>
                </c:pt>
                <c:pt idx="2">
                  <c:v>100.74</c:v>
                </c:pt>
                <c:pt idx="3">
                  <c:v>101.1</c:v>
                </c:pt>
                <c:pt idx="4">
                  <c:v>100.14</c:v>
                </c:pt>
                <c:pt idx="5">
                  <c:v>96.73</c:v>
                </c:pt>
                <c:pt idx="6">
                  <c:v>91.18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E8F-4756-8C17-9374AAF4FAC9}"/>
            </c:ext>
          </c:extLst>
        </c:ser>
        <c:ser>
          <c:idx val="3"/>
          <c:order val="2"/>
          <c:tx>
            <c:strRef>
              <c:f>'Western Australia'!$K$8</c:f>
              <c:strCache>
                <c:ptCount val="1"/>
                <c:pt idx="0">
                  <c:v>This week (ending 19 September)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'Western Australia'!$K$64:$K$70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'Western Australia'!$L$82:$L$88</c:f>
              <c:numCache>
                <c:formatCode>0.0</c:formatCode>
                <c:ptCount val="7"/>
                <c:pt idx="0">
                  <c:v>103.79</c:v>
                </c:pt>
                <c:pt idx="1">
                  <c:v>98.49</c:v>
                </c:pt>
                <c:pt idx="2">
                  <c:v>100.24</c:v>
                </c:pt>
                <c:pt idx="3">
                  <c:v>101.04</c:v>
                </c:pt>
                <c:pt idx="4">
                  <c:v>100.25</c:v>
                </c:pt>
                <c:pt idx="5">
                  <c:v>96.78</c:v>
                </c:pt>
                <c:pt idx="6">
                  <c:v>90.56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E8F-4756-8C17-9374AAF4FA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05"/>
          <c:min val="70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932130123607682"/>
          <c:y val="7.6490334307209348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'Western Australia'!$K$9</c:f>
              <c:strCache>
                <c:ptCount val="1"/>
                <c:pt idx="0">
                  <c:v>Week ending 14 March</c:v>
                </c:pt>
              </c:strCache>
            </c:strRef>
          </c:tx>
          <c:spPr>
            <a:solidFill>
              <a:srgbClr val="99CC66"/>
            </a:solidFill>
            <a:ln>
              <a:noFill/>
            </a:ln>
            <a:effectLst/>
          </c:spPr>
          <c:invertIfNegative val="0"/>
          <c:cat>
            <c:strRef>
              <c:f>'Western Australia'!$K$142:$K$160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'Western Australia'!$L$142:$L$160</c:f>
              <c:numCache>
                <c:formatCode>0.0%</c:formatCode>
                <c:ptCount val="19"/>
                <c:pt idx="0">
                  <c:v>1.38E-2</c:v>
                </c:pt>
                <c:pt idx="1">
                  <c:v>7.0800000000000002E-2</c:v>
                </c:pt>
                <c:pt idx="2">
                  <c:v>5.9400000000000001E-2</c:v>
                </c:pt>
                <c:pt idx="3">
                  <c:v>1.0999999999999999E-2</c:v>
                </c:pt>
                <c:pt idx="4">
                  <c:v>6.88E-2</c:v>
                </c:pt>
                <c:pt idx="5">
                  <c:v>3.9300000000000002E-2</c:v>
                </c:pt>
                <c:pt idx="6">
                  <c:v>9.5299999999999996E-2</c:v>
                </c:pt>
                <c:pt idx="7">
                  <c:v>6.5299999999999997E-2</c:v>
                </c:pt>
                <c:pt idx="8">
                  <c:v>4.02E-2</c:v>
                </c:pt>
                <c:pt idx="9">
                  <c:v>7.3000000000000001E-3</c:v>
                </c:pt>
                <c:pt idx="10">
                  <c:v>2.5499999999999998E-2</c:v>
                </c:pt>
                <c:pt idx="11">
                  <c:v>2.1499999999999998E-2</c:v>
                </c:pt>
                <c:pt idx="12">
                  <c:v>7.4099999999999999E-2</c:v>
                </c:pt>
                <c:pt idx="13">
                  <c:v>6.5799999999999997E-2</c:v>
                </c:pt>
                <c:pt idx="14">
                  <c:v>5.9900000000000002E-2</c:v>
                </c:pt>
                <c:pt idx="15">
                  <c:v>8.5900000000000004E-2</c:v>
                </c:pt>
                <c:pt idx="16">
                  <c:v>0.14299999999999999</c:v>
                </c:pt>
                <c:pt idx="17">
                  <c:v>1.6400000000000001E-2</c:v>
                </c:pt>
                <c:pt idx="18">
                  <c:v>3.5999999999999997E-2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1A-433F-B279-E18ACB82BFC9}"/>
            </c:ext>
          </c:extLst>
        </c:ser>
        <c:ser>
          <c:idx val="0"/>
          <c:order val="1"/>
          <c:tx>
            <c:strRef>
              <c:f>'Western Australia'!$K$8</c:f>
              <c:strCache>
                <c:ptCount val="1"/>
                <c:pt idx="0">
                  <c:v>This week (ending 19 September)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'Western Australia'!$K$142:$K$160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'Western Australia'!$L$162:$L$180</c:f>
              <c:numCache>
                <c:formatCode>0.0%</c:formatCode>
                <c:ptCount val="19"/>
                <c:pt idx="0">
                  <c:v>1.2500000000000001E-2</c:v>
                </c:pt>
                <c:pt idx="1">
                  <c:v>6.9000000000000006E-2</c:v>
                </c:pt>
                <c:pt idx="2">
                  <c:v>5.8900000000000001E-2</c:v>
                </c:pt>
                <c:pt idx="3">
                  <c:v>1.15E-2</c:v>
                </c:pt>
                <c:pt idx="4">
                  <c:v>6.7100000000000007E-2</c:v>
                </c:pt>
                <c:pt idx="5">
                  <c:v>3.9100000000000003E-2</c:v>
                </c:pt>
                <c:pt idx="6">
                  <c:v>9.3600000000000003E-2</c:v>
                </c:pt>
                <c:pt idx="7">
                  <c:v>6.0499999999999998E-2</c:v>
                </c:pt>
                <c:pt idx="8">
                  <c:v>3.7900000000000003E-2</c:v>
                </c:pt>
                <c:pt idx="9">
                  <c:v>6.7999999999999996E-3</c:v>
                </c:pt>
                <c:pt idx="10">
                  <c:v>2.7099999999999999E-2</c:v>
                </c:pt>
                <c:pt idx="11">
                  <c:v>2.12E-2</c:v>
                </c:pt>
                <c:pt idx="12">
                  <c:v>7.4700000000000003E-2</c:v>
                </c:pt>
                <c:pt idx="13">
                  <c:v>6.4600000000000005E-2</c:v>
                </c:pt>
                <c:pt idx="14">
                  <c:v>6.3299999999999995E-2</c:v>
                </c:pt>
                <c:pt idx="15">
                  <c:v>8.72E-2</c:v>
                </c:pt>
                <c:pt idx="16">
                  <c:v>0.1512</c:v>
                </c:pt>
                <c:pt idx="17">
                  <c:v>1.6500000000000001E-2</c:v>
                </c:pt>
                <c:pt idx="18">
                  <c:v>3.5799999999999998E-2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21A-433F-B279-E18ACB82BF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2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prstDash val="solid"/>
              <a:round/>
            </a:ln>
            <a:effectLst/>
          </c:spPr>
        </c:majorGridlines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809410238983027"/>
          <c:y val="0.1453644525029838"/>
          <c:w val="0.85382587099787943"/>
          <c:h val="0.79642615057109722"/>
        </c:manualLayout>
      </c:layout>
      <c:barChart>
        <c:barDir val="bar"/>
        <c:grouping val="clustered"/>
        <c:varyColors val="0"/>
        <c:ser>
          <c:idx val="0"/>
          <c:order val="0"/>
          <c:tx>
            <c:v>This week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'Western Australia'!$K$93:$K$111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'Western Australia'!$L$93:$L$111</c:f>
              <c:numCache>
                <c:formatCode>0.0%</c:formatCode>
                <c:ptCount val="19"/>
                <c:pt idx="0">
                  <c:v>-0.1004</c:v>
                </c:pt>
                <c:pt idx="1">
                  <c:v>-3.6999999999999998E-2</c:v>
                </c:pt>
                <c:pt idx="2">
                  <c:v>-1.9E-2</c:v>
                </c:pt>
                <c:pt idx="3">
                  <c:v>2.7099999999999999E-2</c:v>
                </c:pt>
                <c:pt idx="4">
                  <c:v>-3.56E-2</c:v>
                </c:pt>
                <c:pt idx="5">
                  <c:v>-1.8499999999999999E-2</c:v>
                </c:pt>
                <c:pt idx="6">
                  <c:v>-2.9499999999999998E-2</c:v>
                </c:pt>
                <c:pt idx="7">
                  <c:v>-8.48E-2</c:v>
                </c:pt>
                <c:pt idx="8">
                  <c:v>-6.9199999999999998E-2</c:v>
                </c:pt>
                <c:pt idx="9">
                  <c:v>-8.5400000000000004E-2</c:v>
                </c:pt>
                <c:pt idx="10">
                  <c:v>5.2400000000000002E-2</c:v>
                </c:pt>
                <c:pt idx="11">
                  <c:v>-2.81E-2</c:v>
                </c:pt>
                <c:pt idx="12">
                  <c:v>-3.8E-3</c:v>
                </c:pt>
                <c:pt idx="13">
                  <c:v>-2.93E-2</c:v>
                </c:pt>
                <c:pt idx="14">
                  <c:v>4.4299999999999999E-2</c:v>
                </c:pt>
                <c:pt idx="15">
                  <c:v>2.8999999999999998E-3</c:v>
                </c:pt>
                <c:pt idx="16">
                  <c:v>4.5199999999999997E-2</c:v>
                </c:pt>
                <c:pt idx="17">
                  <c:v>-2.3999999999999998E-3</c:v>
                </c:pt>
                <c:pt idx="18">
                  <c:v>-1.83E-2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94-4FD2-9AA8-BEA05B6DB5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0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t"/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  <c:majorUnit val="0.1"/>
      </c:valAx>
      <c:spPr>
        <a:solidFill>
          <a:schemeClr val="bg1"/>
        </a:solidFill>
        <a:ln w="6350">
          <a:solidFill>
            <a:schemeClr val="bg2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3881862518050296"/>
        </c:manualLayout>
      </c:layout>
      <c:lineChart>
        <c:grouping val="standard"/>
        <c:varyColors val="0"/>
        <c:ser>
          <c:idx val="0"/>
          <c:order val="0"/>
          <c:tx>
            <c:v>State jobs</c:v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'Western Australia'!$K$182:$K$222</c:f>
              <c:strCache>
                <c:ptCount val="28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</c:strCache>
            </c:strRef>
          </c:cat>
          <c:val>
            <c:numRef>
              <c:f>'Western Australia'!$L$267:$L$307</c:f>
              <c:numCache>
                <c:formatCode>0.0</c:formatCode>
                <c:ptCount val="41"/>
                <c:pt idx="0">
                  <c:v>100</c:v>
                </c:pt>
                <c:pt idx="1">
                  <c:v>99.374300000000005</c:v>
                </c:pt>
                <c:pt idx="2">
                  <c:v>96.612899999999996</c:v>
                </c:pt>
                <c:pt idx="3">
                  <c:v>93.944299999999998</c:v>
                </c:pt>
                <c:pt idx="4">
                  <c:v>92.251499999999993</c:v>
                </c:pt>
                <c:pt idx="5">
                  <c:v>91.816699999999997</c:v>
                </c:pt>
                <c:pt idx="6">
                  <c:v>91.819100000000006</c:v>
                </c:pt>
                <c:pt idx="7">
                  <c:v>92.448099999999997</c:v>
                </c:pt>
                <c:pt idx="8">
                  <c:v>93.174199999999999</c:v>
                </c:pt>
                <c:pt idx="9">
                  <c:v>93.803399999999996</c:v>
                </c:pt>
                <c:pt idx="10">
                  <c:v>94.2881</c:v>
                </c:pt>
                <c:pt idx="11">
                  <c:v>94.649100000000004</c:v>
                </c:pt>
                <c:pt idx="12">
                  <c:v>95.640100000000004</c:v>
                </c:pt>
                <c:pt idx="13">
                  <c:v>96.453699999999998</c:v>
                </c:pt>
                <c:pt idx="14">
                  <c:v>96.815700000000007</c:v>
                </c:pt>
                <c:pt idx="15">
                  <c:v>96.693200000000004</c:v>
                </c:pt>
                <c:pt idx="16">
                  <c:v>97.908299999999997</c:v>
                </c:pt>
                <c:pt idx="17">
                  <c:v>98.452200000000005</c:v>
                </c:pt>
                <c:pt idx="18">
                  <c:v>98.144599999999997</c:v>
                </c:pt>
                <c:pt idx="19">
                  <c:v>98.312700000000007</c:v>
                </c:pt>
                <c:pt idx="20">
                  <c:v>98.746700000000004</c:v>
                </c:pt>
                <c:pt idx="21">
                  <c:v>98.729200000000006</c:v>
                </c:pt>
                <c:pt idx="22">
                  <c:v>98.911100000000005</c:v>
                </c:pt>
                <c:pt idx="23">
                  <c:v>99.009399999999999</c:v>
                </c:pt>
                <c:pt idx="24">
                  <c:v>99.272800000000004</c:v>
                </c:pt>
                <c:pt idx="25">
                  <c:v>99.022499999999994</c:v>
                </c:pt>
                <c:pt idx="26">
                  <c:v>99.109399999999994</c:v>
                </c:pt>
                <c:pt idx="27">
                  <c:v>98.828000000000003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08-48FA-B9A8-74257F80C414}"/>
            </c:ext>
          </c:extLst>
        </c:ser>
        <c:ser>
          <c:idx val="1"/>
          <c:order val="1"/>
          <c:tx>
            <c:v>State wages</c:v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7"/>
            <c:marker>
              <c:symbol val="squar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2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9608-48FA-B9A8-74257F80C414}"/>
              </c:ext>
            </c:extLst>
          </c:dPt>
          <c:cat>
            <c:strRef>
              <c:f>'Western Australia'!$K$182:$K$222</c:f>
              <c:strCache>
                <c:ptCount val="28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</c:strCache>
            </c:strRef>
          </c:cat>
          <c:val>
            <c:numRef>
              <c:f>'Western Australia'!$L$309:$L$349</c:f>
              <c:numCache>
                <c:formatCode>0.0</c:formatCode>
                <c:ptCount val="41"/>
                <c:pt idx="0">
                  <c:v>100</c:v>
                </c:pt>
                <c:pt idx="1">
                  <c:v>98.673000000000002</c:v>
                </c:pt>
                <c:pt idx="2">
                  <c:v>96.881900000000002</c:v>
                </c:pt>
                <c:pt idx="3">
                  <c:v>93.024600000000007</c:v>
                </c:pt>
                <c:pt idx="4">
                  <c:v>88.926900000000003</c:v>
                </c:pt>
                <c:pt idx="5">
                  <c:v>89.57</c:v>
                </c:pt>
                <c:pt idx="6">
                  <c:v>90.014300000000006</c:v>
                </c:pt>
                <c:pt idx="7">
                  <c:v>90.897800000000004</c:v>
                </c:pt>
                <c:pt idx="8">
                  <c:v>90.622699999999995</c:v>
                </c:pt>
                <c:pt idx="9">
                  <c:v>89.6541</c:v>
                </c:pt>
                <c:pt idx="10">
                  <c:v>89.198300000000003</c:v>
                </c:pt>
                <c:pt idx="11">
                  <c:v>89.930899999999994</c:v>
                </c:pt>
                <c:pt idx="12">
                  <c:v>92.311099999999996</c:v>
                </c:pt>
                <c:pt idx="13">
                  <c:v>93.093199999999996</c:v>
                </c:pt>
                <c:pt idx="14">
                  <c:v>93.260099999999994</c:v>
                </c:pt>
                <c:pt idx="15">
                  <c:v>92.385300000000001</c:v>
                </c:pt>
                <c:pt idx="16">
                  <c:v>95.947199999999995</c:v>
                </c:pt>
                <c:pt idx="17">
                  <c:v>93.059899999999999</c:v>
                </c:pt>
                <c:pt idx="18">
                  <c:v>92.632300000000001</c:v>
                </c:pt>
                <c:pt idx="19">
                  <c:v>92.716999999999999</c:v>
                </c:pt>
                <c:pt idx="20">
                  <c:v>93.466300000000004</c:v>
                </c:pt>
                <c:pt idx="21">
                  <c:v>94.121499999999997</c:v>
                </c:pt>
                <c:pt idx="22">
                  <c:v>94.020799999999994</c:v>
                </c:pt>
                <c:pt idx="23">
                  <c:v>94.809200000000004</c:v>
                </c:pt>
                <c:pt idx="24">
                  <c:v>95.270899999999997</c:v>
                </c:pt>
                <c:pt idx="25">
                  <c:v>98.3245</c:v>
                </c:pt>
                <c:pt idx="26">
                  <c:v>98.385000000000005</c:v>
                </c:pt>
                <c:pt idx="27">
                  <c:v>98.703199999999995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608-48FA-B9A8-74257F80C414}"/>
            </c:ext>
          </c:extLst>
        </c:ser>
        <c:ser>
          <c:idx val="2"/>
          <c:order val="2"/>
          <c:tx>
            <c:v>Australia jobs</c:v>
          </c:tx>
          <c:spPr>
            <a:ln w="19050" cap="rnd">
              <a:solidFill>
                <a:srgbClr val="336699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'Western Australia'!$K$182:$K$222</c:f>
              <c:strCache>
                <c:ptCount val="28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</c:strCache>
            </c:strRef>
          </c:cat>
          <c:val>
            <c:numRef>
              <c:f>'Western Australia'!$L$182:$L$222</c:f>
              <c:numCache>
                <c:formatCode>0.0</c:formatCode>
                <c:ptCount val="41"/>
                <c:pt idx="0">
                  <c:v>100</c:v>
                </c:pt>
                <c:pt idx="1">
                  <c:v>99.277699999999996</c:v>
                </c:pt>
                <c:pt idx="2">
                  <c:v>96.308700000000002</c:v>
                </c:pt>
                <c:pt idx="3">
                  <c:v>93.6524</c:v>
                </c:pt>
                <c:pt idx="4">
                  <c:v>91.9285</c:v>
                </c:pt>
                <c:pt idx="5">
                  <c:v>91.4696</c:v>
                </c:pt>
                <c:pt idx="6">
                  <c:v>91.802099999999996</c:v>
                </c:pt>
                <c:pt idx="7">
                  <c:v>92.199100000000001</c:v>
                </c:pt>
                <c:pt idx="8">
                  <c:v>92.746099999999998</c:v>
                </c:pt>
                <c:pt idx="9">
                  <c:v>93.278400000000005</c:v>
                </c:pt>
                <c:pt idx="10">
                  <c:v>93.581500000000005</c:v>
                </c:pt>
                <c:pt idx="11">
                  <c:v>94.088099999999997</c:v>
                </c:pt>
                <c:pt idx="12">
                  <c:v>95.004999999999995</c:v>
                </c:pt>
                <c:pt idx="13">
                  <c:v>95.464100000000002</c:v>
                </c:pt>
                <c:pt idx="14">
                  <c:v>95.654899999999998</c:v>
                </c:pt>
                <c:pt idx="15">
                  <c:v>95.594800000000006</c:v>
                </c:pt>
                <c:pt idx="16">
                  <c:v>96.297300000000007</c:v>
                </c:pt>
                <c:pt idx="17">
                  <c:v>96.584299999999999</c:v>
                </c:pt>
                <c:pt idx="18">
                  <c:v>96.449299999999994</c:v>
                </c:pt>
                <c:pt idx="19">
                  <c:v>96.501199999999997</c:v>
                </c:pt>
                <c:pt idx="20">
                  <c:v>96.569299999999998</c:v>
                </c:pt>
                <c:pt idx="21">
                  <c:v>96.344499999999996</c:v>
                </c:pt>
                <c:pt idx="22">
                  <c:v>96.1678</c:v>
                </c:pt>
                <c:pt idx="23">
                  <c:v>96.063199999999995</c:v>
                </c:pt>
                <c:pt idx="24">
                  <c:v>95.950599999999994</c:v>
                </c:pt>
                <c:pt idx="25">
                  <c:v>95.576499999999996</c:v>
                </c:pt>
                <c:pt idx="26">
                  <c:v>95.529899999999998</c:v>
                </c:pt>
                <c:pt idx="27">
                  <c:v>95.881299999999996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608-48FA-B9A8-74257F80C414}"/>
            </c:ext>
          </c:extLst>
        </c:ser>
        <c:ser>
          <c:idx val="3"/>
          <c:order val="3"/>
          <c:tx>
            <c:v>Australia wages</c:v>
          </c:tx>
          <c:spPr>
            <a:ln w="19050" cap="rnd">
              <a:solidFill>
                <a:srgbClr val="669966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'Western Australia'!$K$182:$K$222</c:f>
              <c:strCache>
                <c:ptCount val="28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</c:strCache>
            </c:strRef>
          </c:cat>
          <c:val>
            <c:numRef>
              <c:f>'Western Australia'!$L$224:$L$265</c:f>
              <c:numCache>
                <c:formatCode>0.0</c:formatCode>
                <c:ptCount val="42"/>
                <c:pt idx="0">
                  <c:v>100</c:v>
                </c:pt>
                <c:pt idx="1">
                  <c:v>99.671800000000005</c:v>
                </c:pt>
                <c:pt idx="2">
                  <c:v>98.415499999999994</c:v>
                </c:pt>
                <c:pt idx="3">
                  <c:v>96.688199999999995</c:v>
                </c:pt>
                <c:pt idx="4">
                  <c:v>94.130600000000001</c:v>
                </c:pt>
                <c:pt idx="5">
                  <c:v>94.024199999999993</c:v>
                </c:pt>
                <c:pt idx="6">
                  <c:v>94.259</c:v>
                </c:pt>
                <c:pt idx="7">
                  <c:v>94.709199999999996</c:v>
                </c:pt>
                <c:pt idx="8">
                  <c:v>93.350499999999997</c:v>
                </c:pt>
                <c:pt idx="9">
                  <c:v>92.688999999999993</c:v>
                </c:pt>
                <c:pt idx="10">
                  <c:v>92.309399999999997</c:v>
                </c:pt>
                <c:pt idx="11">
                  <c:v>93.583500000000001</c:v>
                </c:pt>
                <c:pt idx="12">
                  <c:v>95.391999999999996</c:v>
                </c:pt>
                <c:pt idx="13">
                  <c:v>96.089500000000001</c:v>
                </c:pt>
                <c:pt idx="14">
                  <c:v>97.004000000000005</c:v>
                </c:pt>
                <c:pt idx="15">
                  <c:v>97.247299999999996</c:v>
                </c:pt>
                <c:pt idx="16">
                  <c:v>98.873599999999996</c:v>
                </c:pt>
                <c:pt idx="17">
                  <c:v>95.789599999999993</c:v>
                </c:pt>
                <c:pt idx="18">
                  <c:v>95.215800000000002</c:v>
                </c:pt>
                <c:pt idx="19">
                  <c:v>94.859899999999996</c:v>
                </c:pt>
                <c:pt idx="20">
                  <c:v>95.541300000000007</c:v>
                </c:pt>
                <c:pt idx="21">
                  <c:v>95.915099999999995</c:v>
                </c:pt>
                <c:pt idx="22">
                  <c:v>95.477699999999999</c:v>
                </c:pt>
                <c:pt idx="23">
                  <c:v>95.258799999999994</c:v>
                </c:pt>
                <c:pt idx="24">
                  <c:v>95.311800000000005</c:v>
                </c:pt>
                <c:pt idx="25">
                  <c:v>96.393299999999996</c:v>
                </c:pt>
                <c:pt idx="26">
                  <c:v>96.207099999999997</c:v>
                </c:pt>
                <c:pt idx="27">
                  <c:v>97.123199999999997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608-48FA-B9A8-74257F80C4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</a:t>
                </a:r>
                <a:r>
                  <a:rPr lang="en-AU" baseline="0"/>
                  <a:t> ending</a:t>
                </a:r>
                <a:endParaRPr lang="en-AU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m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46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7"/>
        <c:majorTimeUnit val="days"/>
      </c:dateAx>
      <c:valAx>
        <c:axId val="1083880680"/>
        <c:scaling>
          <c:orientation val="minMax"/>
          <c:min val="8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2925509128877136"/>
          <c:y val="5.2077865266841883E-3"/>
          <c:w val="0.84522681380155951"/>
          <c:h val="0.1158089612504583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Tasmania!$K$4</c:f>
              <c:strCache>
                <c:ptCount val="1"/>
                <c:pt idx="0">
                  <c:v>Previous month (week ending 22 August)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  <a:effectLst/>
          </c:spPr>
          <c:invertIfNegative val="0"/>
          <c:cat>
            <c:strRef>
              <c:f>Tasmania!$K$35:$K$41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Tasmania!$L$35:$L$41</c:f>
              <c:numCache>
                <c:formatCode>0.0</c:formatCode>
                <c:ptCount val="7"/>
                <c:pt idx="0">
                  <c:v>95.7</c:v>
                </c:pt>
                <c:pt idx="1">
                  <c:v>93.28</c:v>
                </c:pt>
                <c:pt idx="2">
                  <c:v>94.74</c:v>
                </c:pt>
                <c:pt idx="3">
                  <c:v>95.19</c:v>
                </c:pt>
                <c:pt idx="4">
                  <c:v>95.64</c:v>
                </c:pt>
                <c:pt idx="5">
                  <c:v>92.36</c:v>
                </c:pt>
                <c:pt idx="6">
                  <c:v>86.61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83-442C-9D65-9C64FBF55E95}"/>
            </c:ext>
          </c:extLst>
        </c:ser>
        <c:ser>
          <c:idx val="2"/>
          <c:order val="1"/>
          <c:tx>
            <c:strRef>
              <c:f>Tasmania!$K$7</c:f>
              <c:strCache>
                <c:ptCount val="1"/>
                <c:pt idx="0">
                  <c:v>Previous week (ending 12 September)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  <a:effectLst/>
          </c:spPr>
          <c:invertIfNegative val="0"/>
          <c:cat>
            <c:strRef>
              <c:f>Tasmania!$K$35:$K$41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Tasmania!$L$44:$L$50</c:f>
              <c:numCache>
                <c:formatCode>0.0</c:formatCode>
                <c:ptCount val="7"/>
                <c:pt idx="0">
                  <c:v>97.36</c:v>
                </c:pt>
                <c:pt idx="1">
                  <c:v>92.98</c:v>
                </c:pt>
                <c:pt idx="2">
                  <c:v>93.75</c:v>
                </c:pt>
                <c:pt idx="3">
                  <c:v>94.5</c:v>
                </c:pt>
                <c:pt idx="4">
                  <c:v>95.06</c:v>
                </c:pt>
                <c:pt idx="5">
                  <c:v>91.36</c:v>
                </c:pt>
                <c:pt idx="6">
                  <c:v>85.79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083-442C-9D65-9C64FBF55E95}"/>
            </c:ext>
          </c:extLst>
        </c:ser>
        <c:ser>
          <c:idx val="3"/>
          <c:order val="2"/>
          <c:tx>
            <c:strRef>
              <c:f>Tasmania!$K$8</c:f>
              <c:strCache>
                <c:ptCount val="1"/>
                <c:pt idx="0">
                  <c:v>This week (ending 19 September)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Tasmania!$K$35:$K$41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Tasmania!$L$53:$L$59</c:f>
              <c:numCache>
                <c:formatCode>0.0</c:formatCode>
                <c:ptCount val="7"/>
                <c:pt idx="0">
                  <c:v>99.14</c:v>
                </c:pt>
                <c:pt idx="1">
                  <c:v>93.59</c:v>
                </c:pt>
                <c:pt idx="2">
                  <c:v>94.01</c:v>
                </c:pt>
                <c:pt idx="3">
                  <c:v>95.05</c:v>
                </c:pt>
                <c:pt idx="4">
                  <c:v>95.52</c:v>
                </c:pt>
                <c:pt idx="5">
                  <c:v>92.06</c:v>
                </c:pt>
                <c:pt idx="6">
                  <c:v>85.23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083-442C-9D65-9C64FBF55E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05"/>
          <c:min val="70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Tasmania!$K$4</c:f>
              <c:strCache>
                <c:ptCount val="1"/>
                <c:pt idx="0">
                  <c:v>Previous month (week ending 22 August)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  <a:effectLst/>
          </c:spPr>
          <c:invertIfNegative val="0"/>
          <c:cat>
            <c:strRef>
              <c:f>Tasmania!$K$64:$K$70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Tasmania!$L$64:$L$70</c:f>
              <c:numCache>
                <c:formatCode>0.0</c:formatCode>
                <c:ptCount val="7"/>
                <c:pt idx="0">
                  <c:v>95.01</c:v>
                </c:pt>
                <c:pt idx="1">
                  <c:v>92.14</c:v>
                </c:pt>
                <c:pt idx="2">
                  <c:v>95.14</c:v>
                </c:pt>
                <c:pt idx="3">
                  <c:v>96.47</c:v>
                </c:pt>
                <c:pt idx="4">
                  <c:v>96.74</c:v>
                </c:pt>
                <c:pt idx="5">
                  <c:v>93.43</c:v>
                </c:pt>
                <c:pt idx="6">
                  <c:v>78.38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BF0-49F3-9003-24187DEA9141}"/>
            </c:ext>
          </c:extLst>
        </c:ser>
        <c:ser>
          <c:idx val="2"/>
          <c:order val="1"/>
          <c:tx>
            <c:strRef>
              <c:f>Tasmania!$K$7</c:f>
              <c:strCache>
                <c:ptCount val="1"/>
                <c:pt idx="0">
                  <c:v>Previous week (ending 12 September)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  <a:effectLst/>
          </c:spPr>
          <c:invertIfNegative val="0"/>
          <c:cat>
            <c:strRef>
              <c:f>Tasmania!$K$64:$K$70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Tasmania!$L$73:$L$79</c:f>
              <c:numCache>
                <c:formatCode>0.0</c:formatCode>
                <c:ptCount val="7"/>
                <c:pt idx="0">
                  <c:v>96.64</c:v>
                </c:pt>
                <c:pt idx="1">
                  <c:v>92.42</c:v>
                </c:pt>
                <c:pt idx="2">
                  <c:v>95.04</c:v>
                </c:pt>
                <c:pt idx="3">
                  <c:v>96.23</c:v>
                </c:pt>
                <c:pt idx="4">
                  <c:v>96.36</c:v>
                </c:pt>
                <c:pt idx="5">
                  <c:v>92.86</c:v>
                </c:pt>
                <c:pt idx="6">
                  <c:v>77.819999999999993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BF0-49F3-9003-24187DEA9141}"/>
            </c:ext>
          </c:extLst>
        </c:ser>
        <c:ser>
          <c:idx val="3"/>
          <c:order val="2"/>
          <c:tx>
            <c:strRef>
              <c:f>Tasmania!$K$8</c:f>
              <c:strCache>
                <c:ptCount val="1"/>
                <c:pt idx="0">
                  <c:v>This week (ending 19 September)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Tasmania!$K$64:$K$70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Tasmania!$L$82:$L$88</c:f>
              <c:numCache>
                <c:formatCode>0.0</c:formatCode>
                <c:ptCount val="7"/>
                <c:pt idx="0">
                  <c:v>97.98</c:v>
                </c:pt>
                <c:pt idx="1">
                  <c:v>92.68</c:v>
                </c:pt>
                <c:pt idx="2">
                  <c:v>95.58</c:v>
                </c:pt>
                <c:pt idx="3">
                  <c:v>96.74</c:v>
                </c:pt>
                <c:pt idx="4">
                  <c:v>96.79</c:v>
                </c:pt>
                <c:pt idx="5">
                  <c:v>93.6</c:v>
                </c:pt>
                <c:pt idx="6">
                  <c:v>77.52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BF0-49F3-9003-24187DEA91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05"/>
          <c:min val="70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932130123607682"/>
          <c:y val="7.6490334307209348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Tasmania!$K$9</c:f>
              <c:strCache>
                <c:ptCount val="1"/>
                <c:pt idx="0">
                  <c:v>Week ending 14 March</c:v>
                </c:pt>
              </c:strCache>
            </c:strRef>
          </c:tx>
          <c:spPr>
            <a:solidFill>
              <a:srgbClr val="99CC66"/>
            </a:solidFill>
            <a:ln>
              <a:noFill/>
            </a:ln>
            <a:effectLst/>
          </c:spPr>
          <c:invertIfNegative val="0"/>
          <c:cat>
            <c:strRef>
              <c:f>Tasmania!$K$142:$K$160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Tasmania!$L$142:$L$160</c:f>
              <c:numCache>
                <c:formatCode>0.0%</c:formatCode>
                <c:ptCount val="19"/>
                <c:pt idx="0">
                  <c:v>5.2999999999999999E-2</c:v>
                </c:pt>
                <c:pt idx="1">
                  <c:v>1.1900000000000001E-2</c:v>
                </c:pt>
                <c:pt idx="2">
                  <c:v>8.0299999999999996E-2</c:v>
                </c:pt>
                <c:pt idx="3">
                  <c:v>1.8599999999999998E-2</c:v>
                </c:pt>
                <c:pt idx="4">
                  <c:v>6.8199999999999997E-2</c:v>
                </c:pt>
                <c:pt idx="5">
                  <c:v>3.5700000000000003E-2</c:v>
                </c:pt>
                <c:pt idx="6">
                  <c:v>0.1134</c:v>
                </c:pt>
                <c:pt idx="7">
                  <c:v>7.8E-2</c:v>
                </c:pt>
                <c:pt idx="8">
                  <c:v>4.2799999999999998E-2</c:v>
                </c:pt>
                <c:pt idx="9">
                  <c:v>8.6999999999999994E-3</c:v>
                </c:pt>
                <c:pt idx="10">
                  <c:v>3.0200000000000001E-2</c:v>
                </c:pt>
                <c:pt idx="11">
                  <c:v>1.78E-2</c:v>
                </c:pt>
                <c:pt idx="12">
                  <c:v>5.2499999999999998E-2</c:v>
                </c:pt>
                <c:pt idx="13">
                  <c:v>5.6500000000000002E-2</c:v>
                </c:pt>
                <c:pt idx="14">
                  <c:v>0.1008</c:v>
                </c:pt>
                <c:pt idx="15">
                  <c:v>5.1299999999999998E-2</c:v>
                </c:pt>
                <c:pt idx="16">
                  <c:v>0.1246</c:v>
                </c:pt>
                <c:pt idx="17">
                  <c:v>1.66E-2</c:v>
                </c:pt>
                <c:pt idx="18">
                  <c:v>3.9100000000000003E-2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8C-4B90-BEFA-DF7AF6AD6EF7}"/>
            </c:ext>
          </c:extLst>
        </c:ser>
        <c:ser>
          <c:idx val="0"/>
          <c:order val="1"/>
          <c:tx>
            <c:strRef>
              <c:f>Tasmania!$K$8</c:f>
              <c:strCache>
                <c:ptCount val="1"/>
                <c:pt idx="0">
                  <c:v>This week (ending 19 September)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Tasmania!$K$142:$K$160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Tasmania!$L$162:$L$180</c:f>
              <c:numCache>
                <c:formatCode>0.0%</c:formatCode>
                <c:ptCount val="19"/>
                <c:pt idx="0">
                  <c:v>4.5999999999999999E-2</c:v>
                </c:pt>
                <c:pt idx="1">
                  <c:v>1.0999999999999999E-2</c:v>
                </c:pt>
                <c:pt idx="2">
                  <c:v>8.1699999999999995E-2</c:v>
                </c:pt>
                <c:pt idx="3">
                  <c:v>1.9400000000000001E-2</c:v>
                </c:pt>
                <c:pt idx="4">
                  <c:v>6.7599999999999993E-2</c:v>
                </c:pt>
                <c:pt idx="5">
                  <c:v>3.5499999999999997E-2</c:v>
                </c:pt>
                <c:pt idx="6">
                  <c:v>0.1129</c:v>
                </c:pt>
                <c:pt idx="7">
                  <c:v>7.0800000000000002E-2</c:v>
                </c:pt>
                <c:pt idx="8">
                  <c:v>4.1000000000000002E-2</c:v>
                </c:pt>
                <c:pt idx="9">
                  <c:v>8.0999999999999996E-3</c:v>
                </c:pt>
                <c:pt idx="10">
                  <c:v>2.9700000000000001E-2</c:v>
                </c:pt>
                <c:pt idx="11">
                  <c:v>1.7999999999999999E-2</c:v>
                </c:pt>
                <c:pt idx="12">
                  <c:v>5.3199999999999997E-2</c:v>
                </c:pt>
                <c:pt idx="13">
                  <c:v>5.7000000000000002E-2</c:v>
                </c:pt>
                <c:pt idx="14">
                  <c:v>0.1089</c:v>
                </c:pt>
                <c:pt idx="15">
                  <c:v>5.28E-2</c:v>
                </c:pt>
                <c:pt idx="16">
                  <c:v>0.13159999999999999</c:v>
                </c:pt>
                <c:pt idx="17">
                  <c:v>1.5800000000000002E-2</c:v>
                </c:pt>
                <c:pt idx="18">
                  <c:v>3.8899999999999997E-2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78C-4B90-BEFA-DF7AF6AD6E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2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prstDash val="solid"/>
              <a:round/>
            </a:ln>
            <a:effectLst/>
          </c:spPr>
        </c:majorGridlines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809410238983027"/>
          <c:y val="0.1453644525029838"/>
          <c:w val="0.85382587099787943"/>
          <c:h val="0.79642615057109722"/>
        </c:manualLayout>
      </c:layout>
      <c:barChart>
        <c:barDir val="bar"/>
        <c:grouping val="clustered"/>
        <c:varyColors val="0"/>
        <c:ser>
          <c:idx val="0"/>
          <c:order val="0"/>
          <c:tx>
            <c:v>This week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Tasmania!$K$93:$K$111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Tasmania!$L$93:$L$111</c:f>
              <c:numCache>
                <c:formatCode>0.0%</c:formatCode>
                <c:ptCount val="19"/>
                <c:pt idx="0">
                  <c:v>-0.17030000000000001</c:v>
                </c:pt>
                <c:pt idx="1">
                  <c:v>-0.1154</c:v>
                </c:pt>
                <c:pt idx="2">
                  <c:v>-2.7699999999999999E-2</c:v>
                </c:pt>
                <c:pt idx="3">
                  <c:v>-2.0999999999999999E-3</c:v>
                </c:pt>
                <c:pt idx="4">
                  <c:v>-5.3499999999999999E-2</c:v>
                </c:pt>
                <c:pt idx="5">
                  <c:v>-5.0299999999999997E-2</c:v>
                </c:pt>
                <c:pt idx="6">
                  <c:v>-4.87E-2</c:v>
                </c:pt>
                <c:pt idx="7">
                  <c:v>-0.1328</c:v>
                </c:pt>
                <c:pt idx="8">
                  <c:v>-8.3799999999999999E-2</c:v>
                </c:pt>
                <c:pt idx="9">
                  <c:v>-0.1008</c:v>
                </c:pt>
                <c:pt idx="10">
                  <c:v>-0.06</c:v>
                </c:pt>
                <c:pt idx="11">
                  <c:v>-3.09E-2</c:v>
                </c:pt>
                <c:pt idx="12">
                  <c:v>-3.09E-2</c:v>
                </c:pt>
                <c:pt idx="13">
                  <c:v>-3.6499999999999998E-2</c:v>
                </c:pt>
                <c:pt idx="14">
                  <c:v>3.3000000000000002E-2</c:v>
                </c:pt>
                <c:pt idx="15">
                  <c:v>-1.55E-2</c:v>
                </c:pt>
                <c:pt idx="16">
                  <c:v>9.4000000000000004E-3</c:v>
                </c:pt>
                <c:pt idx="17">
                  <c:v>-8.7800000000000003E-2</c:v>
                </c:pt>
                <c:pt idx="18">
                  <c:v>-5.0099999999999999E-2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C9-4E8C-95E1-668B38EAFE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0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  <c:max val="0.1"/>
          <c:min val="-0.25"/>
        </c:scaling>
        <c:delete val="0"/>
        <c:axPos val="t"/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  <c:majorUnit val="5.000000000000001E-2"/>
      </c:valAx>
      <c:spPr>
        <a:solidFill>
          <a:schemeClr val="bg1"/>
        </a:solidFill>
        <a:ln w="6350">
          <a:solidFill>
            <a:schemeClr val="bg2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932130123607682"/>
          <c:y val="7.6490334307209348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'New South Wales'!$K$9</c:f>
              <c:strCache>
                <c:ptCount val="1"/>
                <c:pt idx="0">
                  <c:v>Week ending 14 March</c:v>
                </c:pt>
              </c:strCache>
            </c:strRef>
          </c:tx>
          <c:spPr>
            <a:solidFill>
              <a:srgbClr val="99CC66"/>
            </a:solidFill>
            <a:ln>
              <a:noFill/>
            </a:ln>
            <a:effectLst/>
          </c:spPr>
          <c:invertIfNegative val="0"/>
          <c:cat>
            <c:strRef>
              <c:f>'New South Wales'!$K$142:$K$160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'New South Wales'!$L$142:$L$160</c:f>
              <c:numCache>
                <c:formatCode>0.0%</c:formatCode>
                <c:ptCount val="19"/>
                <c:pt idx="0">
                  <c:v>9.5999999999999992E-3</c:v>
                </c:pt>
                <c:pt idx="1">
                  <c:v>7.7000000000000002E-3</c:v>
                </c:pt>
                <c:pt idx="2">
                  <c:v>6.2E-2</c:v>
                </c:pt>
                <c:pt idx="3">
                  <c:v>8.2000000000000007E-3</c:v>
                </c:pt>
                <c:pt idx="4">
                  <c:v>6.4399999999999999E-2</c:v>
                </c:pt>
                <c:pt idx="5">
                  <c:v>4.87E-2</c:v>
                </c:pt>
                <c:pt idx="6">
                  <c:v>9.7600000000000006E-2</c:v>
                </c:pt>
                <c:pt idx="7">
                  <c:v>7.2800000000000004E-2</c:v>
                </c:pt>
                <c:pt idx="8">
                  <c:v>4.0599999999999997E-2</c:v>
                </c:pt>
                <c:pt idx="9">
                  <c:v>1.89E-2</c:v>
                </c:pt>
                <c:pt idx="10">
                  <c:v>5.16E-2</c:v>
                </c:pt>
                <c:pt idx="11">
                  <c:v>2.2499999999999999E-2</c:v>
                </c:pt>
                <c:pt idx="12">
                  <c:v>9.1800000000000007E-2</c:v>
                </c:pt>
                <c:pt idx="13">
                  <c:v>6.7199999999999996E-2</c:v>
                </c:pt>
                <c:pt idx="14">
                  <c:v>5.9299999999999999E-2</c:v>
                </c:pt>
                <c:pt idx="15">
                  <c:v>9.2299999999999993E-2</c:v>
                </c:pt>
                <c:pt idx="16">
                  <c:v>0.1389</c:v>
                </c:pt>
                <c:pt idx="17">
                  <c:v>1.3899999999999999E-2</c:v>
                </c:pt>
                <c:pt idx="18">
                  <c:v>3.15E-2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F6-4AA1-9E08-BDA7D6525B68}"/>
            </c:ext>
          </c:extLst>
        </c:ser>
        <c:ser>
          <c:idx val="0"/>
          <c:order val="1"/>
          <c:tx>
            <c:strRef>
              <c:f>'New South Wales'!$K$8</c:f>
              <c:strCache>
                <c:ptCount val="1"/>
                <c:pt idx="0">
                  <c:v>This week (ending 19 September)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'New South Wales'!$K$142:$K$160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'New South Wales'!$L$162:$L$180</c:f>
              <c:numCache>
                <c:formatCode>0.0%</c:formatCode>
                <c:ptCount val="19"/>
                <c:pt idx="0">
                  <c:v>9.1999999999999998E-3</c:v>
                </c:pt>
                <c:pt idx="1">
                  <c:v>8.0000000000000002E-3</c:v>
                </c:pt>
                <c:pt idx="2">
                  <c:v>6.2E-2</c:v>
                </c:pt>
                <c:pt idx="3">
                  <c:v>9.1000000000000004E-3</c:v>
                </c:pt>
                <c:pt idx="4">
                  <c:v>6.1899999999999997E-2</c:v>
                </c:pt>
                <c:pt idx="5">
                  <c:v>4.8599999999999997E-2</c:v>
                </c:pt>
                <c:pt idx="6">
                  <c:v>9.6500000000000002E-2</c:v>
                </c:pt>
                <c:pt idx="7">
                  <c:v>6.4299999999999996E-2</c:v>
                </c:pt>
                <c:pt idx="8">
                  <c:v>3.7600000000000001E-2</c:v>
                </c:pt>
                <c:pt idx="9">
                  <c:v>1.78E-2</c:v>
                </c:pt>
                <c:pt idx="10">
                  <c:v>5.5E-2</c:v>
                </c:pt>
                <c:pt idx="11">
                  <c:v>2.2100000000000002E-2</c:v>
                </c:pt>
                <c:pt idx="12">
                  <c:v>9.0800000000000006E-2</c:v>
                </c:pt>
                <c:pt idx="13">
                  <c:v>6.6500000000000004E-2</c:v>
                </c:pt>
                <c:pt idx="14">
                  <c:v>6.4399999999999999E-2</c:v>
                </c:pt>
                <c:pt idx="15">
                  <c:v>9.5500000000000002E-2</c:v>
                </c:pt>
                <c:pt idx="16">
                  <c:v>0.1464</c:v>
                </c:pt>
                <c:pt idx="17">
                  <c:v>1.2800000000000001E-2</c:v>
                </c:pt>
                <c:pt idx="18">
                  <c:v>3.1E-2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3F6-4AA1-9E08-BDA7D6525B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2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prstDash val="solid"/>
              <a:round/>
            </a:ln>
            <a:effectLst/>
          </c:spPr>
        </c:majorGridlines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3881862518050296"/>
        </c:manualLayout>
      </c:layout>
      <c:lineChart>
        <c:grouping val="standard"/>
        <c:varyColors val="0"/>
        <c:ser>
          <c:idx val="0"/>
          <c:order val="0"/>
          <c:tx>
            <c:v>State jobs</c:v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Tasmania!$K$182:$K$222</c:f>
              <c:strCache>
                <c:ptCount val="28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</c:strCache>
            </c:strRef>
          </c:cat>
          <c:val>
            <c:numRef>
              <c:f>Tasmania!$L$267:$L$307</c:f>
              <c:numCache>
                <c:formatCode>0.0</c:formatCode>
                <c:ptCount val="41"/>
                <c:pt idx="0">
                  <c:v>100</c:v>
                </c:pt>
                <c:pt idx="1">
                  <c:v>99.365700000000004</c:v>
                </c:pt>
                <c:pt idx="2">
                  <c:v>96.528499999999994</c:v>
                </c:pt>
                <c:pt idx="3">
                  <c:v>93.760099999999994</c:v>
                </c:pt>
                <c:pt idx="4">
                  <c:v>91.746700000000004</c:v>
                </c:pt>
                <c:pt idx="5">
                  <c:v>91.508700000000005</c:v>
                </c:pt>
                <c:pt idx="6">
                  <c:v>91.680899999999994</c:v>
                </c:pt>
                <c:pt idx="7">
                  <c:v>91.701499999999996</c:v>
                </c:pt>
                <c:pt idx="8">
                  <c:v>92.268699999999995</c:v>
                </c:pt>
                <c:pt idx="9">
                  <c:v>91.926699999999997</c:v>
                </c:pt>
                <c:pt idx="10">
                  <c:v>92.554699999999997</c:v>
                </c:pt>
                <c:pt idx="11">
                  <c:v>92.591999999999999</c:v>
                </c:pt>
                <c:pt idx="12">
                  <c:v>94.143199999999993</c:v>
                </c:pt>
                <c:pt idx="13">
                  <c:v>94.123099999999994</c:v>
                </c:pt>
                <c:pt idx="14">
                  <c:v>93.950400000000002</c:v>
                </c:pt>
                <c:pt idx="15">
                  <c:v>94.115799999999993</c:v>
                </c:pt>
                <c:pt idx="16">
                  <c:v>94.604399999999998</c:v>
                </c:pt>
                <c:pt idx="17">
                  <c:v>94.504800000000003</c:v>
                </c:pt>
                <c:pt idx="18">
                  <c:v>94.961399999999998</c:v>
                </c:pt>
                <c:pt idx="19">
                  <c:v>94.876400000000004</c:v>
                </c:pt>
                <c:pt idx="20">
                  <c:v>95.369500000000002</c:v>
                </c:pt>
                <c:pt idx="21">
                  <c:v>94.716200000000001</c:v>
                </c:pt>
                <c:pt idx="22">
                  <c:v>95.185100000000006</c:v>
                </c:pt>
                <c:pt idx="23">
                  <c:v>95.311000000000007</c:v>
                </c:pt>
                <c:pt idx="24">
                  <c:v>95.264099999999999</c:v>
                </c:pt>
                <c:pt idx="25">
                  <c:v>95.301100000000005</c:v>
                </c:pt>
                <c:pt idx="26">
                  <c:v>95.0261</c:v>
                </c:pt>
                <c:pt idx="27">
                  <c:v>95.572800000000001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D8-45F4-BC2A-F9510B1DE135}"/>
            </c:ext>
          </c:extLst>
        </c:ser>
        <c:ser>
          <c:idx val="1"/>
          <c:order val="1"/>
          <c:tx>
            <c:v>State wages</c:v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7"/>
            <c:marker>
              <c:symbol val="squar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2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33D8-45F4-BC2A-F9510B1DE135}"/>
              </c:ext>
            </c:extLst>
          </c:dPt>
          <c:cat>
            <c:strRef>
              <c:f>Tasmania!$K$182:$K$222</c:f>
              <c:strCache>
                <c:ptCount val="28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</c:strCache>
            </c:strRef>
          </c:cat>
          <c:val>
            <c:numRef>
              <c:f>Tasmania!$L$309:$L$349</c:f>
              <c:numCache>
                <c:formatCode>0.0</c:formatCode>
                <c:ptCount val="41"/>
                <c:pt idx="0">
                  <c:v>100</c:v>
                </c:pt>
                <c:pt idx="1">
                  <c:v>97.908000000000001</c:v>
                </c:pt>
                <c:pt idx="2">
                  <c:v>97.860600000000005</c:v>
                </c:pt>
                <c:pt idx="3">
                  <c:v>95.796800000000005</c:v>
                </c:pt>
                <c:pt idx="4">
                  <c:v>92.803299999999993</c:v>
                </c:pt>
                <c:pt idx="5">
                  <c:v>94.293300000000002</c:v>
                </c:pt>
                <c:pt idx="6">
                  <c:v>95.015199999999993</c:v>
                </c:pt>
                <c:pt idx="7">
                  <c:v>94.538799999999995</c:v>
                </c:pt>
                <c:pt idx="8">
                  <c:v>94.520700000000005</c:v>
                </c:pt>
                <c:pt idx="9">
                  <c:v>91.619399999999999</c:v>
                </c:pt>
                <c:pt idx="10">
                  <c:v>92.575599999999994</c:v>
                </c:pt>
                <c:pt idx="11">
                  <c:v>92.138300000000001</c:v>
                </c:pt>
                <c:pt idx="12">
                  <c:v>97.056299999999993</c:v>
                </c:pt>
                <c:pt idx="13">
                  <c:v>97.363900000000001</c:v>
                </c:pt>
                <c:pt idx="14">
                  <c:v>96.364199999999997</c:v>
                </c:pt>
                <c:pt idx="15">
                  <c:v>96.2209</c:v>
                </c:pt>
                <c:pt idx="16">
                  <c:v>96.627600000000001</c:v>
                </c:pt>
                <c:pt idx="17">
                  <c:v>93.834000000000003</c:v>
                </c:pt>
                <c:pt idx="18">
                  <c:v>95.496600000000001</c:v>
                </c:pt>
                <c:pt idx="19">
                  <c:v>94.8249</c:v>
                </c:pt>
                <c:pt idx="20">
                  <c:v>96.649299999999997</c:v>
                </c:pt>
                <c:pt idx="21">
                  <c:v>95.117500000000007</c:v>
                </c:pt>
                <c:pt idx="22">
                  <c:v>96.060599999999994</c:v>
                </c:pt>
                <c:pt idx="23">
                  <c:v>95.471599999999995</c:v>
                </c:pt>
                <c:pt idx="24">
                  <c:v>95.415899999999993</c:v>
                </c:pt>
                <c:pt idx="25">
                  <c:v>95.277799999999999</c:v>
                </c:pt>
                <c:pt idx="26">
                  <c:v>95.143000000000001</c:v>
                </c:pt>
                <c:pt idx="27">
                  <c:v>96.367800000000003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3D8-45F4-BC2A-F9510B1DE135}"/>
            </c:ext>
          </c:extLst>
        </c:ser>
        <c:ser>
          <c:idx val="2"/>
          <c:order val="2"/>
          <c:tx>
            <c:v>Australia jobs</c:v>
          </c:tx>
          <c:spPr>
            <a:ln w="19050" cap="rnd">
              <a:solidFill>
                <a:srgbClr val="336699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Tasmania!$K$182:$K$222</c:f>
              <c:strCache>
                <c:ptCount val="28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</c:strCache>
            </c:strRef>
          </c:cat>
          <c:val>
            <c:numRef>
              <c:f>Tasmania!$L$182:$L$222</c:f>
              <c:numCache>
                <c:formatCode>0.0</c:formatCode>
                <c:ptCount val="41"/>
                <c:pt idx="0">
                  <c:v>100</c:v>
                </c:pt>
                <c:pt idx="1">
                  <c:v>99.277699999999996</c:v>
                </c:pt>
                <c:pt idx="2">
                  <c:v>96.308700000000002</c:v>
                </c:pt>
                <c:pt idx="3">
                  <c:v>93.6524</c:v>
                </c:pt>
                <c:pt idx="4">
                  <c:v>91.9285</c:v>
                </c:pt>
                <c:pt idx="5">
                  <c:v>91.4696</c:v>
                </c:pt>
                <c:pt idx="6">
                  <c:v>91.802099999999996</c:v>
                </c:pt>
                <c:pt idx="7">
                  <c:v>92.199100000000001</c:v>
                </c:pt>
                <c:pt idx="8">
                  <c:v>92.746099999999998</c:v>
                </c:pt>
                <c:pt idx="9">
                  <c:v>93.278400000000005</c:v>
                </c:pt>
                <c:pt idx="10">
                  <c:v>93.581500000000005</c:v>
                </c:pt>
                <c:pt idx="11">
                  <c:v>94.088099999999997</c:v>
                </c:pt>
                <c:pt idx="12">
                  <c:v>95.004999999999995</c:v>
                </c:pt>
                <c:pt idx="13">
                  <c:v>95.464100000000002</c:v>
                </c:pt>
                <c:pt idx="14">
                  <c:v>95.654899999999998</c:v>
                </c:pt>
                <c:pt idx="15">
                  <c:v>95.594800000000006</c:v>
                </c:pt>
                <c:pt idx="16">
                  <c:v>96.297300000000007</c:v>
                </c:pt>
                <c:pt idx="17">
                  <c:v>96.584299999999999</c:v>
                </c:pt>
                <c:pt idx="18">
                  <c:v>96.449299999999994</c:v>
                </c:pt>
                <c:pt idx="19">
                  <c:v>96.501199999999997</c:v>
                </c:pt>
                <c:pt idx="20">
                  <c:v>96.569299999999998</c:v>
                </c:pt>
                <c:pt idx="21">
                  <c:v>96.344499999999996</c:v>
                </c:pt>
                <c:pt idx="22">
                  <c:v>96.1678</c:v>
                </c:pt>
                <c:pt idx="23">
                  <c:v>96.063199999999995</c:v>
                </c:pt>
                <c:pt idx="24">
                  <c:v>95.950599999999994</c:v>
                </c:pt>
                <c:pt idx="25">
                  <c:v>95.576499999999996</c:v>
                </c:pt>
                <c:pt idx="26">
                  <c:v>95.529899999999998</c:v>
                </c:pt>
                <c:pt idx="27">
                  <c:v>95.881299999999996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3D8-45F4-BC2A-F9510B1DE135}"/>
            </c:ext>
          </c:extLst>
        </c:ser>
        <c:ser>
          <c:idx val="3"/>
          <c:order val="3"/>
          <c:tx>
            <c:v>Australia wages</c:v>
          </c:tx>
          <c:spPr>
            <a:ln w="19050" cap="rnd">
              <a:solidFill>
                <a:srgbClr val="669966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Tasmania!$K$182:$K$222</c:f>
              <c:strCache>
                <c:ptCount val="28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</c:strCache>
            </c:strRef>
          </c:cat>
          <c:val>
            <c:numRef>
              <c:f>Tasmania!$L$224:$L$265</c:f>
              <c:numCache>
                <c:formatCode>0.0</c:formatCode>
                <c:ptCount val="42"/>
                <c:pt idx="0">
                  <c:v>100</c:v>
                </c:pt>
                <c:pt idx="1">
                  <c:v>99.671800000000005</c:v>
                </c:pt>
                <c:pt idx="2">
                  <c:v>98.415499999999994</c:v>
                </c:pt>
                <c:pt idx="3">
                  <c:v>96.688199999999995</c:v>
                </c:pt>
                <c:pt idx="4">
                  <c:v>94.130600000000001</c:v>
                </c:pt>
                <c:pt idx="5">
                  <c:v>94.024199999999993</c:v>
                </c:pt>
                <c:pt idx="6">
                  <c:v>94.259</c:v>
                </c:pt>
                <c:pt idx="7">
                  <c:v>94.709199999999996</c:v>
                </c:pt>
                <c:pt idx="8">
                  <c:v>93.350499999999997</c:v>
                </c:pt>
                <c:pt idx="9">
                  <c:v>92.688999999999993</c:v>
                </c:pt>
                <c:pt idx="10">
                  <c:v>92.309399999999997</c:v>
                </c:pt>
                <c:pt idx="11">
                  <c:v>93.583500000000001</c:v>
                </c:pt>
                <c:pt idx="12">
                  <c:v>95.391999999999996</c:v>
                </c:pt>
                <c:pt idx="13">
                  <c:v>96.089500000000001</c:v>
                </c:pt>
                <c:pt idx="14">
                  <c:v>97.004000000000005</c:v>
                </c:pt>
                <c:pt idx="15">
                  <c:v>97.247299999999996</c:v>
                </c:pt>
                <c:pt idx="16">
                  <c:v>98.873599999999996</c:v>
                </c:pt>
                <c:pt idx="17">
                  <c:v>95.789599999999993</c:v>
                </c:pt>
                <c:pt idx="18">
                  <c:v>95.215800000000002</c:v>
                </c:pt>
                <c:pt idx="19">
                  <c:v>94.859899999999996</c:v>
                </c:pt>
                <c:pt idx="20">
                  <c:v>95.541300000000007</c:v>
                </c:pt>
                <c:pt idx="21">
                  <c:v>95.915099999999995</c:v>
                </c:pt>
                <c:pt idx="22">
                  <c:v>95.477699999999999</c:v>
                </c:pt>
                <c:pt idx="23">
                  <c:v>95.258799999999994</c:v>
                </c:pt>
                <c:pt idx="24">
                  <c:v>95.311800000000005</c:v>
                </c:pt>
                <c:pt idx="25">
                  <c:v>96.393299999999996</c:v>
                </c:pt>
                <c:pt idx="26">
                  <c:v>96.207099999999997</c:v>
                </c:pt>
                <c:pt idx="27">
                  <c:v>97.123199999999997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3D8-45F4-BC2A-F9510B1DE1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</a:t>
                </a:r>
                <a:r>
                  <a:rPr lang="en-AU" baseline="0"/>
                  <a:t> ending</a:t>
                </a:r>
                <a:endParaRPr lang="en-AU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m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46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7"/>
        <c:majorTimeUnit val="days"/>
      </c:dateAx>
      <c:valAx>
        <c:axId val="1083880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2925509128877136"/>
          <c:y val="5.2077865266841883E-3"/>
          <c:w val="0.84522681380155951"/>
          <c:h val="0.1158089612504583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'Northern Territory'!$K$4</c:f>
              <c:strCache>
                <c:ptCount val="1"/>
                <c:pt idx="0">
                  <c:v>Previous month (week ending 22 August)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  <a:effectLst/>
          </c:spPr>
          <c:invertIfNegative val="0"/>
          <c:cat>
            <c:strRef>
              <c:f>'Northern Territory'!$K$35:$K$41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'Northern Territory'!$L$35:$L$41</c:f>
              <c:numCache>
                <c:formatCode>0.0</c:formatCode>
                <c:ptCount val="7"/>
                <c:pt idx="0">
                  <c:v>99.72</c:v>
                </c:pt>
                <c:pt idx="1">
                  <c:v>98.3</c:v>
                </c:pt>
                <c:pt idx="2">
                  <c:v>98.44</c:v>
                </c:pt>
                <c:pt idx="3">
                  <c:v>97.51</c:v>
                </c:pt>
                <c:pt idx="4">
                  <c:v>99.04</c:v>
                </c:pt>
                <c:pt idx="5">
                  <c:v>96.38</c:v>
                </c:pt>
                <c:pt idx="6">
                  <c:v>93.44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C54-408C-BFD6-34AB1F86767A}"/>
            </c:ext>
          </c:extLst>
        </c:ser>
        <c:ser>
          <c:idx val="2"/>
          <c:order val="1"/>
          <c:tx>
            <c:strRef>
              <c:f>'Northern Territory'!$K$7</c:f>
              <c:strCache>
                <c:ptCount val="1"/>
                <c:pt idx="0">
                  <c:v>Previous week (ending 12 September)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  <a:effectLst/>
          </c:spPr>
          <c:invertIfNegative val="0"/>
          <c:cat>
            <c:strRef>
              <c:f>'Northern Territory'!$K$35:$K$41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'Northern Territory'!$L$44:$L$50</c:f>
              <c:numCache>
                <c:formatCode>0.0</c:formatCode>
                <c:ptCount val="7"/>
                <c:pt idx="0">
                  <c:v>99.24</c:v>
                </c:pt>
                <c:pt idx="1">
                  <c:v>97.05</c:v>
                </c:pt>
                <c:pt idx="2">
                  <c:v>97.49</c:v>
                </c:pt>
                <c:pt idx="3">
                  <c:v>97.19</c:v>
                </c:pt>
                <c:pt idx="4">
                  <c:v>97.76</c:v>
                </c:pt>
                <c:pt idx="5">
                  <c:v>95.1</c:v>
                </c:pt>
                <c:pt idx="6">
                  <c:v>94.08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C54-408C-BFD6-34AB1F86767A}"/>
            </c:ext>
          </c:extLst>
        </c:ser>
        <c:ser>
          <c:idx val="3"/>
          <c:order val="2"/>
          <c:tx>
            <c:strRef>
              <c:f>'Northern Territory'!$K$8</c:f>
              <c:strCache>
                <c:ptCount val="1"/>
                <c:pt idx="0">
                  <c:v>This week (ending 19 September)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'Northern Territory'!$K$35:$K$41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'Northern Territory'!$L$53:$L$59</c:f>
              <c:numCache>
                <c:formatCode>0.0</c:formatCode>
                <c:ptCount val="7"/>
                <c:pt idx="0">
                  <c:v>99.77</c:v>
                </c:pt>
                <c:pt idx="1">
                  <c:v>97.05</c:v>
                </c:pt>
                <c:pt idx="2">
                  <c:v>97.35</c:v>
                </c:pt>
                <c:pt idx="3">
                  <c:v>97.17</c:v>
                </c:pt>
                <c:pt idx="4">
                  <c:v>97.68</c:v>
                </c:pt>
                <c:pt idx="5">
                  <c:v>95.2</c:v>
                </c:pt>
                <c:pt idx="6">
                  <c:v>93.96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C54-408C-BFD6-34AB1F8676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05"/>
          <c:min val="70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'Northern Territory'!$K$4</c:f>
              <c:strCache>
                <c:ptCount val="1"/>
                <c:pt idx="0">
                  <c:v>Previous month (week ending 22 August)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  <a:effectLst/>
          </c:spPr>
          <c:invertIfNegative val="0"/>
          <c:cat>
            <c:strRef>
              <c:f>'Northern Territory'!$K$64:$K$70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'Northern Territory'!$L$64:$L$70</c:f>
              <c:numCache>
                <c:formatCode>0.0</c:formatCode>
                <c:ptCount val="7"/>
                <c:pt idx="0">
                  <c:v>98.11</c:v>
                </c:pt>
                <c:pt idx="1">
                  <c:v>96.7</c:v>
                </c:pt>
                <c:pt idx="2">
                  <c:v>99.13</c:v>
                </c:pt>
                <c:pt idx="3">
                  <c:v>100.31</c:v>
                </c:pt>
                <c:pt idx="4">
                  <c:v>99.07</c:v>
                </c:pt>
                <c:pt idx="5">
                  <c:v>96.91</c:v>
                </c:pt>
                <c:pt idx="6">
                  <c:v>88.01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46-43B1-9C1F-BFFD4EF2E9BF}"/>
            </c:ext>
          </c:extLst>
        </c:ser>
        <c:ser>
          <c:idx val="2"/>
          <c:order val="1"/>
          <c:tx>
            <c:strRef>
              <c:f>'Northern Territory'!$K$7</c:f>
              <c:strCache>
                <c:ptCount val="1"/>
                <c:pt idx="0">
                  <c:v>Previous week (ending 12 September)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  <a:effectLst/>
          </c:spPr>
          <c:invertIfNegative val="0"/>
          <c:cat>
            <c:strRef>
              <c:f>'Northern Territory'!$K$64:$K$70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'Northern Territory'!$L$73:$L$79</c:f>
              <c:numCache>
                <c:formatCode>0.0</c:formatCode>
                <c:ptCount val="7"/>
                <c:pt idx="0">
                  <c:v>100.83</c:v>
                </c:pt>
                <c:pt idx="1">
                  <c:v>97.45</c:v>
                </c:pt>
                <c:pt idx="2">
                  <c:v>99.53</c:v>
                </c:pt>
                <c:pt idx="3">
                  <c:v>100.33</c:v>
                </c:pt>
                <c:pt idx="4">
                  <c:v>98.91</c:v>
                </c:pt>
                <c:pt idx="5">
                  <c:v>97.14</c:v>
                </c:pt>
                <c:pt idx="6">
                  <c:v>89.51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646-43B1-9C1F-BFFD4EF2E9BF}"/>
            </c:ext>
          </c:extLst>
        </c:ser>
        <c:ser>
          <c:idx val="3"/>
          <c:order val="2"/>
          <c:tx>
            <c:strRef>
              <c:f>'Northern Territory'!$K$8</c:f>
              <c:strCache>
                <c:ptCount val="1"/>
                <c:pt idx="0">
                  <c:v>This week (ending 19 September)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'Northern Territory'!$K$64:$K$70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'Northern Territory'!$L$82:$L$88</c:f>
              <c:numCache>
                <c:formatCode>0.0</c:formatCode>
                <c:ptCount val="7"/>
                <c:pt idx="0">
                  <c:v>100.16</c:v>
                </c:pt>
                <c:pt idx="1">
                  <c:v>97.38</c:v>
                </c:pt>
                <c:pt idx="2">
                  <c:v>99.11</c:v>
                </c:pt>
                <c:pt idx="3">
                  <c:v>100.45</c:v>
                </c:pt>
                <c:pt idx="4">
                  <c:v>99.09</c:v>
                </c:pt>
                <c:pt idx="5">
                  <c:v>97.52</c:v>
                </c:pt>
                <c:pt idx="6">
                  <c:v>88.96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646-43B1-9C1F-BFFD4EF2E9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05"/>
          <c:min val="70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932130123607682"/>
          <c:y val="7.6490334307209348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'Northern Territory'!$K$9</c:f>
              <c:strCache>
                <c:ptCount val="1"/>
                <c:pt idx="0">
                  <c:v>Week ending 14 March</c:v>
                </c:pt>
              </c:strCache>
            </c:strRef>
          </c:tx>
          <c:spPr>
            <a:solidFill>
              <a:srgbClr val="99CC66"/>
            </a:solidFill>
            <a:ln>
              <a:noFill/>
            </a:ln>
            <a:effectLst/>
          </c:spPr>
          <c:invertIfNegative val="0"/>
          <c:cat>
            <c:strRef>
              <c:f>'Northern Territory'!$K$142:$K$160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'Northern Territory'!$L$142:$L$160</c:f>
              <c:numCache>
                <c:formatCode>0.0%</c:formatCode>
                <c:ptCount val="19"/>
                <c:pt idx="0">
                  <c:v>1.2699999999999999E-2</c:v>
                </c:pt>
                <c:pt idx="1">
                  <c:v>2.6800000000000001E-2</c:v>
                </c:pt>
                <c:pt idx="2">
                  <c:v>2.9000000000000001E-2</c:v>
                </c:pt>
                <c:pt idx="3">
                  <c:v>1.43E-2</c:v>
                </c:pt>
                <c:pt idx="4">
                  <c:v>8.3000000000000004E-2</c:v>
                </c:pt>
                <c:pt idx="5">
                  <c:v>2.7099999999999999E-2</c:v>
                </c:pt>
                <c:pt idx="6">
                  <c:v>8.4500000000000006E-2</c:v>
                </c:pt>
                <c:pt idx="7">
                  <c:v>7.3099999999999998E-2</c:v>
                </c:pt>
                <c:pt idx="8">
                  <c:v>4.1500000000000002E-2</c:v>
                </c:pt>
                <c:pt idx="9">
                  <c:v>5.4999999999999997E-3</c:v>
                </c:pt>
                <c:pt idx="10">
                  <c:v>1.41E-2</c:v>
                </c:pt>
                <c:pt idx="11">
                  <c:v>1.77E-2</c:v>
                </c:pt>
                <c:pt idx="12">
                  <c:v>5.6000000000000001E-2</c:v>
                </c:pt>
                <c:pt idx="13">
                  <c:v>5.1299999999999998E-2</c:v>
                </c:pt>
                <c:pt idx="14">
                  <c:v>0.14680000000000001</c:v>
                </c:pt>
                <c:pt idx="15">
                  <c:v>8.4500000000000006E-2</c:v>
                </c:pt>
                <c:pt idx="16">
                  <c:v>0.16520000000000001</c:v>
                </c:pt>
                <c:pt idx="17">
                  <c:v>2.01E-2</c:v>
                </c:pt>
                <c:pt idx="18">
                  <c:v>4.5699999999999998E-2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E6-4F7A-8CA8-A61494928330}"/>
            </c:ext>
          </c:extLst>
        </c:ser>
        <c:ser>
          <c:idx val="0"/>
          <c:order val="1"/>
          <c:tx>
            <c:strRef>
              <c:f>'Northern Territory'!$K$8</c:f>
              <c:strCache>
                <c:ptCount val="1"/>
                <c:pt idx="0">
                  <c:v>This week (ending 19 September)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'Northern Territory'!$K$142:$K$160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'Northern Territory'!$L$162:$L$180</c:f>
              <c:numCache>
                <c:formatCode>0.0%</c:formatCode>
                <c:ptCount val="19"/>
                <c:pt idx="0">
                  <c:v>1.2999999999999999E-2</c:v>
                </c:pt>
                <c:pt idx="1">
                  <c:v>2.5700000000000001E-2</c:v>
                </c:pt>
                <c:pt idx="2">
                  <c:v>2.9600000000000001E-2</c:v>
                </c:pt>
                <c:pt idx="3">
                  <c:v>1.4800000000000001E-2</c:v>
                </c:pt>
                <c:pt idx="4">
                  <c:v>8.14E-2</c:v>
                </c:pt>
                <c:pt idx="5">
                  <c:v>2.58E-2</c:v>
                </c:pt>
                <c:pt idx="6">
                  <c:v>8.5900000000000004E-2</c:v>
                </c:pt>
                <c:pt idx="7">
                  <c:v>6.3700000000000007E-2</c:v>
                </c:pt>
                <c:pt idx="8">
                  <c:v>3.7400000000000003E-2</c:v>
                </c:pt>
                <c:pt idx="9">
                  <c:v>5.4999999999999997E-3</c:v>
                </c:pt>
                <c:pt idx="10">
                  <c:v>1.3599999999999999E-2</c:v>
                </c:pt>
                <c:pt idx="11">
                  <c:v>1.7399999999999999E-2</c:v>
                </c:pt>
                <c:pt idx="12">
                  <c:v>5.3600000000000002E-2</c:v>
                </c:pt>
                <c:pt idx="13">
                  <c:v>4.9000000000000002E-2</c:v>
                </c:pt>
                <c:pt idx="14">
                  <c:v>0.15690000000000001</c:v>
                </c:pt>
                <c:pt idx="15">
                  <c:v>8.4699999999999998E-2</c:v>
                </c:pt>
                <c:pt idx="16">
                  <c:v>0.1754</c:v>
                </c:pt>
                <c:pt idx="17">
                  <c:v>2.06E-2</c:v>
                </c:pt>
                <c:pt idx="18">
                  <c:v>4.4999999999999998E-2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4E6-4F7A-8CA8-A614949283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2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prstDash val="solid"/>
              <a:round/>
            </a:ln>
            <a:effectLst/>
          </c:spPr>
        </c:majorGridlines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809410238983027"/>
          <c:y val="0.1453644525029838"/>
          <c:w val="0.85382587099787943"/>
          <c:h val="0.79642615057109722"/>
        </c:manualLayout>
      </c:layout>
      <c:barChart>
        <c:barDir val="bar"/>
        <c:grouping val="clustered"/>
        <c:varyColors val="0"/>
        <c:ser>
          <c:idx val="0"/>
          <c:order val="0"/>
          <c:tx>
            <c:v>This week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'Northern Territory'!$K$93:$K$111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'Northern Territory'!$L$93:$L$111</c:f>
              <c:numCache>
                <c:formatCode>0.0%</c:formatCode>
                <c:ptCount val="19"/>
                <c:pt idx="0">
                  <c:v>6.1999999999999998E-3</c:v>
                </c:pt>
                <c:pt idx="1">
                  <c:v>-5.7200000000000001E-2</c:v>
                </c:pt>
                <c:pt idx="2">
                  <c:v>3.5000000000000001E-3</c:v>
                </c:pt>
                <c:pt idx="3">
                  <c:v>2.07E-2</c:v>
                </c:pt>
                <c:pt idx="4">
                  <c:v>-3.6200000000000003E-2</c:v>
                </c:pt>
                <c:pt idx="5">
                  <c:v>-6.3100000000000003E-2</c:v>
                </c:pt>
                <c:pt idx="6">
                  <c:v>-1E-3</c:v>
                </c:pt>
                <c:pt idx="7">
                  <c:v>-0.14380000000000001</c:v>
                </c:pt>
                <c:pt idx="8">
                  <c:v>-0.1159</c:v>
                </c:pt>
                <c:pt idx="9">
                  <c:v>-5.1999999999999998E-3</c:v>
                </c:pt>
                <c:pt idx="10">
                  <c:v>-5.5100000000000003E-2</c:v>
                </c:pt>
                <c:pt idx="11">
                  <c:v>-3.3500000000000002E-2</c:v>
                </c:pt>
                <c:pt idx="12">
                  <c:v>-5.8999999999999997E-2</c:v>
                </c:pt>
                <c:pt idx="13">
                  <c:v>-6.1400000000000003E-2</c:v>
                </c:pt>
                <c:pt idx="14">
                  <c:v>5.0200000000000002E-2</c:v>
                </c:pt>
                <c:pt idx="15">
                  <c:v>-1.52E-2</c:v>
                </c:pt>
                <c:pt idx="16">
                  <c:v>4.2900000000000001E-2</c:v>
                </c:pt>
                <c:pt idx="17">
                  <c:v>7.9000000000000008E-3</c:v>
                </c:pt>
                <c:pt idx="18">
                  <c:v>-3.39E-2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B6-4C60-8521-134532BD8A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0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t"/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  <c:majorUnit val="0.1"/>
      </c:valAx>
      <c:spPr>
        <a:solidFill>
          <a:schemeClr val="bg1"/>
        </a:solidFill>
        <a:ln w="6350">
          <a:solidFill>
            <a:schemeClr val="bg2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3881862518050296"/>
        </c:manualLayout>
      </c:layout>
      <c:lineChart>
        <c:grouping val="standard"/>
        <c:varyColors val="0"/>
        <c:ser>
          <c:idx val="0"/>
          <c:order val="0"/>
          <c:tx>
            <c:v>State jobs</c:v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'Northern Territory'!$K$182:$K$222</c:f>
              <c:strCache>
                <c:ptCount val="28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</c:strCache>
            </c:strRef>
          </c:cat>
          <c:val>
            <c:numRef>
              <c:f>'Northern Territory'!$L$267:$L$307</c:f>
              <c:numCache>
                <c:formatCode>0.0</c:formatCode>
                <c:ptCount val="41"/>
                <c:pt idx="0">
                  <c:v>100</c:v>
                </c:pt>
                <c:pt idx="1">
                  <c:v>98.884600000000006</c:v>
                </c:pt>
                <c:pt idx="2">
                  <c:v>96.312399999999997</c:v>
                </c:pt>
                <c:pt idx="3">
                  <c:v>94.499200000000002</c:v>
                </c:pt>
                <c:pt idx="4">
                  <c:v>92.985200000000006</c:v>
                </c:pt>
                <c:pt idx="5">
                  <c:v>92.451899999999995</c:v>
                </c:pt>
                <c:pt idx="6">
                  <c:v>92.792100000000005</c:v>
                </c:pt>
                <c:pt idx="7">
                  <c:v>93.306399999999996</c:v>
                </c:pt>
                <c:pt idx="8">
                  <c:v>93.8904</c:v>
                </c:pt>
                <c:pt idx="9">
                  <c:v>94.738200000000006</c:v>
                </c:pt>
                <c:pt idx="10">
                  <c:v>95.406300000000002</c:v>
                </c:pt>
                <c:pt idx="11">
                  <c:v>95.659599999999998</c:v>
                </c:pt>
                <c:pt idx="12">
                  <c:v>95.616600000000005</c:v>
                </c:pt>
                <c:pt idx="13">
                  <c:v>96.545699999999997</c:v>
                </c:pt>
                <c:pt idx="14">
                  <c:v>97.314099999999996</c:v>
                </c:pt>
                <c:pt idx="15">
                  <c:v>96.954800000000006</c:v>
                </c:pt>
                <c:pt idx="16">
                  <c:v>97.952600000000004</c:v>
                </c:pt>
                <c:pt idx="17">
                  <c:v>97.920100000000005</c:v>
                </c:pt>
                <c:pt idx="18">
                  <c:v>97.326599999999999</c:v>
                </c:pt>
                <c:pt idx="19">
                  <c:v>97.336100000000002</c:v>
                </c:pt>
                <c:pt idx="20">
                  <c:v>97.728999999999999</c:v>
                </c:pt>
                <c:pt idx="21">
                  <c:v>98.750699999999995</c:v>
                </c:pt>
                <c:pt idx="22">
                  <c:v>98.813800000000001</c:v>
                </c:pt>
                <c:pt idx="23">
                  <c:v>98.634100000000004</c:v>
                </c:pt>
                <c:pt idx="24">
                  <c:v>98.644599999999997</c:v>
                </c:pt>
                <c:pt idx="25">
                  <c:v>98.476399999999998</c:v>
                </c:pt>
                <c:pt idx="26">
                  <c:v>98.391400000000004</c:v>
                </c:pt>
                <c:pt idx="27">
                  <c:v>98.269199999999998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29-4C1A-8174-DA0204F72ECD}"/>
            </c:ext>
          </c:extLst>
        </c:ser>
        <c:ser>
          <c:idx val="1"/>
          <c:order val="1"/>
          <c:tx>
            <c:v>State wages</c:v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7"/>
            <c:marker>
              <c:symbol val="squar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2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7029-4C1A-8174-DA0204F72ECD}"/>
              </c:ext>
            </c:extLst>
          </c:dPt>
          <c:cat>
            <c:strRef>
              <c:f>'Northern Territory'!$K$182:$K$222</c:f>
              <c:strCache>
                <c:ptCount val="28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</c:strCache>
            </c:strRef>
          </c:cat>
          <c:val>
            <c:numRef>
              <c:f>'Northern Territory'!$L$309:$L$349</c:f>
              <c:numCache>
                <c:formatCode>0.0</c:formatCode>
                <c:ptCount val="41"/>
                <c:pt idx="0">
                  <c:v>100</c:v>
                </c:pt>
                <c:pt idx="1">
                  <c:v>98.911600000000007</c:v>
                </c:pt>
                <c:pt idx="2">
                  <c:v>97.234899999999996</c:v>
                </c:pt>
                <c:pt idx="3">
                  <c:v>96.177700000000002</c:v>
                </c:pt>
                <c:pt idx="4">
                  <c:v>95.128500000000003</c:v>
                </c:pt>
                <c:pt idx="5">
                  <c:v>95.298599999999993</c:v>
                </c:pt>
                <c:pt idx="6">
                  <c:v>96.187399999999997</c:v>
                </c:pt>
                <c:pt idx="7">
                  <c:v>96.544700000000006</c:v>
                </c:pt>
                <c:pt idx="8">
                  <c:v>95.288700000000006</c:v>
                </c:pt>
                <c:pt idx="9">
                  <c:v>94.844999999999999</c:v>
                </c:pt>
                <c:pt idx="10">
                  <c:v>94.802899999999994</c:v>
                </c:pt>
                <c:pt idx="11">
                  <c:v>94.708799999999997</c:v>
                </c:pt>
                <c:pt idx="12">
                  <c:v>94.669200000000004</c:v>
                </c:pt>
                <c:pt idx="13">
                  <c:v>95.141599999999997</c:v>
                </c:pt>
                <c:pt idx="14">
                  <c:v>97.143799999999999</c:v>
                </c:pt>
                <c:pt idx="15">
                  <c:v>102.5468</c:v>
                </c:pt>
                <c:pt idx="16">
                  <c:v>98.171700000000001</c:v>
                </c:pt>
                <c:pt idx="17">
                  <c:v>96.678600000000003</c:v>
                </c:pt>
                <c:pt idx="18">
                  <c:v>96.033000000000001</c:v>
                </c:pt>
                <c:pt idx="19">
                  <c:v>95.726500000000001</c:v>
                </c:pt>
                <c:pt idx="20">
                  <c:v>96.404899999999998</c:v>
                </c:pt>
                <c:pt idx="21">
                  <c:v>98.683499999999995</c:v>
                </c:pt>
                <c:pt idx="22">
                  <c:v>99.204700000000003</c:v>
                </c:pt>
                <c:pt idx="23">
                  <c:v>99.525999999999996</c:v>
                </c:pt>
                <c:pt idx="24">
                  <c:v>98.832899999999995</c:v>
                </c:pt>
                <c:pt idx="25">
                  <c:v>99.389200000000002</c:v>
                </c:pt>
                <c:pt idx="26">
                  <c:v>99.477800000000002</c:v>
                </c:pt>
                <c:pt idx="27">
                  <c:v>99.467200000000005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029-4C1A-8174-DA0204F72ECD}"/>
            </c:ext>
          </c:extLst>
        </c:ser>
        <c:ser>
          <c:idx val="2"/>
          <c:order val="2"/>
          <c:tx>
            <c:v>Australia jobs</c:v>
          </c:tx>
          <c:spPr>
            <a:ln w="19050" cap="rnd">
              <a:solidFill>
                <a:srgbClr val="336699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'Northern Territory'!$K$182:$K$222</c:f>
              <c:strCache>
                <c:ptCount val="28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</c:strCache>
            </c:strRef>
          </c:cat>
          <c:val>
            <c:numRef>
              <c:f>'Northern Territory'!$L$182:$L$222</c:f>
              <c:numCache>
                <c:formatCode>0.0</c:formatCode>
                <c:ptCount val="41"/>
                <c:pt idx="0">
                  <c:v>100</c:v>
                </c:pt>
                <c:pt idx="1">
                  <c:v>99.277699999999996</c:v>
                </c:pt>
                <c:pt idx="2">
                  <c:v>96.308700000000002</c:v>
                </c:pt>
                <c:pt idx="3">
                  <c:v>93.6524</c:v>
                </c:pt>
                <c:pt idx="4">
                  <c:v>91.9285</c:v>
                </c:pt>
                <c:pt idx="5">
                  <c:v>91.4696</c:v>
                </c:pt>
                <c:pt idx="6">
                  <c:v>91.802099999999996</c:v>
                </c:pt>
                <c:pt idx="7">
                  <c:v>92.199100000000001</c:v>
                </c:pt>
                <c:pt idx="8">
                  <c:v>92.746099999999998</c:v>
                </c:pt>
                <c:pt idx="9">
                  <c:v>93.278400000000005</c:v>
                </c:pt>
                <c:pt idx="10">
                  <c:v>93.581500000000005</c:v>
                </c:pt>
                <c:pt idx="11">
                  <c:v>94.088099999999997</c:v>
                </c:pt>
                <c:pt idx="12">
                  <c:v>95.004999999999995</c:v>
                </c:pt>
                <c:pt idx="13">
                  <c:v>95.464100000000002</c:v>
                </c:pt>
                <c:pt idx="14">
                  <c:v>95.654899999999998</c:v>
                </c:pt>
                <c:pt idx="15">
                  <c:v>95.594800000000006</c:v>
                </c:pt>
                <c:pt idx="16">
                  <c:v>96.297300000000007</c:v>
                </c:pt>
                <c:pt idx="17">
                  <c:v>96.584299999999999</c:v>
                </c:pt>
                <c:pt idx="18">
                  <c:v>96.449299999999994</c:v>
                </c:pt>
                <c:pt idx="19">
                  <c:v>96.501199999999997</c:v>
                </c:pt>
                <c:pt idx="20">
                  <c:v>96.569299999999998</c:v>
                </c:pt>
                <c:pt idx="21">
                  <c:v>96.344499999999996</c:v>
                </c:pt>
                <c:pt idx="22">
                  <c:v>96.1678</c:v>
                </c:pt>
                <c:pt idx="23">
                  <c:v>96.063199999999995</c:v>
                </c:pt>
                <c:pt idx="24">
                  <c:v>95.950599999999994</c:v>
                </c:pt>
                <c:pt idx="25">
                  <c:v>95.576499999999996</c:v>
                </c:pt>
                <c:pt idx="26">
                  <c:v>95.529899999999998</c:v>
                </c:pt>
                <c:pt idx="27">
                  <c:v>95.881299999999996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029-4C1A-8174-DA0204F72ECD}"/>
            </c:ext>
          </c:extLst>
        </c:ser>
        <c:ser>
          <c:idx val="3"/>
          <c:order val="3"/>
          <c:tx>
            <c:v>Australia wages</c:v>
          </c:tx>
          <c:spPr>
            <a:ln w="19050" cap="rnd">
              <a:solidFill>
                <a:srgbClr val="669966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'Northern Territory'!$K$182:$K$222</c:f>
              <c:strCache>
                <c:ptCount val="28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</c:strCache>
            </c:strRef>
          </c:cat>
          <c:val>
            <c:numRef>
              <c:f>'Northern Territory'!$L$224:$L$265</c:f>
              <c:numCache>
                <c:formatCode>0.0</c:formatCode>
                <c:ptCount val="42"/>
                <c:pt idx="0">
                  <c:v>100</c:v>
                </c:pt>
                <c:pt idx="1">
                  <c:v>99.671800000000005</c:v>
                </c:pt>
                <c:pt idx="2">
                  <c:v>98.415499999999994</c:v>
                </c:pt>
                <c:pt idx="3">
                  <c:v>96.688199999999995</c:v>
                </c:pt>
                <c:pt idx="4">
                  <c:v>94.130600000000001</c:v>
                </c:pt>
                <c:pt idx="5">
                  <c:v>94.024199999999993</c:v>
                </c:pt>
                <c:pt idx="6">
                  <c:v>94.259</c:v>
                </c:pt>
                <c:pt idx="7">
                  <c:v>94.709199999999996</c:v>
                </c:pt>
                <c:pt idx="8">
                  <c:v>93.350499999999997</c:v>
                </c:pt>
                <c:pt idx="9">
                  <c:v>92.688999999999993</c:v>
                </c:pt>
                <c:pt idx="10">
                  <c:v>92.309399999999997</c:v>
                </c:pt>
                <c:pt idx="11">
                  <c:v>93.583500000000001</c:v>
                </c:pt>
                <c:pt idx="12">
                  <c:v>95.391999999999996</c:v>
                </c:pt>
                <c:pt idx="13">
                  <c:v>96.089500000000001</c:v>
                </c:pt>
                <c:pt idx="14">
                  <c:v>97.004000000000005</c:v>
                </c:pt>
                <c:pt idx="15">
                  <c:v>97.247299999999996</c:v>
                </c:pt>
                <c:pt idx="16">
                  <c:v>98.873599999999996</c:v>
                </c:pt>
                <c:pt idx="17">
                  <c:v>95.789599999999993</c:v>
                </c:pt>
                <c:pt idx="18">
                  <c:v>95.215800000000002</c:v>
                </c:pt>
                <c:pt idx="19">
                  <c:v>94.859899999999996</c:v>
                </c:pt>
                <c:pt idx="20">
                  <c:v>95.541300000000007</c:v>
                </c:pt>
                <c:pt idx="21">
                  <c:v>95.915099999999995</c:v>
                </c:pt>
                <c:pt idx="22">
                  <c:v>95.477699999999999</c:v>
                </c:pt>
                <c:pt idx="23">
                  <c:v>95.258799999999994</c:v>
                </c:pt>
                <c:pt idx="24">
                  <c:v>95.311800000000005</c:v>
                </c:pt>
                <c:pt idx="25">
                  <c:v>96.393299999999996</c:v>
                </c:pt>
                <c:pt idx="26">
                  <c:v>96.207099999999997</c:v>
                </c:pt>
                <c:pt idx="27">
                  <c:v>97.123199999999997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029-4C1A-8174-DA0204F72E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</a:t>
                </a:r>
                <a:r>
                  <a:rPr lang="en-AU" baseline="0"/>
                  <a:t> ending</a:t>
                </a:r>
                <a:endParaRPr lang="en-AU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m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46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7"/>
        <c:majorTimeUnit val="days"/>
      </c:dateAx>
      <c:valAx>
        <c:axId val="1083880680"/>
        <c:scaling>
          <c:orientation val="minMax"/>
          <c:min val="8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2925509128877136"/>
          <c:y val="5.2077865266841883E-3"/>
          <c:w val="0.84522681380155951"/>
          <c:h val="0.1158089612504583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'Australian Capital Territory'!$K$4</c:f>
              <c:strCache>
                <c:ptCount val="1"/>
                <c:pt idx="0">
                  <c:v>Previous month (week ending 22 August)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  <a:effectLst/>
          </c:spPr>
          <c:invertIfNegative val="0"/>
          <c:cat>
            <c:strRef>
              <c:f>'Australian Capital Territory'!$K$35:$K$41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'Australian Capital Territory'!$L$35:$L$41</c:f>
              <c:numCache>
                <c:formatCode>0.0</c:formatCode>
                <c:ptCount val="7"/>
                <c:pt idx="0">
                  <c:v>89.03</c:v>
                </c:pt>
                <c:pt idx="1">
                  <c:v>93.76</c:v>
                </c:pt>
                <c:pt idx="2">
                  <c:v>97.17</c:v>
                </c:pt>
                <c:pt idx="3">
                  <c:v>98.68</c:v>
                </c:pt>
                <c:pt idx="4">
                  <c:v>97.81</c:v>
                </c:pt>
                <c:pt idx="5">
                  <c:v>95.95</c:v>
                </c:pt>
                <c:pt idx="6">
                  <c:v>89.22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11-4D40-B9A5-DCA85CA2A570}"/>
            </c:ext>
          </c:extLst>
        </c:ser>
        <c:ser>
          <c:idx val="2"/>
          <c:order val="1"/>
          <c:tx>
            <c:strRef>
              <c:f>'Australian Capital Territory'!$K$7</c:f>
              <c:strCache>
                <c:ptCount val="1"/>
                <c:pt idx="0">
                  <c:v>Previous week (ending 12 September)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  <a:effectLst/>
          </c:spPr>
          <c:invertIfNegative val="0"/>
          <c:cat>
            <c:strRef>
              <c:f>'Australian Capital Territory'!$K$35:$K$41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'Australian Capital Territory'!$L$44:$L$50</c:f>
              <c:numCache>
                <c:formatCode>0.0</c:formatCode>
                <c:ptCount val="7"/>
                <c:pt idx="0">
                  <c:v>87.68</c:v>
                </c:pt>
                <c:pt idx="1">
                  <c:v>92.84</c:v>
                </c:pt>
                <c:pt idx="2">
                  <c:v>95.08</c:v>
                </c:pt>
                <c:pt idx="3">
                  <c:v>96.76</c:v>
                </c:pt>
                <c:pt idx="4">
                  <c:v>95.92</c:v>
                </c:pt>
                <c:pt idx="5">
                  <c:v>93.53</c:v>
                </c:pt>
                <c:pt idx="6">
                  <c:v>86.47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311-4D40-B9A5-DCA85CA2A570}"/>
            </c:ext>
          </c:extLst>
        </c:ser>
        <c:ser>
          <c:idx val="3"/>
          <c:order val="2"/>
          <c:tx>
            <c:strRef>
              <c:f>'Australian Capital Territory'!$K$8</c:f>
              <c:strCache>
                <c:ptCount val="1"/>
                <c:pt idx="0">
                  <c:v>This week (ending 19 September)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'Australian Capital Territory'!$K$35:$K$41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'Australian Capital Territory'!$L$53:$L$59</c:f>
              <c:numCache>
                <c:formatCode>0.0</c:formatCode>
                <c:ptCount val="7"/>
                <c:pt idx="0">
                  <c:v>89.47</c:v>
                </c:pt>
                <c:pt idx="1">
                  <c:v>92.9</c:v>
                </c:pt>
                <c:pt idx="2">
                  <c:v>95.09</c:v>
                </c:pt>
                <c:pt idx="3">
                  <c:v>96.9</c:v>
                </c:pt>
                <c:pt idx="4">
                  <c:v>96.41</c:v>
                </c:pt>
                <c:pt idx="5">
                  <c:v>93.37</c:v>
                </c:pt>
                <c:pt idx="6">
                  <c:v>85.22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311-4D40-B9A5-DCA85CA2A5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05"/>
          <c:min val="70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'Australian Capital Territory'!$K$4</c:f>
              <c:strCache>
                <c:ptCount val="1"/>
                <c:pt idx="0">
                  <c:v>Previous month (week ending 22 August)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  <a:effectLst/>
          </c:spPr>
          <c:invertIfNegative val="0"/>
          <c:cat>
            <c:strRef>
              <c:f>'Australian Capital Territory'!$K$64:$K$70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'Australian Capital Territory'!$L$64:$L$70</c:f>
              <c:numCache>
                <c:formatCode>0.0</c:formatCode>
                <c:ptCount val="7"/>
                <c:pt idx="0">
                  <c:v>93.11</c:v>
                </c:pt>
                <c:pt idx="1">
                  <c:v>94.31</c:v>
                </c:pt>
                <c:pt idx="2">
                  <c:v>97.72</c:v>
                </c:pt>
                <c:pt idx="3">
                  <c:v>99.02</c:v>
                </c:pt>
                <c:pt idx="4">
                  <c:v>98.56</c:v>
                </c:pt>
                <c:pt idx="5">
                  <c:v>95.58</c:v>
                </c:pt>
                <c:pt idx="6">
                  <c:v>89.16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30-4463-9BE9-2CBAAE4A012E}"/>
            </c:ext>
          </c:extLst>
        </c:ser>
        <c:ser>
          <c:idx val="2"/>
          <c:order val="1"/>
          <c:tx>
            <c:strRef>
              <c:f>'Australian Capital Territory'!$K$7</c:f>
              <c:strCache>
                <c:ptCount val="1"/>
                <c:pt idx="0">
                  <c:v>Previous week (ending 12 September)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  <a:effectLst/>
          </c:spPr>
          <c:invertIfNegative val="0"/>
          <c:cat>
            <c:strRef>
              <c:f>'Australian Capital Territory'!$K$64:$K$70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'Australian Capital Territory'!$L$73:$L$79</c:f>
              <c:numCache>
                <c:formatCode>0.0</c:formatCode>
                <c:ptCount val="7"/>
                <c:pt idx="0">
                  <c:v>92.68</c:v>
                </c:pt>
                <c:pt idx="1">
                  <c:v>94.02</c:v>
                </c:pt>
                <c:pt idx="2">
                  <c:v>97</c:v>
                </c:pt>
                <c:pt idx="3">
                  <c:v>98.27</c:v>
                </c:pt>
                <c:pt idx="4">
                  <c:v>97.5</c:v>
                </c:pt>
                <c:pt idx="5">
                  <c:v>94.01</c:v>
                </c:pt>
                <c:pt idx="6">
                  <c:v>87.28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130-4463-9BE9-2CBAAE4A012E}"/>
            </c:ext>
          </c:extLst>
        </c:ser>
        <c:ser>
          <c:idx val="3"/>
          <c:order val="2"/>
          <c:tx>
            <c:strRef>
              <c:f>'Australian Capital Territory'!$K$8</c:f>
              <c:strCache>
                <c:ptCount val="1"/>
                <c:pt idx="0">
                  <c:v>This week (ending 19 September)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'Australian Capital Territory'!$K$64:$K$70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'Australian Capital Territory'!$L$82:$L$88</c:f>
              <c:numCache>
                <c:formatCode>0.0</c:formatCode>
                <c:ptCount val="7"/>
                <c:pt idx="0">
                  <c:v>93.02</c:v>
                </c:pt>
                <c:pt idx="1">
                  <c:v>93.56</c:v>
                </c:pt>
                <c:pt idx="2">
                  <c:v>96.86</c:v>
                </c:pt>
                <c:pt idx="3">
                  <c:v>98.09</c:v>
                </c:pt>
                <c:pt idx="4">
                  <c:v>97.39</c:v>
                </c:pt>
                <c:pt idx="5">
                  <c:v>93.53</c:v>
                </c:pt>
                <c:pt idx="6">
                  <c:v>87.26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130-4463-9BE9-2CBAAE4A01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05"/>
          <c:min val="70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932130123607682"/>
          <c:y val="7.6490334307209348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'Australian Capital Territory'!$K$9</c:f>
              <c:strCache>
                <c:ptCount val="1"/>
                <c:pt idx="0">
                  <c:v>Week ending 14 March</c:v>
                </c:pt>
              </c:strCache>
            </c:strRef>
          </c:tx>
          <c:spPr>
            <a:solidFill>
              <a:srgbClr val="99CC66"/>
            </a:solidFill>
            <a:ln>
              <a:noFill/>
            </a:ln>
            <a:effectLst/>
          </c:spPr>
          <c:invertIfNegative val="0"/>
          <c:cat>
            <c:strRef>
              <c:f>'Australian Capital Territory'!$K$142:$K$160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'Australian Capital Territory'!$L$142:$L$160</c:f>
              <c:numCache>
                <c:formatCode>0.0%</c:formatCode>
                <c:ptCount val="19"/>
                <c:pt idx="0">
                  <c:v>1.6999999999999999E-3</c:v>
                </c:pt>
                <c:pt idx="1">
                  <c:v>1E-3</c:v>
                </c:pt>
                <c:pt idx="2">
                  <c:v>2.1399999999999999E-2</c:v>
                </c:pt>
                <c:pt idx="3">
                  <c:v>6.4000000000000003E-3</c:v>
                </c:pt>
                <c:pt idx="4">
                  <c:v>5.3199999999999997E-2</c:v>
                </c:pt>
                <c:pt idx="5">
                  <c:v>1.52E-2</c:v>
                </c:pt>
                <c:pt idx="6">
                  <c:v>7.9500000000000001E-2</c:v>
                </c:pt>
                <c:pt idx="7">
                  <c:v>8.2199999999999995E-2</c:v>
                </c:pt>
                <c:pt idx="8">
                  <c:v>1.61E-2</c:v>
                </c:pt>
                <c:pt idx="9">
                  <c:v>1.7600000000000001E-2</c:v>
                </c:pt>
                <c:pt idx="10">
                  <c:v>1.89E-2</c:v>
                </c:pt>
                <c:pt idx="11">
                  <c:v>1.7500000000000002E-2</c:v>
                </c:pt>
                <c:pt idx="12">
                  <c:v>0.12620000000000001</c:v>
                </c:pt>
                <c:pt idx="13">
                  <c:v>7.51E-2</c:v>
                </c:pt>
                <c:pt idx="14">
                  <c:v>0.23860000000000001</c:v>
                </c:pt>
                <c:pt idx="15">
                  <c:v>7.5300000000000006E-2</c:v>
                </c:pt>
                <c:pt idx="16">
                  <c:v>9.9400000000000002E-2</c:v>
                </c:pt>
                <c:pt idx="17">
                  <c:v>1.8499999999999999E-2</c:v>
                </c:pt>
                <c:pt idx="18">
                  <c:v>3.61E-2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A8-46D5-B8BE-A908F2CBB639}"/>
            </c:ext>
          </c:extLst>
        </c:ser>
        <c:ser>
          <c:idx val="0"/>
          <c:order val="1"/>
          <c:tx>
            <c:strRef>
              <c:f>'Australian Capital Territory'!$K$8</c:f>
              <c:strCache>
                <c:ptCount val="1"/>
                <c:pt idx="0">
                  <c:v>This week (ending 19 September)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'Australian Capital Territory'!$K$142:$K$160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'Australian Capital Territory'!$L$162:$L$180</c:f>
              <c:numCache>
                <c:formatCode>0.0%</c:formatCode>
                <c:ptCount val="19"/>
                <c:pt idx="0">
                  <c:v>1.6000000000000001E-3</c:v>
                </c:pt>
                <c:pt idx="1">
                  <c:v>1.1000000000000001E-3</c:v>
                </c:pt>
                <c:pt idx="2">
                  <c:v>2.1499999999999998E-2</c:v>
                </c:pt>
                <c:pt idx="3">
                  <c:v>6.6E-3</c:v>
                </c:pt>
                <c:pt idx="4">
                  <c:v>5.2299999999999999E-2</c:v>
                </c:pt>
                <c:pt idx="5">
                  <c:v>1.6500000000000001E-2</c:v>
                </c:pt>
                <c:pt idx="6">
                  <c:v>7.9699999999999993E-2</c:v>
                </c:pt>
                <c:pt idx="7">
                  <c:v>6.5299999999999997E-2</c:v>
                </c:pt>
                <c:pt idx="8">
                  <c:v>1.52E-2</c:v>
                </c:pt>
                <c:pt idx="9">
                  <c:v>1.7000000000000001E-2</c:v>
                </c:pt>
                <c:pt idx="10">
                  <c:v>2.0400000000000001E-2</c:v>
                </c:pt>
                <c:pt idx="11">
                  <c:v>1.5800000000000002E-2</c:v>
                </c:pt>
                <c:pt idx="12">
                  <c:v>0.12590000000000001</c:v>
                </c:pt>
                <c:pt idx="13">
                  <c:v>7.6200000000000004E-2</c:v>
                </c:pt>
                <c:pt idx="14">
                  <c:v>0.24959999999999999</c:v>
                </c:pt>
                <c:pt idx="15">
                  <c:v>7.3599999999999999E-2</c:v>
                </c:pt>
                <c:pt idx="16">
                  <c:v>0.1056</c:v>
                </c:pt>
                <c:pt idx="17">
                  <c:v>1.8100000000000002E-2</c:v>
                </c:pt>
                <c:pt idx="18">
                  <c:v>3.8100000000000002E-2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5A8-46D5-B8BE-A908F2CBB6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2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prstDash val="solid"/>
              <a:round/>
            </a:ln>
            <a:effectLst/>
          </c:spPr>
        </c:majorGridlines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809410238983027"/>
          <c:y val="0.1453644525029838"/>
          <c:w val="0.85382587099787943"/>
          <c:h val="0.79642615057109722"/>
        </c:manualLayout>
      </c:layout>
      <c:barChart>
        <c:barDir val="bar"/>
        <c:grouping val="clustered"/>
        <c:varyColors val="0"/>
        <c:ser>
          <c:idx val="0"/>
          <c:order val="0"/>
          <c:tx>
            <c:v>This week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'Australian Capital Territory'!$K$93:$K$111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'Australian Capital Territory'!$L$93:$L$111</c:f>
              <c:numCache>
                <c:formatCode>0.0%</c:formatCode>
                <c:ptCount val="19"/>
                <c:pt idx="0">
                  <c:v>-0.1348</c:v>
                </c:pt>
                <c:pt idx="1">
                  <c:v>4.6699999999999998E-2</c:v>
                </c:pt>
                <c:pt idx="2">
                  <c:v>-4.1099999999999998E-2</c:v>
                </c:pt>
                <c:pt idx="3">
                  <c:v>-2.3699999999999999E-2</c:v>
                </c:pt>
                <c:pt idx="4">
                  <c:v>-6.2600000000000003E-2</c:v>
                </c:pt>
                <c:pt idx="5">
                  <c:v>3.4299999999999997E-2</c:v>
                </c:pt>
                <c:pt idx="6">
                  <c:v>-4.3900000000000002E-2</c:v>
                </c:pt>
                <c:pt idx="7">
                  <c:v>-0.2427</c:v>
                </c:pt>
                <c:pt idx="8">
                  <c:v>-0.10390000000000001</c:v>
                </c:pt>
                <c:pt idx="9">
                  <c:v>-8.1699999999999995E-2</c:v>
                </c:pt>
                <c:pt idx="10">
                  <c:v>3.1199999999999999E-2</c:v>
                </c:pt>
                <c:pt idx="11">
                  <c:v>-0.1399</c:v>
                </c:pt>
                <c:pt idx="12">
                  <c:v>-4.8399999999999999E-2</c:v>
                </c:pt>
                <c:pt idx="13">
                  <c:v>-3.2099999999999997E-2</c:v>
                </c:pt>
                <c:pt idx="14">
                  <c:v>-2.5999999999999999E-3</c:v>
                </c:pt>
                <c:pt idx="15">
                  <c:v>-6.7299999999999999E-2</c:v>
                </c:pt>
                <c:pt idx="16">
                  <c:v>1.2999999999999999E-2</c:v>
                </c:pt>
                <c:pt idx="17">
                  <c:v>-6.59E-2</c:v>
                </c:pt>
                <c:pt idx="18">
                  <c:v>6.7999999999999996E-3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58-4A1A-9EB8-97EFA57703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0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t"/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  <c:majorUnit val="0.1"/>
      </c:valAx>
      <c:spPr>
        <a:solidFill>
          <a:schemeClr val="bg1"/>
        </a:solidFill>
        <a:ln w="6350">
          <a:solidFill>
            <a:schemeClr val="bg2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809410238983027"/>
          <c:y val="0.1453644525029838"/>
          <c:w val="0.85382587099787943"/>
          <c:h val="0.79642615057109722"/>
        </c:manualLayout>
      </c:layout>
      <c:barChart>
        <c:barDir val="bar"/>
        <c:grouping val="clustered"/>
        <c:varyColors val="0"/>
        <c:ser>
          <c:idx val="0"/>
          <c:order val="0"/>
          <c:tx>
            <c:v>This week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'New South Wales'!$K$93:$K$111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'New South Wales'!$L$93:$L$111</c:f>
              <c:numCache>
                <c:formatCode>0.0%</c:formatCode>
                <c:ptCount val="19"/>
                <c:pt idx="0">
                  <c:v>-7.3099999999999998E-2</c:v>
                </c:pt>
                <c:pt idx="1">
                  <c:v>7.4000000000000003E-3</c:v>
                </c:pt>
                <c:pt idx="2">
                  <c:v>-3.4200000000000001E-2</c:v>
                </c:pt>
                <c:pt idx="3">
                  <c:v>7.1900000000000006E-2</c:v>
                </c:pt>
                <c:pt idx="4">
                  <c:v>-6.9900000000000004E-2</c:v>
                </c:pt>
                <c:pt idx="5">
                  <c:v>-3.4200000000000001E-2</c:v>
                </c:pt>
                <c:pt idx="6">
                  <c:v>-4.3499999999999997E-2</c:v>
                </c:pt>
                <c:pt idx="7">
                  <c:v>-0.14660000000000001</c:v>
                </c:pt>
                <c:pt idx="8">
                  <c:v>-0.1056</c:v>
                </c:pt>
                <c:pt idx="9">
                  <c:v>-8.8700000000000001E-2</c:v>
                </c:pt>
                <c:pt idx="10">
                  <c:v>3.2000000000000001E-2</c:v>
                </c:pt>
                <c:pt idx="11">
                  <c:v>-5.3400000000000003E-2</c:v>
                </c:pt>
                <c:pt idx="12">
                  <c:v>-4.3999999999999997E-2</c:v>
                </c:pt>
                <c:pt idx="13">
                  <c:v>-4.3299999999999998E-2</c:v>
                </c:pt>
                <c:pt idx="14">
                  <c:v>5.0799999999999998E-2</c:v>
                </c:pt>
                <c:pt idx="15">
                  <c:v>2.9999999999999997E-4</c:v>
                </c:pt>
                <c:pt idx="16">
                  <c:v>1.9E-2</c:v>
                </c:pt>
                <c:pt idx="17">
                  <c:v>-0.1113</c:v>
                </c:pt>
                <c:pt idx="18">
                  <c:v>-4.9000000000000002E-2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8B-4744-85C4-BCB98362B3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0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  <c:max val="0.1"/>
        </c:scaling>
        <c:delete val="0"/>
        <c:axPos val="t"/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  <c:majorUnit val="0.1"/>
      </c:valAx>
      <c:spPr>
        <a:solidFill>
          <a:schemeClr val="bg1"/>
        </a:solidFill>
        <a:ln w="6350">
          <a:solidFill>
            <a:schemeClr val="bg2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3881862518050296"/>
        </c:manualLayout>
      </c:layout>
      <c:lineChart>
        <c:grouping val="standard"/>
        <c:varyColors val="0"/>
        <c:ser>
          <c:idx val="0"/>
          <c:order val="0"/>
          <c:tx>
            <c:v>State jobs</c:v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'Australian Capital Territory'!$K$182:$K$222</c:f>
              <c:strCache>
                <c:ptCount val="28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</c:strCache>
            </c:strRef>
          </c:cat>
          <c:val>
            <c:numRef>
              <c:f>'Australian Capital Territory'!$L$267:$L$307</c:f>
              <c:numCache>
                <c:formatCode>0.0</c:formatCode>
                <c:ptCount val="41"/>
                <c:pt idx="0">
                  <c:v>100</c:v>
                </c:pt>
                <c:pt idx="1">
                  <c:v>99.312100000000001</c:v>
                </c:pt>
                <c:pt idx="2">
                  <c:v>96.708799999999997</c:v>
                </c:pt>
                <c:pt idx="3">
                  <c:v>94.436199999999999</c:v>
                </c:pt>
                <c:pt idx="4">
                  <c:v>93.071299999999994</c:v>
                </c:pt>
                <c:pt idx="5">
                  <c:v>92.697599999999994</c:v>
                </c:pt>
                <c:pt idx="6">
                  <c:v>92.8733</c:v>
                </c:pt>
                <c:pt idx="7">
                  <c:v>93.206100000000006</c:v>
                </c:pt>
                <c:pt idx="8">
                  <c:v>93.456999999999994</c:v>
                </c:pt>
                <c:pt idx="9">
                  <c:v>93.923000000000002</c:v>
                </c:pt>
                <c:pt idx="10">
                  <c:v>94.410799999999995</c:v>
                </c:pt>
                <c:pt idx="11">
                  <c:v>94.614999999999995</c:v>
                </c:pt>
                <c:pt idx="12">
                  <c:v>94.826499999999996</c:v>
                </c:pt>
                <c:pt idx="13">
                  <c:v>95.063400000000001</c:v>
                </c:pt>
                <c:pt idx="14">
                  <c:v>95.206999999999994</c:v>
                </c:pt>
                <c:pt idx="15">
                  <c:v>95.820300000000003</c:v>
                </c:pt>
                <c:pt idx="16">
                  <c:v>96.538799999999995</c:v>
                </c:pt>
                <c:pt idx="17">
                  <c:v>97.055599999999998</c:v>
                </c:pt>
                <c:pt idx="18">
                  <c:v>96.752899999999997</c:v>
                </c:pt>
                <c:pt idx="19">
                  <c:v>96.765299999999996</c:v>
                </c:pt>
                <c:pt idx="20">
                  <c:v>97.144800000000004</c:v>
                </c:pt>
                <c:pt idx="21">
                  <c:v>97.1691</c:v>
                </c:pt>
                <c:pt idx="22">
                  <c:v>97.168599999999998</c:v>
                </c:pt>
                <c:pt idx="23">
                  <c:v>96.552199999999999</c:v>
                </c:pt>
                <c:pt idx="24">
                  <c:v>96.255200000000002</c:v>
                </c:pt>
                <c:pt idx="25">
                  <c:v>95.816699999999997</c:v>
                </c:pt>
                <c:pt idx="26">
                  <c:v>95.367699999999999</c:v>
                </c:pt>
                <c:pt idx="27">
                  <c:v>95.369299999999996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DC-4B03-BE0D-BCBA2F5079A1}"/>
            </c:ext>
          </c:extLst>
        </c:ser>
        <c:ser>
          <c:idx val="1"/>
          <c:order val="1"/>
          <c:tx>
            <c:v>State wages</c:v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7"/>
            <c:marker>
              <c:symbol val="squar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2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CFDC-4B03-BE0D-BCBA2F5079A1}"/>
              </c:ext>
            </c:extLst>
          </c:dPt>
          <c:cat>
            <c:strRef>
              <c:f>'Australian Capital Territory'!$K$182:$K$222</c:f>
              <c:strCache>
                <c:ptCount val="28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</c:strCache>
            </c:strRef>
          </c:cat>
          <c:val>
            <c:numRef>
              <c:f>'Australian Capital Territory'!$L$309:$L$349</c:f>
              <c:numCache>
                <c:formatCode>0.0</c:formatCode>
                <c:ptCount val="41"/>
                <c:pt idx="0">
                  <c:v>100</c:v>
                </c:pt>
                <c:pt idx="1">
                  <c:v>98.784000000000006</c:v>
                </c:pt>
                <c:pt idx="2">
                  <c:v>97.660600000000002</c:v>
                </c:pt>
                <c:pt idx="3">
                  <c:v>98.336100000000002</c:v>
                </c:pt>
                <c:pt idx="4">
                  <c:v>98.306899999999999</c:v>
                </c:pt>
                <c:pt idx="5">
                  <c:v>98.5749</c:v>
                </c:pt>
                <c:pt idx="6">
                  <c:v>98.565100000000001</c:v>
                </c:pt>
                <c:pt idx="7">
                  <c:v>99.0471</c:v>
                </c:pt>
                <c:pt idx="8">
                  <c:v>99.194500000000005</c:v>
                </c:pt>
                <c:pt idx="9">
                  <c:v>97.239900000000006</c:v>
                </c:pt>
                <c:pt idx="10">
                  <c:v>96.328500000000005</c:v>
                </c:pt>
                <c:pt idx="11">
                  <c:v>96.863699999999994</c:v>
                </c:pt>
                <c:pt idx="12">
                  <c:v>97.758899999999997</c:v>
                </c:pt>
                <c:pt idx="13">
                  <c:v>97.751300000000001</c:v>
                </c:pt>
                <c:pt idx="14">
                  <c:v>98.380700000000004</c:v>
                </c:pt>
                <c:pt idx="15">
                  <c:v>99.641599999999997</c:v>
                </c:pt>
                <c:pt idx="16">
                  <c:v>101.0658</c:v>
                </c:pt>
                <c:pt idx="17">
                  <c:v>99.343299999999999</c:v>
                </c:pt>
                <c:pt idx="18">
                  <c:v>97.828199999999995</c:v>
                </c:pt>
                <c:pt idx="19">
                  <c:v>97.518900000000002</c:v>
                </c:pt>
                <c:pt idx="20">
                  <c:v>98.635400000000004</c:v>
                </c:pt>
                <c:pt idx="21">
                  <c:v>99.388400000000004</c:v>
                </c:pt>
                <c:pt idx="22">
                  <c:v>98.369600000000005</c:v>
                </c:pt>
                <c:pt idx="23">
                  <c:v>98.006600000000006</c:v>
                </c:pt>
                <c:pt idx="24">
                  <c:v>98.200199999999995</c:v>
                </c:pt>
                <c:pt idx="25">
                  <c:v>97.794499999999999</c:v>
                </c:pt>
                <c:pt idx="26">
                  <c:v>97.753399999999999</c:v>
                </c:pt>
                <c:pt idx="27">
                  <c:v>98.142700000000005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FDC-4B03-BE0D-BCBA2F5079A1}"/>
            </c:ext>
          </c:extLst>
        </c:ser>
        <c:ser>
          <c:idx val="2"/>
          <c:order val="2"/>
          <c:tx>
            <c:v>Australia jobs</c:v>
          </c:tx>
          <c:spPr>
            <a:ln w="19050" cap="rnd">
              <a:solidFill>
                <a:srgbClr val="336699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'Australian Capital Territory'!$K$182:$K$222</c:f>
              <c:strCache>
                <c:ptCount val="28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</c:strCache>
            </c:strRef>
          </c:cat>
          <c:val>
            <c:numRef>
              <c:f>'Australian Capital Territory'!$L$182:$L$222</c:f>
              <c:numCache>
                <c:formatCode>0.0</c:formatCode>
                <c:ptCount val="41"/>
                <c:pt idx="0">
                  <c:v>100</c:v>
                </c:pt>
                <c:pt idx="1">
                  <c:v>99.277699999999996</c:v>
                </c:pt>
                <c:pt idx="2">
                  <c:v>96.308700000000002</c:v>
                </c:pt>
                <c:pt idx="3">
                  <c:v>93.6524</c:v>
                </c:pt>
                <c:pt idx="4">
                  <c:v>91.9285</c:v>
                </c:pt>
                <c:pt idx="5">
                  <c:v>91.4696</c:v>
                </c:pt>
                <c:pt idx="6">
                  <c:v>91.802099999999996</c:v>
                </c:pt>
                <c:pt idx="7">
                  <c:v>92.199100000000001</c:v>
                </c:pt>
                <c:pt idx="8">
                  <c:v>92.746099999999998</c:v>
                </c:pt>
                <c:pt idx="9">
                  <c:v>93.278400000000005</c:v>
                </c:pt>
                <c:pt idx="10">
                  <c:v>93.581500000000005</c:v>
                </c:pt>
                <c:pt idx="11">
                  <c:v>94.088099999999997</c:v>
                </c:pt>
                <c:pt idx="12">
                  <c:v>95.004999999999995</c:v>
                </c:pt>
                <c:pt idx="13">
                  <c:v>95.464100000000002</c:v>
                </c:pt>
                <c:pt idx="14">
                  <c:v>95.654899999999998</c:v>
                </c:pt>
                <c:pt idx="15">
                  <c:v>95.594800000000006</c:v>
                </c:pt>
                <c:pt idx="16">
                  <c:v>96.297300000000007</c:v>
                </c:pt>
                <c:pt idx="17">
                  <c:v>96.584299999999999</c:v>
                </c:pt>
                <c:pt idx="18">
                  <c:v>96.449299999999994</c:v>
                </c:pt>
                <c:pt idx="19">
                  <c:v>96.501199999999997</c:v>
                </c:pt>
                <c:pt idx="20">
                  <c:v>96.569299999999998</c:v>
                </c:pt>
                <c:pt idx="21">
                  <c:v>96.344499999999996</c:v>
                </c:pt>
                <c:pt idx="22">
                  <c:v>96.1678</c:v>
                </c:pt>
                <c:pt idx="23">
                  <c:v>96.063199999999995</c:v>
                </c:pt>
                <c:pt idx="24">
                  <c:v>95.950599999999994</c:v>
                </c:pt>
                <c:pt idx="25">
                  <c:v>95.576499999999996</c:v>
                </c:pt>
                <c:pt idx="26">
                  <c:v>95.529899999999998</c:v>
                </c:pt>
                <c:pt idx="27">
                  <c:v>95.881299999999996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FDC-4B03-BE0D-BCBA2F5079A1}"/>
            </c:ext>
          </c:extLst>
        </c:ser>
        <c:ser>
          <c:idx val="3"/>
          <c:order val="3"/>
          <c:tx>
            <c:v>Australia wages</c:v>
          </c:tx>
          <c:spPr>
            <a:ln w="19050" cap="rnd">
              <a:solidFill>
                <a:srgbClr val="669966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'Australian Capital Territory'!$K$182:$K$222</c:f>
              <c:strCache>
                <c:ptCount val="28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</c:strCache>
            </c:strRef>
          </c:cat>
          <c:val>
            <c:numRef>
              <c:f>'Australian Capital Territory'!$L$224:$L$265</c:f>
              <c:numCache>
                <c:formatCode>0.0</c:formatCode>
                <c:ptCount val="42"/>
                <c:pt idx="0">
                  <c:v>100</c:v>
                </c:pt>
                <c:pt idx="1">
                  <c:v>99.671800000000005</c:v>
                </c:pt>
                <c:pt idx="2">
                  <c:v>98.415499999999994</c:v>
                </c:pt>
                <c:pt idx="3">
                  <c:v>96.688199999999995</c:v>
                </c:pt>
                <c:pt idx="4">
                  <c:v>94.130600000000001</c:v>
                </c:pt>
                <c:pt idx="5">
                  <c:v>94.024199999999993</c:v>
                </c:pt>
                <c:pt idx="6">
                  <c:v>94.259</c:v>
                </c:pt>
                <c:pt idx="7">
                  <c:v>94.709199999999996</c:v>
                </c:pt>
                <c:pt idx="8">
                  <c:v>93.350499999999997</c:v>
                </c:pt>
                <c:pt idx="9">
                  <c:v>92.688999999999993</c:v>
                </c:pt>
                <c:pt idx="10">
                  <c:v>92.309399999999997</c:v>
                </c:pt>
                <c:pt idx="11">
                  <c:v>93.583500000000001</c:v>
                </c:pt>
                <c:pt idx="12">
                  <c:v>95.391999999999996</c:v>
                </c:pt>
                <c:pt idx="13">
                  <c:v>96.089500000000001</c:v>
                </c:pt>
                <c:pt idx="14">
                  <c:v>97.004000000000005</c:v>
                </c:pt>
                <c:pt idx="15">
                  <c:v>97.247299999999996</c:v>
                </c:pt>
                <c:pt idx="16">
                  <c:v>98.873599999999996</c:v>
                </c:pt>
                <c:pt idx="17">
                  <c:v>95.789599999999993</c:v>
                </c:pt>
                <c:pt idx="18">
                  <c:v>95.215800000000002</c:v>
                </c:pt>
                <c:pt idx="19">
                  <c:v>94.859899999999996</c:v>
                </c:pt>
                <c:pt idx="20">
                  <c:v>95.541300000000007</c:v>
                </c:pt>
                <c:pt idx="21">
                  <c:v>95.915099999999995</c:v>
                </c:pt>
                <c:pt idx="22">
                  <c:v>95.477699999999999</c:v>
                </c:pt>
                <c:pt idx="23">
                  <c:v>95.258799999999994</c:v>
                </c:pt>
                <c:pt idx="24">
                  <c:v>95.311800000000005</c:v>
                </c:pt>
                <c:pt idx="25">
                  <c:v>96.393299999999996</c:v>
                </c:pt>
                <c:pt idx="26">
                  <c:v>96.207099999999997</c:v>
                </c:pt>
                <c:pt idx="27">
                  <c:v>97.123199999999997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FDC-4B03-BE0D-BCBA2F5079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</a:t>
                </a:r>
                <a:r>
                  <a:rPr lang="en-AU" baseline="0"/>
                  <a:t> ending</a:t>
                </a:r>
                <a:endParaRPr lang="en-AU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m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46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7"/>
        <c:majorTimeUnit val="days"/>
      </c:dateAx>
      <c:valAx>
        <c:axId val="1083880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2925509128877136"/>
          <c:y val="5.2077865266841883E-3"/>
          <c:w val="0.84522681380155951"/>
          <c:h val="0.1158089612504583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3881862518050296"/>
        </c:manualLayout>
      </c:layout>
      <c:lineChart>
        <c:grouping val="standard"/>
        <c:varyColors val="0"/>
        <c:ser>
          <c:idx val="0"/>
          <c:order val="0"/>
          <c:tx>
            <c:v>State jobs</c:v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'New South Wales'!$K$182:$K$222</c:f>
              <c:strCache>
                <c:ptCount val="28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</c:strCache>
            </c:strRef>
          </c:cat>
          <c:val>
            <c:numRef>
              <c:f>'New South Wales'!$L$267:$L$307</c:f>
              <c:numCache>
                <c:formatCode>0.0</c:formatCode>
                <c:ptCount val="41"/>
                <c:pt idx="0">
                  <c:v>100</c:v>
                </c:pt>
                <c:pt idx="1">
                  <c:v>99.247100000000003</c:v>
                </c:pt>
                <c:pt idx="2">
                  <c:v>96.293899999999994</c:v>
                </c:pt>
                <c:pt idx="3">
                  <c:v>93.717600000000004</c:v>
                </c:pt>
                <c:pt idx="4">
                  <c:v>92.1584</c:v>
                </c:pt>
                <c:pt idx="5">
                  <c:v>91.581500000000005</c:v>
                </c:pt>
                <c:pt idx="6">
                  <c:v>91.74</c:v>
                </c:pt>
                <c:pt idx="7">
                  <c:v>92.229299999999995</c:v>
                </c:pt>
                <c:pt idx="8">
                  <c:v>92.930400000000006</c:v>
                </c:pt>
                <c:pt idx="9">
                  <c:v>93.651600000000002</c:v>
                </c:pt>
                <c:pt idx="10">
                  <c:v>94.076599999999999</c:v>
                </c:pt>
                <c:pt idx="11">
                  <c:v>94.718999999999994</c:v>
                </c:pt>
                <c:pt idx="12">
                  <c:v>95.784700000000001</c:v>
                </c:pt>
                <c:pt idx="13">
                  <c:v>95.789000000000001</c:v>
                </c:pt>
                <c:pt idx="14">
                  <c:v>95.959199999999996</c:v>
                </c:pt>
                <c:pt idx="15">
                  <c:v>96.179900000000004</c:v>
                </c:pt>
                <c:pt idx="16">
                  <c:v>96.719700000000003</c:v>
                </c:pt>
                <c:pt idx="17">
                  <c:v>96.9739</c:v>
                </c:pt>
                <c:pt idx="18">
                  <c:v>96.735799999999998</c:v>
                </c:pt>
                <c:pt idx="19">
                  <c:v>96.914199999999994</c:v>
                </c:pt>
                <c:pt idx="20">
                  <c:v>97.068200000000004</c:v>
                </c:pt>
                <c:pt idx="21">
                  <c:v>97.011099999999999</c:v>
                </c:pt>
                <c:pt idx="22">
                  <c:v>97.047300000000007</c:v>
                </c:pt>
                <c:pt idx="23">
                  <c:v>96.859099999999998</c:v>
                </c:pt>
                <c:pt idx="24">
                  <c:v>96.859099999999998</c:v>
                </c:pt>
                <c:pt idx="25">
                  <c:v>96.380499999999998</c:v>
                </c:pt>
                <c:pt idx="26">
                  <c:v>96.141199999999998</c:v>
                </c:pt>
                <c:pt idx="27">
                  <c:v>96.683099999999996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E8-49E1-891A-D38058D88BE5}"/>
            </c:ext>
          </c:extLst>
        </c:ser>
        <c:ser>
          <c:idx val="1"/>
          <c:order val="1"/>
          <c:tx>
            <c:v>State wages</c:v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7"/>
            <c:marker>
              <c:symbol val="squar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2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F5E8-49E1-891A-D38058D88BE5}"/>
              </c:ext>
            </c:extLst>
          </c:dPt>
          <c:cat>
            <c:strRef>
              <c:f>'New South Wales'!$K$182:$K$222</c:f>
              <c:strCache>
                <c:ptCount val="28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</c:strCache>
            </c:strRef>
          </c:cat>
          <c:val>
            <c:numRef>
              <c:f>'New South Wales'!$L$309:$L$349</c:f>
              <c:numCache>
                <c:formatCode>0.0</c:formatCode>
                <c:ptCount val="41"/>
                <c:pt idx="0">
                  <c:v>100</c:v>
                </c:pt>
                <c:pt idx="1">
                  <c:v>100.28959999999999</c:v>
                </c:pt>
                <c:pt idx="2">
                  <c:v>99.417199999999994</c:v>
                </c:pt>
                <c:pt idx="3">
                  <c:v>97.391000000000005</c:v>
                </c:pt>
                <c:pt idx="4">
                  <c:v>94.906599999999997</c:v>
                </c:pt>
                <c:pt idx="5">
                  <c:v>94.549599999999998</c:v>
                </c:pt>
                <c:pt idx="6">
                  <c:v>94.093800000000002</c:v>
                </c:pt>
                <c:pt idx="7">
                  <c:v>94.389399999999995</c:v>
                </c:pt>
                <c:pt idx="8">
                  <c:v>92.490399999999994</c:v>
                </c:pt>
                <c:pt idx="9">
                  <c:v>92.015199999999993</c:v>
                </c:pt>
                <c:pt idx="10">
                  <c:v>91.862399999999994</c:v>
                </c:pt>
                <c:pt idx="11">
                  <c:v>94.289500000000004</c:v>
                </c:pt>
                <c:pt idx="12">
                  <c:v>95.528199999999998</c:v>
                </c:pt>
                <c:pt idx="13">
                  <c:v>95.960899999999995</c:v>
                </c:pt>
                <c:pt idx="14">
                  <c:v>97.061199999999999</c:v>
                </c:pt>
                <c:pt idx="15">
                  <c:v>96.691699999999997</c:v>
                </c:pt>
                <c:pt idx="16">
                  <c:v>98.087100000000007</c:v>
                </c:pt>
                <c:pt idx="17">
                  <c:v>95.269800000000004</c:v>
                </c:pt>
                <c:pt idx="18">
                  <c:v>94.525700000000001</c:v>
                </c:pt>
                <c:pt idx="19">
                  <c:v>94.432000000000002</c:v>
                </c:pt>
                <c:pt idx="20">
                  <c:v>94.968599999999995</c:v>
                </c:pt>
                <c:pt idx="21">
                  <c:v>95.504599999999996</c:v>
                </c:pt>
                <c:pt idx="22">
                  <c:v>95.293499999999995</c:v>
                </c:pt>
                <c:pt idx="23">
                  <c:v>94.9191</c:v>
                </c:pt>
                <c:pt idx="24">
                  <c:v>94.952799999999996</c:v>
                </c:pt>
                <c:pt idx="25">
                  <c:v>95.477999999999994</c:v>
                </c:pt>
                <c:pt idx="26">
                  <c:v>95.204300000000003</c:v>
                </c:pt>
                <c:pt idx="27">
                  <c:v>96.587800000000001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5E8-49E1-891A-D38058D88BE5}"/>
            </c:ext>
          </c:extLst>
        </c:ser>
        <c:ser>
          <c:idx val="2"/>
          <c:order val="2"/>
          <c:tx>
            <c:v>Australia jobs</c:v>
          </c:tx>
          <c:spPr>
            <a:ln w="19050" cap="rnd">
              <a:solidFill>
                <a:srgbClr val="336699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'New South Wales'!$K$182:$K$222</c:f>
              <c:strCache>
                <c:ptCount val="28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</c:strCache>
            </c:strRef>
          </c:cat>
          <c:val>
            <c:numRef>
              <c:f>'New South Wales'!$L$182:$L$222</c:f>
              <c:numCache>
                <c:formatCode>0.0</c:formatCode>
                <c:ptCount val="41"/>
                <c:pt idx="0">
                  <c:v>100</c:v>
                </c:pt>
                <c:pt idx="1">
                  <c:v>99.277699999999996</c:v>
                </c:pt>
                <c:pt idx="2">
                  <c:v>96.308700000000002</c:v>
                </c:pt>
                <c:pt idx="3">
                  <c:v>93.6524</c:v>
                </c:pt>
                <c:pt idx="4">
                  <c:v>91.9285</c:v>
                </c:pt>
                <c:pt idx="5">
                  <c:v>91.4696</c:v>
                </c:pt>
                <c:pt idx="6">
                  <c:v>91.802099999999996</c:v>
                </c:pt>
                <c:pt idx="7">
                  <c:v>92.199100000000001</c:v>
                </c:pt>
                <c:pt idx="8">
                  <c:v>92.746099999999998</c:v>
                </c:pt>
                <c:pt idx="9">
                  <c:v>93.278400000000005</c:v>
                </c:pt>
                <c:pt idx="10">
                  <c:v>93.581500000000005</c:v>
                </c:pt>
                <c:pt idx="11">
                  <c:v>94.088099999999997</c:v>
                </c:pt>
                <c:pt idx="12">
                  <c:v>95.004999999999995</c:v>
                </c:pt>
                <c:pt idx="13">
                  <c:v>95.464100000000002</c:v>
                </c:pt>
                <c:pt idx="14">
                  <c:v>95.654899999999998</c:v>
                </c:pt>
                <c:pt idx="15">
                  <c:v>95.594800000000006</c:v>
                </c:pt>
                <c:pt idx="16">
                  <c:v>96.297300000000007</c:v>
                </c:pt>
                <c:pt idx="17">
                  <c:v>96.584299999999999</c:v>
                </c:pt>
                <c:pt idx="18">
                  <c:v>96.449299999999994</c:v>
                </c:pt>
                <c:pt idx="19">
                  <c:v>96.501199999999997</c:v>
                </c:pt>
                <c:pt idx="20">
                  <c:v>96.569299999999998</c:v>
                </c:pt>
                <c:pt idx="21">
                  <c:v>96.344499999999996</c:v>
                </c:pt>
                <c:pt idx="22">
                  <c:v>96.1678</c:v>
                </c:pt>
                <c:pt idx="23">
                  <c:v>96.063199999999995</c:v>
                </c:pt>
                <c:pt idx="24">
                  <c:v>95.950599999999994</c:v>
                </c:pt>
                <c:pt idx="25">
                  <c:v>95.576499999999996</c:v>
                </c:pt>
                <c:pt idx="26">
                  <c:v>95.529899999999998</c:v>
                </c:pt>
                <c:pt idx="27">
                  <c:v>95.881299999999996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5E8-49E1-891A-D38058D88BE5}"/>
            </c:ext>
          </c:extLst>
        </c:ser>
        <c:ser>
          <c:idx val="3"/>
          <c:order val="3"/>
          <c:tx>
            <c:v>Australia wages</c:v>
          </c:tx>
          <c:spPr>
            <a:ln w="19050" cap="rnd">
              <a:solidFill>
                <a:srgbClr val="669966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'New South Wales'!$K$182:$K$222</c:f>
              <c:strCache>
                <c:ptCount val="28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</c:strCache>
            </c:strRef>
          </c:cat>
          <c:val>
            <c:numRef>
              <c:f>'New South Wales'!$L$224:$L$265</c:f>
              <c:numCache>
                <c:formatCode>0.0</c:formatCode>
                <c:ptCount val="42"/>
                <c:pt idx="0">
                  <c:v>100</c:v>
                </c:pt>
                <c:pt idx="1">
                  <c:v>99.671800000000005</c:v>
                </c:pt>
                <c:pt idx="2">
                  <c:v>98.415499999999994</c:v>
                </c:pt>
                <c:pt idx="3">
                  <c:v>96.688199999999995</c:v>
                </c:pt>
                <c:pt idx="4">
                  <c:v>94.130600000000001</c:v>
                </c:pt>
                <c:pt idx="5">
                  <c:v>94.024199999999993</c:v>
                </c:pt>
                <c:pt idx="6">
                  <c:v>94.259</c:v>
                </c:pt>
                <c:pt idx="7">
                  <c:v>94.709199999999996</c:v>
                </c:pt>
                <c:pt idx="8">
                  <c:v>93.350499999999997</c:v>
                </c:pt>
                <c:pt idx="9">
                  <c:v>92.688999999999993</c:v>
                </c:pt>
                <c:pt idx="10">
                  <c:v>92.309399999999997</c:v>
                </c:pt>
                <c:pt idx="11">
                  <c:v>93.583500000000001</c:v>
                </c:pt>
                <c:pt idx="12">
                  <c:v>95.391999999999996</c:v>
                </c:pt>
                <c:pt idx="13">
                  <c:v>96.089500000000001</c:v>
                </c:pt>
                <c:pt idx="14">
                  <c:v>97.004000000000005</c:v>
                </c:pt>
                <c:pt idx="15">
                  <c:v>97.247299999999996</c:v>
                </c:pt>
                <c:pt idx="16">
                  <c:v>98.873599999999996</c:v>
                </c:pt>
                <c:pt idx="17">
                  <c:v>95.789599999999993</c:v>
                </c:pt>
                <c:pt idx="18">
                  <c:v>95.215800000000002</c:v>
                </c:pt>
                <c:pt idx="19">
                  <c:v>94.859899999999996</c:v>
                </c:pt>
                <c:pt idx="20">
                  <c:v>95.541300000000007</c:v>
                </c:pt>
                <c:pt idx="21">
                  <c:v>95.915099999999995</c:v>
                </c:pt>
                <c:pt idx="22">
                  <c:v>95.477699999999999</c:v>
                </c:pt>
                <c:pt idx="23">
                  <c:v>95.258799999999994</c:v>
                </c:pt>
                <c:pt idx="24">
                  <c:v>95.311800000000005</c:v>
                </c:pt>
                <c:pt idx="25">
                  <c:v>96.393299999999996</c:v>
                </c:pt>
                <c:pt idx="26">
                  <c:v>96.207099999999997</c:v>
                </c:pt>
                <c:pt idx="27">
                  <c:v>97.123199999999997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5E8-49E1-891A-D38058D88B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</a:t>
                </a:r>
                <a:r>
                  <a:rPr lang="en-AU" baseline="0"/>
                  <a:t> ending</a:t>
                </a:r>
                <a:endParaRPr lang="en-AU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m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46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7"/>
        <c:majorTimeUnit val="days"/>
      </c:dateAx>
      <c:valAx>
        <c:axId val="1083880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2925509128877136"/>
          <c:y val="5.2077865266841883E-3"/>
          <c:w val="0.84522681380155951"/>
          <c:h val="0.1158089612504583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Victoria!$K$4</c:f>
              <c:strCache>
                <c:ptCount val="1"/>
                <c:pt idx="0">
                  <c:v>Previous month (week ending 22 August)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  <a:effectLst/>
          </c:spPr>
          <c:invertIfNegative val="0"/>
          <c:cat>
            <c:strRef>
              <c:f>Victoria!$K$35:$K$41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Victoria!$L$35:$L$41</c:f>
              <c:numCache>
                <c:formatCode>0.0</c:formatCode>
                <c:ptCount val="7"/>
                <c:pt idx="0">
                  <c:v>81.27</c:v>
                </c:pt>
                <c:pt idx="1">
                  <c:v>88.82</c:v>
                </c:pt>
                <c:pt idx="2">
                  <c:v>94.84</c:v>
                </c:pt>
                <c:pt idx="3">
                  <c:v>96.41</c:v>
                </c:pt>
                <c:pt idx="4">
                  <c:v>96.34</c:v>
                </c:pt>
                <c:pt idx="5">
                  <c:v>92.96</c:v>
                </c:pt>
                <c:pt idx="6">
                  <c:v>86.53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A9-472C-A560-4986D94EAE32}"/>
            </c:ext>
          </c:extLst>
        </c:ser>
        <c:ser>
          <c:idx val="2"/>
          <c:order val="1"/>
          <c:tx>
            <c:strRef>
              <c:f>Victoria!$K$7</c:f>
              <c:strCache>
                <c:ptCount val="1"/>
                <c:pt idx="0">
                  <c:v>Previous week (ending 12 September)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  <a:effectLst/>
          </c:spPr>
          <c:invertIfNegative val="0"/>
          <c:cat>
            <c:strRef>
              <c:f>Victoria!$K$35:$K$41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Victoria!$L$44:$L$50</c:f>
              <c:numCache>
                <c:formatCode>0.0</c:formatCode>
                <c:ptCount val="7"/>
                <c:pt idx="0">
                  <c:v>86.38</c:v>
                </c:pt>
                <c:pt idx="1">
                  <c:v>88.07</c:v>
                </c:pt>
                <c:pt idx="2">
                  <c:v>93.58</c:v>
                </c:pt>
                <c:pt idx="3">
                  <c:v>95.1</c:v>
                </c:pt>
                <c:pt idx="4">
                  <c:v>94.89</c:v>
                </c:pt>
                <c:pt idx="5">
                  <c:v>91.54</c:v>
                </c:pt>
                <c:pt idx="6">
                  <c:v>84.78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CA9-472C-A560-4986D94EAE32}"/>
            </c:ext>
          </c:extLst>
        </c:ser>
        <c:ser>
          <c:idx val="3"/>
          <c:order val="2"/>
          <c:tx>
            <c:strRef>
              <c:f>Victoria!$K$8</c:f>
              <c:strCache>
                <c:ptCount val="1"/>
                <c:pt idx="0">
                  <c:v>This week (ending 19 September)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Victoria!$K$35:$K$41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Victoria!$L$53:$L$59</c:f>
              <c:numCache>
                <c:formatCode>0.0</c:formatCode>
                <c:ptCount val="7"/>
                <c:pt idx="0">
                  <c:v>88.52</c:v>
                </c:pt>
                <c:pt idx="1">
                  <c:v>88.33</c:v>
                </c:pt>
                <c:pt idx="2">
                  <c:v>93.97</c:v>
                </c:pt>
                <c:pt idx="3">
                  <c:v>95.63</c:v>
                </c:pt>
                <c:pt idx="4">
                  <c:v>95.46</c:v>
                </c:pt>
                <c:pt idx="5">
                  <c:v>92.06</c:v>
                </c:pt>
                <c:pt idx="6">
                  <c:v>85.07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CA9-472C-A560-4986D94EAE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05"/>
          <c:min val="70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Victoria!$K$4</c:f>
              <c:strCache>
                <c:ptCount val="1"/>
                <c:pt idx="0">
                  <c:v>Previous month (week ending 22 August)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  <a:effectLst/>
          </c:spPr>
          <c:invertIfNegative val="0"/>
          <c:cat>
            <c:strRef>
              <c:f>Victoria!$K$64:$K$70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Victoria!$L$64:$L$70</c:f>
              <c:numCache>
                <c:formatCode>0.0</c:formatCode>
                <c:ptCount val="7"/>
                <c:pt idx="0">
                  <c:v>74.3</c:v>
                </c:pt>
                <c:pt idx="1">
                  <c:v>87.7</c:v>
                </c:pt>
                <c:pt idx="2">
                  <c:v>94.63</c:v>
                </c:pt>
                <c:pt idx="3">
                  <c:v>95.58</c:v>
                </c:pt>
                <c:pt idx="4">
                  <c:v>95.57</c:v>
                </c:pt>
                <c:pt idx="5">
                  <c:v>91.56</c:v>
                </c:pt>
                <c:pt idx="6">
                  <c:v>83.13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82-4C43-AC8F-8211958B9D27}"/>
            </c:ext>
          </c:extLst>
        </c:ser>
        <c:ser>
          <c:idx val="2"/>
          <c:order val="1"/>
          <c:tx>
            <c:strRef>
              <c:f>Victoria!$K$7</c:f>
              <c:strCache>
                <c:ptCount val="1"/>
                <c:pt idx="0">
                  <c:v>Previous week (ending 12 September)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  <a:effectLst/>
          </c:spPr>
          <c:invertIfNegative val="0"/>
          <c:cat>
            <c:strRef>
              <c:f>Victoria!$K$64:$K$70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Victoria!$L$73:$L$79</c:f>
              <c:numCache>
                <c:formatCode>0.0</c:formatCode>
                <c:ptCount val="7"/>
                <c:pt idx="0">
                  <c:v>78.83</c:v>
                </c:pt>
                <c:pt idx="1">
                  <c:v>87.57</c:v>
                </c:pt>
                <c:pt idx="2">
                  <c:v>94</c:v>
                </c:pt>
                <c:pt idx="3">
                  <c:v>95.02</c:v>
                </c:pt>
                <c:pt idx="4">
                  <c:v>95.14</c:v>
                </c:pt>
                <c:pt idx="5">
                  <c:v>90.8</c:v>
                </c:pt>
                <c:pt idx="6">
                  <c:v>82.03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882-4C43-AC8F-8211958B9D27}"/>
            </c:ext>
          </c:extLst>
        </c:ser>
        <c:ser>
          <c:idx val="3"/>
          <c:order val="2"/>
          <c:tx>
            <c:strRef>
              <c:f>Victoria!$K$8</c:f>
              <c:strCache>
                <c:ptCount val="1"/>
                <c:pt idx="0">
                  <c:v>This week (ending 19 September)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Victoria!$K$64:$K$70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Victoria!$L$82:$L$88</c:f>
              <c:numCache>
                <c:formatCode>0.0</c:formatCode>
                <c:ptCount val="7"/>
                <c:pt idx="0">
                  <c:v>80.930000000000007</c:v>
                </c:pt>
                <c:pt idx="1">
                  <c:v>87.49</c:v>
                </c:pt>
                <c:pt idx="2">
                  <c:v>94.18</c:v>
                </c:pt>
                <c:pt idx="3">
                  <c:v>95.38</c:v>
                </c:pt>
                <c:pt idx="4">
                  <c:v>95.46</c:v>
                </c:pt>
                <c:pt idx="5">
                  <c:v>90.94</c:v>
                </c:pt>
                <c:pt idx="6">
                  <c:v>81.99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882-4C43-AC8F-8211958B9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05"/>
          <c:min val="70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932130123607682"/>
          <c:y val="7.6490334307209348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Victoria!$K$9</c:f>
              <c:strCache>
                <c:ptCount val="1"/>
                <c:pt idx="0">
                  <c:v>Week ending 14 March</c:v>
                </c:pt>
              </c:strCache>
            </c:strRef>
          </c:tx>
          <c:spPr>
            <a:solidFill>
              <a:srgbClr val="99CC66"/>
            </a:solidFill>
            <a:ln>
              <a:noFill/>
            </a:ln>
            <a:effectLst/>
          </c:spPr>
          <c:invertIfNegative val="0"/>
          <c:cat>
            <c:strRef>
              <c:f>Victoria!$K$142:$K$160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Victoria!$L$142:$L$160</c:f>
              <c:numCache>
                <c:formatCode>0.0%</c:formatCode>
                <c:ptCount val="19"/>
                <c:pt idx="0">
                  <c:v>1.1599999999999999E-2</c:v>
                </c:pt>
                <c:pt idx="1">
                  <c:v>3.3E-3</c:v>
                </c:pt>
                <c:pt idx="2">
                  <c:v>7.6200000000000004E-2</c:v>
                </c:pt>
                <c:pt idx="3">
                  <c:v>9.7999999999999997E-3</c:v>
                </c:pt>
                <c:pt idx="4">
                  <c:v>6.4600000000000005E-2</c:v>
                </c:pt>
                <c:pt idx="5">
                  <c:v>5.0900000000000001E-2</c:v>
                </c:pt>
                <c:pt idx="6">
                  <c:v>0.1026</c:v>
                </c:pt>
                <c:pt idx="7">
                  <c:v>6.6500000000000004E-2</c:v>
                </c:pt>
                <c:pt idx="8">
                  <c:v>3.8800000000000001E-2</c:v>
                </c:pt>
                <c:pt idx="9">
                  <c:v>1.6400000000000001E-2</c:v>
                </c:pt>
                <c:pt idx="10">
                  <c:v>4.3799999999999999E-2</c:v>
                </c:pt>
                <c:pt idx="11">
                  <c:v>2.0199999999999999E-2</c:v>
                </c:pt>
                <c:pt idx="12">
                  <c:v>8.8099999999999998E-2</c:v>
                </c:pt>
                <c:pt idx="13">
                  <c:v>7.0499999999999993E-2</c:v>
                </c:pt>
                <c:pt idx="14">
                  <c:v>5.4100000000000002E-2</c:v>
                </c:pt>
                <c:pt idx="15">
                  <c:v>9.3399999999999997E-2</c:v>
                </c:pt>
                <c:pt idx="16">
                  <c:v>0.13689999999999999</c:v>
                </c:pt>
                <c:pt idx="17">
                  <c:v>1.9900000000000001E-2</c:v>
                </c:pt>
                <c:pt idx="18">
                  <c:v>3.1699999999999999E-2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3E-41A9-9E3D-B765A1ACE4C9}"/>
            </c:ext>
          </c:extLst>
        </c:ser>
        <c:ser>
          <c:idx val="0"/>
          <c:order val="1"/>
          <c:tx>
            <c:strRef>
              <c:f>Victoria!$K$8</c:f>
              <c:strCache>
                <c:ptCount val="1"/>
                <c:pt idx="0">
                  <c:v>This week (ending 19 September)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Victoria!$K$142:$K$160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Victoria!$L$162:$L$180</c:f>
              <c:numCache>
                <c:formatCode>0.0%</c:formatCode>
                <c:ptCount val="19"/>
                <c:pt idx="0">
                  <c:v>1.0800000000000001E-2</c:v>
                </c:pt>
                <c:pt idx="1">
                  <c:v>3.5000000000000001E-3</c:v>
                </c:pt>
                <c:pt idx="2">
                  <c:v>7.9399999999999998E-2</c:v>
                </c:pt>
                <c:pt idx="3">
                  <c:v>1.09E-2</c:v>
                </c:pt>
                <c:pt idx="4">
                  <c:v>6.54E-2</c:v>
                </c:pt>
                <c:pt idx="5">
                  <c:v>5.2499999999999998E-2</c:v>
                </c:pt>
                <c:pt idx="6">
                  <c:v>0.1022</c:v>
                </c:pt>
                <c:pt idx="7">
                  <c:v>4.9799999999999997E-2</c:v>
                </c:pt>
                <c:pt idx="8">
                  <c:v>3.8199999999999998E-2</c:v>
                </c:pt>
                <c:pt idx="9">
                  <c:v>1.5800000000000002E-2</c:v>
                </c:pt>
                <c:pt idx="10">
                  <c:v>4.82E-2</c:v>
                </c:pt>
                <c:pt idx="11">
                  <c:v>1.9699999999999999E-2</c:v>
                </c:pt>
                <c:pt idx="12">
                  <c:v>9.0300000000000005E-2</c:v>
                </c:pt>
                <c:pt idx="13">
                  <c:v>6.7900000000000002E-2</c:v>
                </c:pt>
                <c:pt idx="14">
                  <c:v>5.6099999999999997E-2</c:v>
                </c:pt>
                <c:pt idx="15">
                  <c:v>9.3899999999999997E-2</c:v>
                </c:pt>
                <c:pt idx="16">
                  <c:v>0.14849999999999999</c:v>
                </c:pt>
                <c:pt idx="17">
                  <c:v>1.6400000000000001E-2</c:v>
                </c:pt>
                <c:pt idx="18">
                  <c:v>0.03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03E-41A9-9E3D-B765A1ACE4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2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prstDash val="solid"/>
              <a:round/>
            </a:ln>
            <a:effectLst/>
          </c:spPr>
        </c:majorGridlines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809410238983027"/>
          <c:y val="0.1453644525029838"/>
          <c:w val="0.85382587099787943"/>
          <c:h val="0.79642615057109722"/>
        </c:manualLayout>
      </c:layout>
      <c:barChart>
        <c:barDir val="bar"/>
        <c:grouping val="clustered"/>
        <c:varyColors val="0"/>
        <c:ser>
          <c:idx val="0"/>
          <c:order val="0"/>
          <c:tx>
            <c:v>This week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Victoria!$K$93:$K$111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Victoria!$L$93:$L$111</c:f>
              <c:numCache>
                <c:formatCode>0.0%</c:formatCode>
                <c:ptCount val="19"/>
                <c:pt idx="0">
                  <c:v>-0.14460000000000001</c:v>
                </c:pt>
                <c:pt idx="1">
                  <c:v>-4.0500000000000001E-2</c:v>
                </c:pt>
                <c:pt idx="2">
                  <c:v>-4.1399999999999999E-2</c:v>
                </c:pt>
                <c:pt idx="3">
                  <c:v>2.7799999999999998E-2</c:v>
                </c:pt>
                <c:pt idx="4">
                  <c:v>-6.9000000000000006E-2</c:v>
                </c:pt>
                <c:pt idx="5">
                  <c:v>-5.2600000000000001E-2</c:v>
                </c:pt>
                <c:pt idx="6">
                  <c:v>-8.3000000000000004E-2</c:v>
                </c:pt>
                <c:pt idx="7">
                  <c:v>-0.31069999999999998</c:v>
                </c:pt>
                <c:pt idx="8">
                  <c:v>-9.4E-2</c:v>
                </c:pt>
                <c:pt idx="9">
                  <c:v>-0.1173</c:v>
                </c:pt>
                <c:pt idx="10">
                  <c:v>1.24E-2</c:v>
                </c:pt>
                <c:pt idx="11">
                  <c:v>-0.1048</c:v>
                </c:pt>
                <c:pt idx="12">
                  <c:v>-5.6800000000000003E-2</c:v>
                </c:pt>
                <c:pt idx="13">
                  <c:v>-0.1132</c:v>
                </c:pt>
                <c:pt idx="14">
                  <c:v>-4.6399999999999997E-2</c:v>
                </c:pt>
                <c:pt idx="15">
                  <c:v>-7.51E-2</c:v>
                </c:pt>
                <c:pt idx="16">
                  <c:v>-1.9E-3</c:v>
                </c:pt>
                <c:pt idx="17">
                  <c:v>-0.24110000000000001</c:v>
                </c:pt>
                <c:pt idx="18">
                  <c:v>-0.12959999999999999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35-4FFD-BAF4-617D163F35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0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t"/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  <c:majorUnit val="0.1"/>
      </c:valAx>
      <c:spPr>
        <a:solidFill>
          <a:schemeClr val="bg1"/>
        </a:solidFill>
        <a:ln w="6350">
          <a:solidFill>
            <a:schemeClr val="bg2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9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4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9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4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9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4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7.xml"/><Relationship Id="rId2" Type="http://schemas.openxmlformats.org/officeDocument/2006/relationships/chart" Target="../charts/chart16.xml"/><Relationship Id="rId1" Type="http://schemas.openxmlformats.org/officeDocument/2006/relationships/image" Target="../media/image1.png"/><Relationship Id="rId6" Type="http://schemas.openxmlformats.org/officeDocument/2006/relationships/chart" Target="../charts/chart20.xml"/><Relationship Id="rId5" Type="http://schemas.openxmlformats.org/officeDocument/2006/relationships/chart" Target="../charts/chart19.xml"/><Relationship Id="rId4" Type="http://schemas.openxmlformats.org/officeDocument/2006/relationships/chart" Target="../charts/chart18.xml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2.xml"/><Relationship Id="rId2" Type="http://schemas.openxmlformats.org/officeDocument/2006/relationships/chart" Target="../charts/chart21.xml"/><Relationship Id="rId1" Type="http://schemas.openxmlformats.org/officeDocument/2006/relationships/image" Target="../media/image1.png"/><Relationship Id="rId6" Type="http://schemas.openxmlformats.org/officeDocument/2006/relationships/chart" Target="../charts/chart25.xml"/><Relationship Id="rId5" Type="http://schemas.openxmlformats.org/officeDocument/2006/relationships/chart" Target="../charts/chart24.xml"/><Relationship Id="rId4" Type="http://schemas.openxmlformats.org/officeDocument/2006/relationships/chart" Target="../charts/chart23.xml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7.xml"/><Relationship Id="rId2" Type="http://schemas.openxmlformats.org/officeDocument/2006/relationships/chart" Target="../charts/chart26.xml"/><Relationship Id="rId1" Type="http://schemas.openxmlformats.org/officeDocument/2006/relationships/image" Target="../media/image1.png"/><Relationship Id="rId6" Type="http://schemas.openxmlformats.org/officeDocument/2006/relationships/chart" Target="../charts/chart30.xml"/><Relationship Id="rId5" Type="http://schemas.openxmlformats.org/officeDocument/2006/relationships/chart" Target="../charts/chart29.xml"/><Relationship Id="rId4" Type="http://schemas.openxmlformats.org/officeDocument/2006/relationships/chart" Target="../charts/chart28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6" Type="http://schemas.openxmlformats.org/officeDocument/2006/relationships/chart" Target="../charts/chart5.xml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2.xml"/><Relationship Id="rId2" Type="http://schemas.openxmlformats.org/officeDocument/2006/relationships/chart" Target="../charts/chart31.xml"/><Relationship Id="rId1" Type="http://schemas.openxmlformats.org/officeDocument/2006/relationships/image" Target="../media/image1.png"/><Relationship Id="rId6" Type="http://schemas.openxmlformats.org/officeDocument/2006/relationships/chart" Target="../charts/chart35.xml"/><Relationship Id="rId5" Type="http://schemas.openxmlformats.org/officeDocument/2006/relationships/chart" Target="../charts/chart34.xml"/><Relationship Id="rId4" Type="http://schemas.openxmlformats.org/officeDocument/2006/relationships/chart" Target="../charts/chart33.xml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7.xml"/><Relationship Id="rId2" Type="http://schemas.openxmlformats.org/officeDocument/2006/relationships/chart" Target="../charts/chart36.xml"/><Relationship Id="rId1" Type="http://schemas.openxmlformats.org/officeDocument/2006/relationships/image" Target="../media/image1.png"/><Relationship Id="rId6" Type="http://schemas.openxmlformats.org/officeDocument/2006/relationships/chart" Target="../charts/chart40.xml"/><Relationship Id="rId5" Type="http://schemas.openxmlformats.org/officeDocument/2006/relationships/chart" Target="../charts/chart39.xml"/><Relationship Id="rId4" Type="http://schemas.openxmlformats.org/officeDocument/2006/relationships/chart" Target="../charts/chart38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image" Target="../media/image1.png"/><Relationship Id="rId6" Type="http://schemas.openxmlformats.org/officeDocument/2006/relationships/chart" Target="../charts/chart10.xml"/><Relationship Id="rId5" Type="http://schemas.openxmlformats.org/officeDocument/2006/relationships/chart" Target="../charts/chart9.xml"/><Relationship Id="rId4" Type="http://schemas.openxmlformats.org/officeDocument/2006/relationships/chart" Target="../charts/chart8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chart" Target="../charts/chart11.xml"/><Relationship Id="rId1" Type="http://schemas.openxmlformats.org/officeDocument/2006/relationships/image" Target="../media/image1.png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28575</xdr:rowOff>
    </xdr:from>
    <xdr:to>
      <xdr:col>1</xdr:col>
      <xdr:colOff>323850</xdr:colOff>
      <xdr:row>0</xdr:row>
      <xdr:rowOff>723900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8575"/>
          <a:ext cx="75438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129116</xdr:colOff>
      <xdr:row>0</xdr:row>
      <xdr:rowOff>34774</xdr:rowOff>
    </xdr:from>
    <xdr:ext cx="723900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1EBBC777-C534-46FB-A847-B35B2120FD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116" y="34774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1</xdr:colOff>
      <xdr:row>34</xdr:row>
      <xdr:rowOff>166223</xdr:rowOff>
    </xdr:from>
    <xdr:to>
      <xdr:col>9</xdr:col>
      <xdr:colOff>1</xdr:colOff>
      <xdr:row>43</xdr:row>
      <xdr:rowOff>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BC81A0E-C795-4A0F-8188-56D51CA6C3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</xdr:colOff>
      <xdr:row>45</xdr:row>
      <xdr:rowOff>11175</xdr:rowOff>
    </xdr:from>
    <xdr:to>
      <xdr:col>9</xdr:col>
      <xdr:colOff>2</xdr:colOff>
      <xdr:row>53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A1A989D2-DA80-480A-B408-B30BB85C89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</xdr:colOff>
      <xdr:row>75</xdr:row>
      <xdr:rowOff>179468</xdr:rowOff>
    </xdr:from>
    <xdr:to>
      <xdr:col>9</xdr:col>
      <xdr:colOff>1</xdr:colOff>
      <xdr:row>88</xdr:row>
      <xdr:rowOff>171450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2731F73F-455D-4AF3-B885-E98B97097F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</xdr:colOff>
      <xdr:row>54</xdr:row>
      <xdr:rowOff>1281</xdr:rowOff>
    </xdr:from>
    <xdr:to>
      <xdr:col>9</xdr:col>
      <xdr:colOff>1</xdr:colOff>
      <xdr:row>74</xdr:row>
      <xdr:rowOff>173182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AAB5AE2B-DA9D-4735-BC5A-8D8FA08B31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28575</xdr:colOff>
      <xdr:row>23</xdr:row>
      <xdr:rowOff>1</xdr:rowOff>
    </xdr:from>
    <xdr:to>
      <xdr:col>9</xdr:col>
      <xdr:colOff>0</xdr:colOff>
      <xdr:row>33</xdr:row>
      <xdr:rowOff>114300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C8495FA9-324E-47C4-9B06-E91E5A3B01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129116</xdr:colOff>
      <xdr:row>0</xdr:row>
      <xdr:rowOff>34774</xdr:rowOff>
    </xdr:from>
    <xdr:ext cx="723900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FB98CC8B-7238-46FE-BB5C-96099EFB73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116" y="34774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1</xdr:colOff>
      <xdr:row>34</xdr:row>
      <xdr:rowOff>166223</xdr:rowOff>
    </xdr:from>
    <xdr:to>
      <xdr:col>9</xdr:col>
      <xdr:colOff>1</xdr:colOff>
      <xdr:row>43</xdr:row>
      <xdr:rowOff>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26546C0-12D7-4139-BD7E-5BD30D717A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</xdr:colOff>
      <xdr:row>45</xdr:row>
      <xdr:rowOff>11175</xdr:rowOff>
    </xdr:from>
    <xdr:to>
      <xdr:col>9</xdr:col>
      <xdr:colOff>2</xdr:colOff>
      <xdr:row>53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A792E172-87F7-42E1-A31C-8E9D7D5F9E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</xdr:colOff>
      <xdr:row>75</xdr:row>
      <xdr:rowOff>179468</xdr:rowOff>
    </xdr:from>
    <xdr:to>
      <xdr:col>9</xdr:col>
      <xdr:colOff>1</xdr:colOff>
      <xdr:row>88</xdr:row>
      <xdr:rowOff>171450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9C581350-1967-4E0E-BC56-81AD138059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</xdr:colOff>
      <xdr:row>54</xdr:row>
      <xdr:rowOff>1281</xdr:rowOff>
    </xdr:from>
    <xdr:to>
      <xdr:col>9</xdr:col>
      <xdr:colOff>1</xdr:colOff>
      <xdr:row>74</xdr:row>
      <xdr:rowOff>173182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65385A86-B30F-4241-A151-B68A3229287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28575</xdr:colOff>
      <xdr:row>23</xdr:row>
      <xdr:rowOff>1</xdr:rowOff>
    </xdr:from>
    <xdr:to>
      <xdr:col>9</xdr:col>
      <xdr:colOff>0</xdr:colOff>
      <xdr:row>33</xdr:row>
      <xdr:rowOff>114300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7D614125-3A3E-4BFF-BBA5-6B2D807174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129116</xdr:colOff>
      <xdr:row>0</xdr:row>
      <xdr:rowOff>34774</xdr:rowOff>
    </xdr:from>
    <xdr:ext cx="723900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8E3C073A-DA6A-4A1A-9F95-970E1CB762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116" y="34774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1</xdr:colOff>
      <xdr:row>34</xdr:row>
      <xdr:rowOff>166223</xdr:rowOff>
    </xdr:from>
    <xdr:to>
      <xdr:col>9</xdr:col>
      <xdr:colOff>1</xdr:colOff>
      <xdr:row>43</xdr:row>
      <xdr:rowOff>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C7EFB4A-41B3-41A5-916B-B11EA2859E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</xdr:colOff>
      <xdr:row>45</xdr:row>
      <xdr:rowOff>11175</xdr:rowOff>
    </xdr:from>
    <xdr:to>
      <xdr:col>9</xdr:col>
      <xdr:colOff>2</xdr:colOff>
      <xdr:row>53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CB903B0-A95C-4A09-8636-A7CC12487D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</xdr:colOff>
      <xdr:row>75</xdr:row>
      <xdr:rowOff>179468</xdr:rowOff>
    </xdr:from>
    <xdr:to>
      <xdr:col>9</xdr:col>
      <xdr:colOff>1</xdr:colOff>
      <xdr:row>88</xdr:row>
      <xdr:rowOff>171450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4484C391-0456-42AF-A9AB-8023E35D58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</xdr:colOff>
      <xdr:row>54</xdr:row>
      <xdr:rowOff>1281</xdr:rowOff>
    </xdr:from>
    <xdr:to>
      <xdr:col>9</xdr:col>
      <xdr:colOff>1</xdr:colOff>
      <xdr:row>74</xdr:row>
      <xdr:rowOff>173182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4B044CDD-52AA-422C-AC41-55B8AAB209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28575</xdr:colOff>
      <xdr:row>23</xdr:row>
      <xdr:rowOff>1</xdr:rowOff>
    </xdr:from>
    <xdr:to>
      <xdr:col>9</xdr:col>
      <xdr:colOff>0</xdr:colOff>
      <xdr:row>33</xdr:row>
      <xdr:rowOff>114300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176C4C06-D1BB-42C0-9296-86EA7AB714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129116</xdr:colOff>
      <xdr:row>0</xdr:row>
      <xdr:rowOff>34774</xdr:rowOff>
    </xdr:from>
    <xdr:ext cx="723900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F2506655-CE35-4F22-B487-1375E68C7A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116" y="34774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1</xdr:colOff>
      <xdr:row>34</xdr:row>
      <xdr:rowOff>166223</xdr:rowOff>
    </xdr:from>
    <xdr:to>
      <xdr:col>9</xdr:col>
      <xdr:colOff>1</xdr:colOff>
      <xdr:row>43</xdr:row>
      <xdr:rowOff>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6C57D75-2D57-4F85-A1B1-42A479413B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</xdr:colOff>
      <xdr:row>45</xdr:row>
      <xdr:rowOff>11175</xdr:rowOff>
    </xdr:from>
    <xdr:to>
      <xdr:col>9</xdr:col>
      <xdr:colOff>2</xdr:colOff>
      <xdr:row>53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7D4C5843-A280-4FAC-8492-6032890926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</xdr:colOff>
      <xdr:row>75</xdr:row>
      <xdr:rowOff>179468</xdr:rowOff>
    </xdr:from>
    <xdr:to>
      <xdr:col>9</xdr:col>
      <xdr:colOff>1</xdr:colOff>
      <xdr:row>88</xdr:row>
      <xdr:rowOff>171450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5C0B1C65-690F-41FF-B4F2-7A87747BA9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</xdr:colOff>
      <xdr:row>54</xdr:row>
      <xdr:rowOff>1281</xdr:rowOff>
    </xdr:from>
    <xdr:to>
      <xdr:col>9</xdr:col>
      <xdr:colOff>1</xdr:colOff>
      <xdr:row>74</xdr:row>
      <xdr:rowOff>173182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A79A4C63-007A-45BC-9CE3-D4511EC25C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28575</xdr:colOff>
      <xdr:row>23</xdr:row>
      <xdr:rowOff>1</xdr:rowOff>
    </xdr:from>
    <xdr:to>
      <xdr:col>9</xdr:col>
      <xdr:colOff>0</xdr:colOff>
      <xdr:row>33</xdr:row>
      <xdr:rowOff>114300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30FEC2F4-DFCE-4C12-8085-8D18E1FFA1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129116</xdr:colOff>
      <xdr:row>0</xdr:row>
      <xdr:rowOff>34774</xdr:rowOff>
    </xdr:from>
    <xdr:ext cx="723900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5D44ACAF-6C42-4A97-A36F-856089270F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116" y="34774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1</xdr:colOff>
      <xdr:row>34</xdr:row>
      <xdr:rowOff>166223</xdr:rowOff>
    </xdr:from>
    <xdr:to>
      <xdr:col>9</xdr:col>
      <xdr:colOff>1</xdr:colOff>
      <xdr:row>43</xdr:row>
      <xdr:rowOff>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D8A7733-8051-4508-8091-CB44613F95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</xdr:colOff>
      <xdr:row>45</xdr:row>
      <xdr:rowOff>11175</xdr:rowOff>
    </xdr:from>
    <xdr:to>
      <xdr:col>9</xdr:col>
      <xdr:colOff>2</xdr:colOff>
      <xdr:row>53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C13997F5-2097-4075-AA8B-4F3E2D93AE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</xdr:colOff>
      <xdr:row>75</xdr:row>
      <xdr:rowOff>179468</xdr:rowOff>
    </xdr:from>
    <xdr:to>
      <xdr:col>9</xdr:col>
      <xdr:colOff>1</xdr:colOff>
      <xdr:row>88</xdr:row>
      <xdr:rowOff>171450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4E775FB0-CB87-41FF-91AF-E0ABE208F8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</xdr:colOff>
      <xdr:row>54</xdr:row>
      <xdr:rowOff>1281</xdr:rowOff>
    </xdr:from>
    <xdr:to>
      <xdr:col>9</xdr:col>
      <xdr:colOff>1</xdr:colOff>
      <xdr:row>74</xdr:row>
      <xdr:rowOff>173182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CEECE14A-E65D-4B45-B409-EF2CE9D6922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28575</xdr:colOff>
      <xdr:row>23</xdr:row>
      <xdr:rowOff>1</xdr:rowOff>
    </xdr:from>
    <xdr:to>
      <xdr:col>9</xdr:col>
      <xdr:colOff>0</xdr:colOff>
      <xdr:row>33</xdr:row>
      <xdr:rowOff>114300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B9EFD73B-DD31-4FB5-AFF4-FE63C74EB4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2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129116</xdr:colOff>
      <xdr:row>0</xdr:row>
      <xdr:rowOff>34774</xdr:rowOff>
    </xdr:from>
    <xdr:ext cx="723900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1E2923B8-EBF0-471F-AD54-886F5979F0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116" y="34774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1</xdr:colOff>
      <xdr:row>34</xdr:row>
      <xdr:rowOff>166223</xdr:rowOff>
    </xdr:from>
    <xdr:to>
      <xdr:col>9</xdr:col>
      <xdr:colOff>1</xdr:colOff>
      <xdr:row>43</xdr:row>
      <xdr:rowOff>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1B73C14-2860-447C-B29D-39C8B071087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</xdr:colOff>
      <xdr:row>45</xdr:row>
      <xdr:rowOff>11175</xdr:rowOff>
    </xdr:from>
    <xdr:to>
      <xdr:col>9</xdr:col>
      <xdr:colOff>2</xdr:colOff>
      <xdr:row>53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458A426-52C3-4595-BF6F-35008DD8FE2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</xdr:colOff>
      <xdr:row>75</xdr:row>
      <xdr:rowOff>179468</xdr:rowOff>
    </xdr:from>
    <xdr:to>
      <xdr:col>9</xdr:col>
      <xdr:colOff>1</xdr:colOff>
      <xdr:row>88</xdr:row>
      <xdr:rowOff>171450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7D27AE84-D569-4B05-9C19-A6C53209BF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</xdr:colOff>
      <xdr:row>54</xdr:row>
      <xdr:rowOff>1281</xdr:rowOff>
    </xdr:from>
    <xdr:to>
      <xdr:col>9</xdr:col>
      <xdr:colOff>1</xdr:colOff>
      <xdr:row>74</xdr:row>
      <xdr:rowOff>173182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7D318934-C9D9-468E-8ABC-BA156872B1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28575</xdr:colOff>
      <xdr:row>23</xdr:row>
      <xdr:rowOff>1</xdr:rowOff>
    </xdr:from>
    <xdr:to>
      <xdr:col>9</xdr:col>
      <xdr:colOff>0</xdr:colOff>
      <xdr:row>33</xdr:row>
      <xdr:rowOff>114300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215827E-C209-4758-96EE-073CD465DA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129116</xdr:colOff>
      <xdr:row>0</xdr:row>
      <xdr:rowOff>34774</xdr:rowOff>
    </xdr:from>
    <xdr:ext cx="723900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C05FD092-0463-4C1C-83C8-C5A6B34FD2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116" y="34774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1</xdr:colOff>
      <xdr:row>34</xdr:row>
      <xdr:rowOff>166223</xdr:rowOff>
    </xdr:from>
    <xdr:to>
      <xdr:col>9</xdr:col>
      <xdr:colOff>1</xdr:colOff>
      <xdr:row>43</xdr:row>
      <xdr:rowOff>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5E4D566-4D19-4FA4-B74E-1067DD7FC2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</xdr:colOff>
      <xdr:row>45</xdr:row>
      <xdr:rowOff>11175</xdr:rowOff>
    </xdr:from>
    <xdr:to>
      <xdr:col>9</xdr:col>
      <xdr:colOff>2</xdr:colOff>
      <xdr:row>53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CD7B6ED0-26D1-45A9-946D-B55F0A4292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</xdr:colOff>
      <xdr:row>75</xdr:row>
      <xdr:rowOff>179468</xdr:rowOff>
    </xdr:from>
    <xdr:to>
      <xdr:col>9</xdr:col>
      <xdr:colOff>1</xdr:colOff>
      <xdr:row>88</xdr:row>
      <xdr:rowOff>171450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8008E0F7-0998-4346-AB79-1DC1969532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</xdr:colOff>
      <xdr:row>54</xdr:row>
      <xdr:rowOff>1281</xdr:rowOff>
    </xdr:from>
    <xdr:to>
      <xdr:col>9</xdr:col>
      <xdr:colOff>1</xdr:colOff>
      <xdr:row>74</xdr:row>
      <xdr:rowOff>173182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AF077184-D330-48F2-A4F6-21BB71B929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28575</xdr:colOff>
      <xdr:row>23</xdr:row>
      <xdr:rowOff>1</xdr:rowOff>
    </xdr:from>
    <xdr:to>
      <xdr:col>9</xdr:col>
      <xdr:colOff>0</xdr:colOff>
      <xdr:row>33</xdr:row>
      <xdr:rowOff>114300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E5A0483C-C68E-467A-9056-C56967D572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129116</xdr:colOff>
      <xdr:row>0</xdr:row>
      <xdr:rowOff>34774</xdr:rowOff>
    </xdr:from>
    <xdr:ext cx="723900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06CDDB96-23B4-4278-B20A-10956CE13C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116" y="34774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1</xdr:colOff>
      <xdr:row>35</xdr:row>
      <xdr:rowOff>166223</xdr:rowOff>
    </xdr:from>
    <xdr:to>
      <xdr:col>9</xdr:col>
      <xdr:colOff>1</xdr:colOff>
      <xdr:row>44</xdr:row>
      <xdr:rowOff>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3124928-C505-4E75-8810-BE10F0CCD5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</xdr:colOff>
      <xdr:row>46</xdr:row>
      <xdr:rowOff>11175</xdr:rowOff>
    </xdr:from>
    <xdr:to>
      <xdr:col>9</xdr:col>
      <xdr:colOff>2</xdr:colOff>
      <xdr:row>54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BE140C3-33B5-4EB9-B966-5C544EB116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</xdr:colOff>
      <xdr:row>76</xdr:row>
      <xdr:rowOff>179468</xdr:rowOff>
    </xdr:from>
    <xdr:to>
      <xdr:col>9</xdr:col>
      <xdr:colOff>1</xdr:colOff>
      <xdr:row>89</xdr:row>
      <xdr:rowOff>171450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C79BE66D-3B46-4495-8DD1-BBB1D32592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</xdr:colOff>
      <xdr:row>55</xdr:row>
      <xdr:rowOff>1281</xdr:rowOff>
    </xdr:from>
    <xdr:to>
      <xdr:col>9</xdr:col>
      <xdr:colOff>1</xdr:colOff>
      <xdr:row>75</xdr:row>
      <xdr:rowOff>173182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D622F739-17D6-4028-8EF2-245BC6CB094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28575</xdr:colOff>
      <xdr:row>24</xdr:row>
      <xdr:rowOff>1</xdr:rowOff>
    </xdr:from>
    <xdr:to>
      <xdr:col>9</xdr:col>
      <xdr:colOff>0</xdr:colOff>
      <xdr:row>34</xdr:row>
      <xdr:rowOff>114300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946D1B55-8864-46BC-90C6-81C51F04C3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ABS Colour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336699"/>
      </a:accent1>
      <a:accent2>
        <a:srgbClr val="669966"/>
      </a:accent2>
      <a:accent3>
        <a:srgbClr val="99CC66"/>
      </a:accent3>
      <a:accent4>
        <a:srgbClr val="993366"/>
      </a:accent4>
      <a:accent5>
        <a:srgbClr val="CC9966"/>
      </a:accent5>
      <a:accent6>
        <a:srgbClr val="666666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bs.gov.au/websitedbs/d3310114.nsf/Home/%C2%A9+Copyright?OpenDocument" TargetMode="External"/><Relationship Id="rId1" Type="http://schemas.openxmlformats.org/officeDocument/2006/relationships/hyperlink" Target="http://www.abs.gov.au/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C26"/>
  <sheetViews>
    <sheetView showGridLines="0" tabSelected="1" workbookViewId="0">
      <pane ySplit="3" topLeftCell="A4" activePane="bottomLeft" state="frozen"/>
      <selection sqref="A1:B1"/>
      <selection pane="bottomLeft" sqref="A1:C1"/>
    </sheetView>
  </sheetViews>
  <sheetFormatPr defaultRowHeight="15" x14ac:dyDescent="0.25"/>
  <cols>
    <col min="1" max="2" width="7.5703125" style="1" customWidth="1"/>
    <col min="3" max="3" width="70.85546875" style="1" customWidth="1"/>
    <col min="4" max="4" width="25.5703125" style="1" customWidth="1"/>
    <col min="5" max="5" width="52.42578125" style="1" customWidth="1"/>
    <col min="6" max="256" width="8.85546875" style="1"/>
    <col min="257" max="258" width="7.5703125" style="1" customWidth="1"/>
    <col min="259" max="259" width="140.5703125" style="1" customWidth="1"/>
    <col min="260" max="260" width="25.5703125" style="1" customWidth="1"/>
    <col min="261" max="261" width="52.42578125" style="1" customWidth="1"/>
    <col min="262" max="512" width="8.85546875" style="1"/>
    <col min="513" max="514" width="7.5703125" style="1" customWidth="1"/>
    <col min="515" max="515" width="140.5703125" style="1" customWidth="1"/>
    <col min="516" max="516" width="25.5703125" style="1" customWidth="1"/>
    <col min="517" max="517" width="52.42578125" style="1" customWidth="1"/>
    <col min="518" max="768" width="8.85546875" style="1"/>
    <col min="769" max="770" width="7.5703125" style="1" customWidth="1"/>
    <col min="771" max="771" width="140.5703125" style="1" customWidth="1"/>
    <col min="772" max="772" width="25.5703125" style="1" customWidth="1"/>
    <col min="773" max="773" width="52.42578125" style="1" customWidth="1"/>
    <col min="774" max="1024" width="8.85546875" style="1"/>
    <col min="1025" max="1026" width="7.5703125" style="1" customWidth="1"/>
    <col min="1027" max="1027" width="140.5703125" style="1" customWidth="1"/>
    <col min="1028" max="1028" width="25.5703125" style="1" customWidth="1"/>
    <col min="1029" max="1029" width="52.42578125" style="1" customWidth="1"/>
    <col min="1030" max="1280" width="8.85546875" style="1"/>
    <col min="1281" max="1282" width="7.5703125" style="1" customWidth="1"/>
    <col min="1283" max="1283" width="140.5703125" style="1" customWidth="1"/>
    <col min="1284" max="1284" width="25.5703125" style="1" customWidth="1"/>
    <col min="1285" max="1285" width="52.42578125" style="1" customWidth="1"/>
    <col min="1286" max="1536" width="8.85546875" style="1"/>
    <col min="1537" max="1538" width="7.5703125" style="1" customWidth="1"/>
    <col min="1539" max="1539" width="140.5703125" style="1" customWidth="1"/>
    <col min="1540" max="1540" width="25.5703125" style="1" customWidth="1"/>
    <col min="1541" max="1541" width="52.42578125" style="1" customWidth="1"/>
    <col min="1542" max="1792" width="8.85546875" style="1"/>
    <col min="1793" max="1794" width="7.5703125" style="1" customWidth="1"/>
    <col min="1795" max="1795" width="140.5703125" style="1" customWidth="1"/>
    <col min="1796" max="1796" width="25.5703125" style="1" customWidth="1"/>
    <col min="1797" max="1797" width="52.42578125" style="1" customWidth="1"/>
    <col min="1798" max="2048" width="8.85546875" style="1"/>
    <col min="2049" max="2050" width="7.5703125" style="1" customWidth="1"/>
    <col min="2051" max="2051" width="140.5703125" style="1" customWidth="1"/>
    <col min="2052" max="2052" width="25.5703125" style="1" customWidth="1"/>
    <col min="2053" max="2053" width="52.42578125" style="1" customWidth="1"/>
    <col min="2054" max="2304" width="8.85546875" style="1"/>
    <col min="2305" max="2306" width="7.5703125" style="1" customWidth="1"/>
    <col min="2307" max="2307" width="140.5703125" style="1" customWidth="1"/>
    <col min="2308" max="2308" width="25.5703125" style="1" customWidth="1"/>
    <col min="2309" max="2309" width="52.42578125" style="1" customWidth="1"/>
    <col min="2310" max="2560" width="8.85546875" style="1"/>
    <col min="2561" max="2562" width="7.5703125" style="1" customWidth="1"/>
    <col min="2563" max="2563" width="140.5703125" style="1" customWidth="1"/>
    <col min="2564" max="2564" width="25.5703125" style="1" customWidth="1"/>
    <col min="2565" max="2565" width="52.42578125" style="1" customWidth="1"/>
    <col min="2566" max="2816" width="8.85546875" style="1"/>
    <col min="2817" max="2818" width="7.5703125" style="1" customWidth="1"/>
    <col min="2819" max="2819" width="140.5703125" style="1" customWidth="1"/>
    <col min="2820" max="2820" width="25.5703125" style="1" customWidth="1"/>
    <col min="2821" max="2821" width="52.42578125" style="1" customWidth="1"/>
    <col min="2822" max="3072" width="8.85546875" style="1"/>
    <col min="3073" max="3074" width="7.5703125" style="1" customWidth="1"/>
    <col min="3075" max="3075" width="140.5703125" style="1" customWidth="1"/>
    <col min="3076" max="3076" width="25.5703125" style="1" customWidth="1"/>
    <col min="3077" max="3077" width="52.42578125" style="1" customWidth="1"/>
    <col min="3078" max="3328" width="8.85546875" style="1"/>
    <col min="3329" max="3330" width="7.5703125" style="1" customWidth="1"/>
    <col min="3331" max="3331" width="140.5703125" style="1" customWidth="1"/>
    <col min="3332" max="3332" width="25.5703125" style="1" customWidth="1"/>
    <col min="3333" max="3333" width="52.42578125" style="1" customWidth="1"/>
    <col min="3334" max="3584" width="8.85546875" style="1"/>
    <col min="3585" max="3586" width="7.5703125" style="1" customWidth="1"/>
    <col min="3587" max="3587" width="140.5703125" style="1" customWidth="1"/>
    <col min="3588" max="3588" width="25.5703125" style="1" customWidth="1"/>
    <col min="3589" max="3589" width="52.42578125" style="1" customWidth="1"/>
    <col min="3590" max="3840" width="8.85546875" style="1"/>
    <col min="3841" max="3842" width="7.5703125" style="1" customWidth="1"/>
    <col min="3843" max="3843" width="140.5703125" style="1" customWidth="1"/>
    <col min="3844" max="3844" width="25.5703125" style="1" customWidth="1"/>
    <col min="3845" max="3845" width="52.42578125" style="1" customWidth="1"/>
    <col min="3846" max="4096" width="8.85546875" style="1"/>
    <col min="4097" max="4098" width="7.5703125" style="1" customWidth="1"/>
    <col min="4099" max="4099" width="140.5703125" style="1" customWidth="1"/>
    <col min="4100" max="4100" width="25.5703125" style="1" customWidth="1"/>
    <col min="4101" max="4101" width="52.42578125" style="1" customWidth="1"/>
    <col min="4102" max="4352" width="8.85546875" style="1"/>
    <col min="4353" max="4354" width="7.5703125" style="1" customWidth="1"/>
    <col min="4355" max="4355" width="140.5703125" style="1" customWidth="1"/>
    <col min="4356" max="4356" width="25.5703125" style="1" customWidth="1"/>
    <col min="4357" max="4357" width="52.42578125" style="1" customWidth="1"/>
    <col min="4358" max="4608" width="8.85546875" style="1"/>
    <col min="4609" max="4610" width="7.5703125" style="1" customWidth="1"/>
    <col min="4611" max="4611" width="140.5703125" style="1" customWidth="1"/>
    <col min="4612" max="4612" width="25.5703125" style="1" customWidth="1"/>
    <col min="4613" max="4613" width="52.42578125" style="1" customWidth="1"/>
    <col min="4614" max="4864" width="8.85546875" style="1"/>
    <col min="4865" max="4866" width="7.5703125" style="1" customWidth="1"/>
    <col min="4867" max="4867" width="140.5703125" style="1" customWidth="1"/>
    <col min="4868" max="4868" width="25.5703125" style="1" customWidth="1"/>
    <col min="4869" max="4869" width="52.42578125" style="1" customWidth="1"/>
    <col min="4870" max="5120" width="8.85546875" style="1"/>
    <col min="5121" max="5122" width="7.5703125" style="1" customWidth="1"/>
    <col min="5123" max="5123" width="140.5703125" style="1" customWidth="1"/>
    <col min="5124" max="5124" width="25.5703125" style="1" customWidth="1"/>
    <col min="5125" max="5125" width="52.42578125" style="1" customWidth="1"/>
    <col min="5126" max="5376" width="8.85546875" style="1"/>
    <col min="5377" max="5378" width="7.5703125" style="1" customWidth="1"/>
    <col min="5379" max="5379" width="140.5703125" style="1" customWidth="1"/>
    <col min="5380" max="5380" width="25.5703125" style="1" customWidth="1"/>
    <col min="5381" max="5381" width="52.42578125" style="1" customWidth="1"/>
    <col min="5382" max="5632" width="8.85546875" style="1"/>
    <col min="5633" max="5634" width="7.5703125" style="1" customWidth="1"/>
    <col min="5635" max="5635" width="140.5703125" style="1" customWidth="1"/>
    <col min="5636" max="5636" width="25.5703125" style="1" customWidth="1"/>
    <col min="5637" max="5637" width="52.42578125" style="1" customWidth="1"/>
    <col min="5638" max="5888" width="8.85546875" style="1"/>
    <col min="5889" max="5890" width="7.5703125" style="1" customWidth="1"/>
    <col min="5891" max="5891" width="140.5703125" style="1" customWidth="1"/>
    <col min="5892" max="5892" width="25.5703125" style="1" customWidth="1"/>
    <col min="5893" max="5893" width="52.42578125" style="1" customWidth="1"/>
    <col min="5894" max="6144" width="8.85546875" style="1"/>
    <col min="6145" max="6146" width="7.5703125" style="1" customWidth="1"/>
    <col min="6147" max="6147" width="140.5703125" style="1" customWidth="1"/>
    <col min="6148" max="6148" width="25.5703125" style="1" customWidth="1"/>
    <col min="6149" max="6149" width="52.42578125" style="1" customWidth="1"/>
    <col min="6150" max="6400" width="8.85546875" style="1"/>
    <col min="6401" max="6402" width="7.5703125" style="1" customWidth="1"/>
    <col min="6403" max="6403" width="140.5703125" style="1" customWidth="1"/>
    <col min="6404" max="6404" width="25.5703125" style="1" customWidth="1"/>
    <col min="6405" max="6405" width="52.42578125" style="1" customWidth="1"/>
    <col min="6406" max="6656" width="8.85546875" style="1"/>
    <col min="6657" max="6658" width="7.5703125" style="1" customWidth="1"/>
    <col min="6659" max="6659" width="140.5703125" style="1" customWidth="1"/>
    <col min="6660" max="6660" width="25.5703125" style="1" customWidth="1"/>
    <col min="6661" max="6661" width="52.42578125" style="1" customWidth="1"/>
    <col min="6662" max="6912" width="8.85546875" style="1"/>
    <col min="6913" max="6914" width="7.5703125" style="1" customWidth="1"/>
    <col min="6915" max="6915" width="140.5703125" style="1" customWidth="1"/>
    <col min="6916" max="6916" width="25.5703125" style="1" customWidth="1"/>
    <col min="6917" max="6917" width="52.42578125" style="1" customWidth="1"/>
    <col min="6918" max="7168" width="8.85546875" style="1"/>
    <col min="7169" max="7170" width="7.5703125" style="1" customWidth="1"/>
    <col min="7171" max="7171" width="140.5703125" style="1" customWidth="1"/>
    <col min="7172" max="7172" width="25.5703125" style="1" customWidth="1"/>
    <col min="7173" max="7173" width="52.42578125" style="1" customWidth="1"/>
    <col min="7174" max="7424" width="8.85546875" style="1"/>
    <col min="7425" max="7426" width="7.5703125" style="1" customWidth="1"/>
    <col min="7427" max="7427" width="140.5703125" style="1" customWidth="1"/>
    <col min="7428" max="7428" width="25.5703125" style="1" customWidth="1"/>
    <col min="7429" max="7429" width="52.42578125" style="1" customWidth="1"/>
    <col min="7430" max="7680" width="8.85546875" style="1"/>
    <col min="7681" max="7682" width="7.5703125" style="1" customWidth="1"/>
    <col min="7683" max="7683" width="140.5703125" style="1" customWidth="1"/>
    <col min="7684" max="7684" width="25.5703125" style="1" customWidth="1"/>
    <col min="7685" max="7685" width="52.42578125" style="1" customWidth="1"/>
    <col min="7686" max="7936" width="8.85546875" style="1"/>
    <col min="7937" max="7938" width="7.5703125" style="1" customWidth="1"/>
    <col min="7939" max="7939" width="140.5703125" style="1" customWidth="1"/>
    <col min="7940" max="7940" width="25.5703125" style="1" customWidth="1"/>
    <col min="7941" max="7941" width="52.42578125" style="1" customWidth="1"/>
    <col min="7942" max="8192" width="8.85546875" style="1"/>
    <col min="8193" max="8194" width="7.5703125" style="1" customWidth="1"/>
    <col min="8195" max="8195" width="140.5703125" style="1" customWidth="1"/>
    <col min="8196" max="8196" width="25.5703125" style="1" customWidth="1"/>
    <col min="8197" max="8197" width="52.42578125" style="1" customWidth="1"/>
    <col min="8198" max="8448" width="8.85546875" style="1"/>
    <col min="8449" max="8450" width="7.5703125" style="1" customWidth="1"/>
    <col min="8451" max="8451" width="140.5703125" style="1" customWidth="1"/>
    <col min="8452" max="8452" width="25.5703125" style="1" customWidth="1"/>
    <col min="8453" max="8453" width="52.42578125" style="1" customWidth="1"/>
    <col min="8454" max="8704" width="8.85546875" style="1"/>
    <col min="8705" max="8706" width="7.5703125" style="1" customWidth="1"/>
    <col min="8707" max="8707" width="140.5703125" style="1" customWidth="1"/>
    <col min="8708" max="8708" width="25.5703125" style="1" customWidth="1"/>
    <col min="8709" max="8709" width="52.42578125" style="1" customWidth="1"/>
    <col min="8710" max="8960" width="8.85546875" style="1"/>
    <col min="8961" max="8962" width="7.5703125" style="1" customWidth="1"/>
    <col min="8963" max="8963" width="140.5703125" style="1" customWidth="1"/>
    <col min="8964" max="8964" width="25.5703125" style="1" customWidth="1"/>
    <col min="8965" max="8965" width="52.42578125" style="1" customWidth="1"/>
    <col min="8966" max="9216" width="8.85546875" style="1"/>
    <col min="9217" max="9218" width="7.5703125" style="1" customWidth="1"/>
    <col min="9219" max="9219" width="140.5703125" style="1" customWidth="1"/>
    <col min="9220" max="9220" width="25.5703125" style="1" customWidth="1"/>
    <col min="9221" max="9221" width="52.42578125" style="1" customWidth="1"/>
    <col min="9222" max="9472" width="8.85546875" style="1"/>
    <col min="9473" max="9474" width="7.5703125" style="1" customWidth="1"/>
    <col min="9475" max="9475" width="140.5703125" style="1" customWidth="1"/>
    <col min="9476" max="9476" width="25.5703125" style="1" customWidth="1"/>
    <col min="9477" max="9477" width="52.42578125" style="1" customWidth="1"/>
    <col min="9478" max="9728" width="8.85546875" style="1"/>
    <col min="9729" max="9730" width="7.5703125" style="1" customWidth="1"/>
    <col min="9731" max="9731" width="140.5703125" style="1" customWidth="1"/>
    <col min="9732" max="9732" width="25.5703125" style="1" customWidth="1"/>
    <col min="9733" max="9733" width="52.42578125" style="1" customWidth="1"/>
    <col min="9734" max="9984" width="8.85546875" style="1"/>
    <col min="9985" max="9986" width="7.5703125" style="1" customWidth="1"/>
    <col min="9987" max="9987" width="140.5703125" style="1" customWidth="1"/>
    <col min="9988" max="9988" width="25.5703125" style="1" customWidth="1"/>
    <col min="9989" max="9989" width="52.42578125" style="1" customWidth="1"/>
    <col min="9990" max="10240" width="8.85546875" style="1"/>
    <col min="10241" max="10242" width="7.5703125" style="1" customWidth="1"/>
    <col min="10243" max="10243" width="140.5703125" style="1" customWidth="1"/>
    <col min="10244" max="10244" width="25.5703125" style="1" customWidth="1"/>
    <col min="10245" max="10245" width="52.42578125" style="1" customWidth="1"/>
    <col min="10246" max="10496" width="8.85546875" style="1"/>
    <col min="10497" max="10498" width="7.5703125" style="1" customWidth="1"/>
    <col min="10499" max="10499" width="140.5703125" style="1" customWidth="1"/>
    <col min="10500" max="10500" width="25.5703125" style="1" customWidth="1"/>
    <col min="10501" max="10501" width="52.42578125" style="1" customWidth="1"/>
    <col min="10502" max="10752" width="8.85546875" style="1"/>
    <col min="10753" max="10754" width="7.5703125" style="1" customWidth="1"/>
    <col min="10755" max="10755" width="140.5703125" style="1" customWidth="1"/>
    <col min="10756" max="10756" width="25.5703125" style="1" customWidth="1"/>
    <col min="10757" max="10757" width="52.42578125" style="1" customWidth="1"/>
    <col min="10758" max="11008" width="8.85546875" style="1"/>
    <col min="11009" max="11010" width="7.5703125" style="1" customWidth="1"/>
    <col min="11011" max="11011" width="140.5703125" style="1" customWidth="1"/>
    <col min="11012" max="11012" width="25.5703125" style="1" customWidth="1"/>
    <col min="11013" max="11013" width="52.42578125" style="1" customWidth="1"/>
    <col min="11014" max="11264" width="8.85546875" style="1"/>
    <col min="11265" max="11266" width="7.5703125" style="1" customWidth="1"/>
    <col min="11267" max="11267" width="140.5703125" style="1" customWidth="1"/>
    <col min="11268" max="11268" width="25.5703125" style="1" customWidth="1"/>
    <col min="11269" max="11269" width="52.42578125" style="1" customWidth="1"/>
    <col min="11270" max="11520" width="8.85546875" style="1"/>
    <col min="11521" max="11522" width="7.5703125" style="1" customWidth="1"/>
    <col min="11523" max="11523" width="140.5703125" style="1" customWidth="1"/>
    <col min="11524" max="11524" width="25.5703125" style="1" customWidth="1"/>
    <col min="11525" max="11525" width="52.42578125" style="1" customWidth="1"/>
    <col min="11526" max="11776" width="8.85546875" style="1"/>
    <col min="11777" max="11778" width="7.5703125" style="1" customWidth="1"/>
    <col min="11779" max="11779" width="140.5703125" style="1" customWidth="1"/>
    <col min="11780" max="11780" width="25.5703125" style="1" customWidth="1"/>
    <col min="11781" max="11781" width="52.42578125" style="1" customWidth="1"/>
    <col min="11782" max="12032" width="8.85546875" style="1"/>
    <col min="12033" max="12034" width="7.5703125" style="1" customWidth="1"/>
    <col min="12035" max="12035" width="140.5703125" style="1" customWidth="1"/>
    <col min="12036" max="12036" width="25.5703125" style="1" customWidth="1"/>
    <col min="12037" max="12037" width="52.42578125" style="1" customWidth="1"/>
    <col min="12038" max="12288" width="8.85546875" style="1"/>
    <col min="12289" max="12290" width="7.5703125" style="1" customWidth="1"/>
    <col min="12291" max="12291" width="140.5703125" style="1" customWidth="1"/>
    <col min="12292" max="12292" width="25.5703125" style="1" customWidth="1"/>
    <col min="12293" max="12293" width="52.42578125" style="1" customWidth="1"/>
    <col min="12294" max="12544" width="8.85546875" style="1"/>
    <col min="12545" max="12546" width="7.5703125" style="1" customWidth="1"/>
    <col min="12547" max="12547" width="140.5703125" style="1" customWidth="1"/>
    <col min="12548" max="12548" width="25.5703125" style="1" customWidth="1"/>
    <col min="12549" max="12549" width="52.42578125" style="1" customWidth="1"/>
    <col min="12550" max="12800" width="8.85546875" style="1"/>
    <col min="12801" max="12802" width="7.5703125" style="1" customWidth="1"/>
    <col min="12803" max="12803" width="140.5703125" style="1" customWidth="1"/>
    <col min="12804" max="12804" width="25.5703125" style="1" customWidth="1"/>
    <col min="12805" max="12805" width="52.42578125" style="1" customWidth="1"/>
    <col min="12806" max="13056" width="8.85546875" style="1"/>
    <col min="13057" max="13058" width="7.5703125" style="1" customWidth="1"/>
    <col min="13059" max="13059" width="140.5703125" style="1" customWidth="1"/>
    <col min="13060" max="13060" width="25.5703125" style="1" customWidth="1"/>
    <col min="13061" max="13061" width="52.42578125" style="1" customWidth="1"/>
    <col min="13062" max="13312" width="8.85546875" style="1"/>
    <col min="13313" max="13314" width="7.5703125" style="1" customWidth="1"/>
    <col min="13315" max="13315" width="140.5703125" style="1" customWidth="1"/>
    <col min="13316" max="13316" width="25.5703125" style="1" customWidth="1"/>
    <col min="13317" max="13317" width="52.42578125" style="1" customWidth="1"/>
    <col min="13318" max="13568" width="8.85546875" style="1"/>
    <col min="13569" max="13570" width="7.5703125" style="1" customWidth="1"/>
    <col min="13571" max="13571" width="140.5703125" style="1" customWidth="1"/>
    <col min="13572" max="13572" width="25.5703125" style="1" customWidth="1"/>
    <col min="13573" max="13573" width="52.42578125" style="1" customWidth="1"/>
    <col min="13574" max="13824" width="8.85546875" style="1"/>
    <col min="13825" max="13826" width="7.5703125" style="1" customWidth="1"/>
    <col min="13827" max="13827" width="140.5703125" style="1" customWidth="1"/>
    <col min="13828" max="13828" width="25.5703125" style="1" customWidth="1"/>
    <col min="13829" max="13829" width="52.42578125" style="1" customWidth="1"/>
    <col min="13830" max="14080" width="8.85546875" style="1"/>
    <col min="14081" max="14082" width="7.5703125" style="1" customWidth="1"/>
    <col min="14083" max="14083" width="140.5703125" style="1" customWidth="1"/>
    <col min="14084" max="14084" width="25.5703125" style="1" customWidth="1"/>
    <col min="14085" max="14085" width="52.42578125" style="1" customWidth="1"/>
    <col min="14086" max="14336" width="8.85546875" style="1"/>
    <col min="14337" max="14338" width="7.5703125" style="1" customWidth="1"/>
    <col min="14339" max="14339" width="140.5703125" style="1" customWidth="1"/>
    <col min="14340" max="14340" width="25.5703125" style="1" customWidth="1"/>
    <col min="14341" max="14341" width="52.42578125" style="1" customWidth="1"/>
    <col min="14342" max="14592" width="8.85546875" style="1"/>
    <col min="14593" max="14594" width="7.5703125" style="1" customWidth="1"/>
    <col min="14595" max="14595" width="140.5703125" style="1" customWidth="1"/>
    <col min="14596" max="14596" width="25.5703125" style="1" customWidth="1"/>
    <col min="14597" max="14597" width="52.42578125" style="1" customWidth="1"/>
    <col min="14598" max="14848" width="8.85546875" style="1"/>
    <col min="14849" max="14850" width="7.5703125" style="1" customWidth="1"/>
    <col min="14851" max="14851" width="140.5703125" style="1" customWidth="1"/>
    <col min="14852" max="14852" width="25.5703125" style="1" customWidth="1"/>
    <col min="14853" max="14853" width="52.42578125" style="1" customWidth="1"/>
    <col min="14854" max="15104" width="8.85546875" style="1"/>
    <col min="15105" max="15106" width="7.5703125" style="1" customWidth="1"/>
    <col min="15107" max="15107" width="140.5703125" style="1" customWidth="1"/>
    <col min="15108" max="15108" width="25.5703125" style="1" customWidth="1"/>
    <col min="15109" max="15109" width="52.42578125" style="1" customWidth="1"/>
    <col min="15110" max="15360" width="8.85546875" style="1"/>
    <col min="15361" max="15362" width="7.5703125" style="1" customWidth="1"/>
    <col min="15363" max="15363" width="140.5703125" style="1" customWidth="1"/>
    <col min="15364" max="15364" width="25.5703125" style="1" customWidth="1"/>
    <col min="15365" max="15365" width="52.42578125" style="1" customWidth="1"/>
    <col min="15366" max="15616" width="8.85546875" style="1"/>
    <col min="15617" max="15618" width="7.5703125" style="1" customWidth="1"/>
    <col min="15619" max="15619" width="140.5703125" style="1" customWidth="1"/>
    <col min="15620" max="15620" width="25.5703125" style="1" customWidth="1"/>
    <col min="15621" max="15621" width="52.42578125" style="1" customWidth="1"/>
    <col min="15622" max="15872" width="8.85546875" style="1"/>
    <col min="15873" max="15874" width="7.5703125" style="1" customWidth="1"/>
    <col min="15875" max="15875" width="140.5703125" style="1" customWidth="1"/>
    <col min="15876" max="15876" width="25.5703125" style="1" customWidth="1"/>
    <col min="15877" max="15877" width="52.42578125" style="1" customWidth="1"/>
    <col min="15878" max="16128" width="8.85546875" style="1"/>
    <col min="16129" max="16130" width="7.5703125" style="1" customWidth="1"/>
    <col min="16131" max="16131" width="140.5703125" style="1" customWidth="1"/>
    <col min="16132" max="16132" width="25.5703125" style="1" customWidth="1"/>
    <col min="16133" max="16133" width="52.42578125" style="1" customWidth="1"/>
    <col min="16134" max="16384" width="8.85546875" style="1"/>
  </cols>
  <sheetData>
    <row r="1" spans="1:3" ht="60" customHeight="1" x14ac:dyDescent="0.25">
      <c r="A1" s="71" t="s">
        <v>33</v>
      </c>
      <c r="B1" s="71"/>
      <c r="C1" s="71"/>
    </row>
    <row r="2" spans="1:3" ht="19.5" customHeight="1" x14ac:dyDescent="0.3">
      <c r="A2" s="3" t="s">
        <v>47</v>
      </c>
    </row>
    <row r="3" spans="1:3" ht="12.75" customHeight="1" x14ac:dyDescent="0.25">
      <c r="A3" s="5" t="s">
        <v>73</v>
      </c>
    </row>
    <row r="4" spans="1:3" ht="12.75" customHeight="1" x14ac:dyDescent="0.25"/>
    <row r="5" spans="1:3" ht="12.75" customHeight="1" x14ac:dyDescent="0.25">
      <c r="B5" s="6" t="s">
        <v>41</v>
      </c>
    </row>
    <row r="6" spans="1:3" ht="12.75" customHeight="1" x14ac:dyDescent="0.25">
      <c r="B6" s="7" t="s">
        <v>42</v>
      </c>
    </row>
    <row r="7" spans="1:3" ht="12.75" customHeight="1" x14ac:dyDescent="0.25">
      <c r="A7" s="8"/>
      <c r="B7" s="9">
        <v>1</v>
      </c>
      <c r="C7" s="10" t="s">
        <v>34</v>
      </c>
    </row>
    <row r="8" spans="1:3" ht="12.75" customHeight="1" x14ac:dyDescent="0.25">
      <c r="A8" s="8"/>
      <c r="B8" s="9">
        <v>2</v>
      </c>
      <c r="C8" s="10" t="s">
        <v>35</v>
      </c>
    </row>
    <row r="9" spans="1:3" ht="12.75" customHeight="1" x14ac:dyDescent="0.25">
      <c r="A9" s="8"/>
      <c r="B9" s="9">
        <v>3</v>
      </c>
      <c r="C9" s="10" t="s">
        <v>36</v>
      </c>
    </row>
    <row r="10" spans="1:3" ht="12.75" customHeight="1" x14ac:dyDescent="0.25">
      <c r="A10" s="8"/>
      <c r="B10" s="9">
        <v>4</v>
      </c>
      <c r="C10" s="10" t="s">
        <v>37</v>
      </c>
    </row>
    <row r="11" spans="1:3" ht="12.75" customHeight="1" x14ac:dyDescent="0.25">
      <c r="A11" s="8"/>
      <c r="B11" s="9">
        <v>5</v>
      </c>
      <c r="C11" s="10" t="s">
        <v>4</v>
      </c>
    </row>
    <row r="12" spans="1:3" ht="12.75" customHeight="1" x14ac:dyDescent="0.25">
      <c r="A12" s="8"/>
      <c r="B12" s="9">
        <v>6</v>
      </c>
      <c r="C12" s="10" t="s">
        <v>38</v>
      </c>
    </row>
    <row r="13" spans="1:3" ht="12.75" customHeight="1" x14ac:dyDescent="0.25">
      <c r="A13" s="8"/>
      <c r="B13" s="9">
        <v>7</v>
      </c>
      <c r="C13" s="10" t="s">
        <v>39</v>
      </c>
    </row>
    <row r="14" spans="1:3" ht="12.75" customHeight="1" x14ac:dyDescent="0.25">
      <c r="A14" s="8"/>
      <c r="B14" s="9">
        <v>8</v>
      </c>
      <c r="C14" s="10" t="s">
        <v>40</v>
      </c>
    </row>
    <row r="15" spans="1:3" x14ac:dyDescent="0.25">
      <c r="B15" s="11"/>
      <c r="C15" s="12"/>
    </row>
    <row r="16" spans="1:3" x14ac:dyDescent="0.25">
      <c r="B16" s="13"/>
      <c r="C16" s="13"/>
    </row>
    <row r="17" spans="2:3" ht="15.75" x14ac:dyDescent="0.25">
      <c r="B17" s="14" t="s">
        <v>43</v>
      </c>
      <c r="C17" s="15"/>
    </row>
    <row r="18" spans="2:3" ht="15.75" x14ac:dyDescent="0.25">
      <c r="B18" s="6"/>
      <c r="C18" s="13"/>
    </row>
    <row r="19" spans="2:3" x14ac:dyDescent="0.25">
      <c r="B19" s="16"/>
      <c r="C19" s="13"/>
    </row>
    <row r="20" spans="2:3" x14ac:dyDescent="0.25">
      <c r="B20" s="16"/>
      <c r="C20" s="13"/>
    </row>
    <row r="21" spans="2:3" ht="15.75" x14ac:dyDescent="0.25">
      <c r="B21" s="17" t="s">
        <v>44</v>
      </c>
      <c r="C21" s="13"/>
    </row>
    <row r="22" spans="2:3" x14ac:dyDescent="0.25">
      <c r="B22" s="18"/>
      <c r="C22" s="18"/>
    </row>
    <row r="23" spans="2:3" ht="22.7" customHeight="1" x14ac:dyDescent="0.25">
      <c r="B23" s="72" t="s">
        <v>45</v>
      </c>
      <c r="C23" s="72"/>
    </row>
    <row r="24" spans="2:3" x14ac:dyDescent="0.25">
      <c r="B24" s="72"/>
      <c r="C24" s="72"/>
    </row>
    <row r="25" spans="2:3" x14ac:dyDescent="0.25">
      <c r="B25" s="18"/>
      <c r="C25" s="18"/>
    </row>
    <row r="26" spans="2:3" x14ac:dyDescent="0.25">
      <c r="B26" s="73" t="s">
        <v>46</v>
      </c>
      <c r="C26" s="73"/>
    </row>
  </sheetData>
  <mergeCells count="4">
    <mergeCell ref="A1:C1"/>
    <mergeCell ref="B23:C23"/>
    <mergeCell ref="B24:C24"/>
    <mergeCell ref="B26:C26"/>
  </mergeCells>
  <hyperlinks>
    <hyperlink ref="B17:C17" r:id="rId1" display="More information available from the ABS web site" xr:uid="{00000000-0004-0000-0000-000000000000}"/>
    <hyperlink ref="B26:C26" r:id="rId2" display="© Commonwealth of Australia &lt;&lt;yyyy&gt;&gt;" xr:uid="{00000000-0004-0000-0000-000001000000}"/>
    <hyperlink ref="B7" location="'New South Wales'!A1" display="'New South Wales'!A1" xr:uid="{00000000-0004-0000-0000-000002000000}"/>
    <hyperlink ref="B8" location="Victoria!A1" display="Victoria!A1" xr:uid="{00000000-0004-0000-0000-000003000000}"/>
    <hyperlink ref="B9" location="Queensland!A1" display="Queensland!A1" xr:uid="{00000000-0004-0000-0000-000004000000}"/>
    <hyperlink ref="B10" location="'South Australia'!A1" display="'South Australia'!A1" xr:uid="{00000000-0004-0000-0000-000005000000}"/>
    <hyperlink ref="B11" location="'Western Australia'!A1" display="'Western Australia'!A1" xr:uid="{00000000-0004-0000-0000-000006000000}"/>
    <hyperlink ref="B12" location="Tasmania!A1" display="Tasmania!A1" xr:uid="{00000000-0004-0000-0000-000007000000}"/>
    <hyperlink ref="B13" location="'Northern Territory'!A1" display="'Northern Territory'!A1" xr:uid="{00000000-0004-0000-0000-000008000000}"/>
    <hyperlink ref="B14" location="'Australian Capital Territory'!A1" display="'Australian Capital Territory'!A1" xr:uid="{00000000-0004-0000-0000-000009000000}"/>
  </hyperlinks>
  <pageMargins left="0.7" right="0.7" top="0.75" bottom="0.75" header="0.3" footer="0.3"/>
  <pageSetup paperSize="9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68C721-BE8E-45B9-90E9-89E583D6EE2D}">
  <sheetPr codeName="Sheet3">
    <tabColor theme="4" tint="0.39997558519241921"/>
  </sheetPr>
  <dimension ref="A1:L350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19" customWidth="1"/>
    <col min="2" max="2" width="12.5703125" style="19" customWidth="1"/>
    <col min="3" max="5" width="9.7109375" style="19" customWidth="1"/>
    <col min="6" max="6" width="12.5703125" style="19" customWidth="1"/>
    <col min="7" max="9" width="9.7109375" style="19" customWidth="1"/>
    <col min="10" max="10" width="6.7109375" style="19" customWidth="1"/>
    <col min="11" max="11" width="12.42578125" style="19" customWidth="1"/>
    <col min="12" max="12" width="22" style="54" customWidth="1"/>
    <col min="13" max="16384" width="8.7109375" style="19"/>
  </cols>
  <sheetData>
    <row r="1" spans="1:12" ht="60" customHeight="1" x14ac:dyDescent="0.25">
      <c r="A1" s="71" t="s">
        <v>33</v>
      </c>
      <c r="B1" s="71"/>
      <c r="C1" s="71"/>
      <c r="D1" s="71"/>
      <c r="E1" s="71"/>
      <c r="F1" s="71"/>
      <c r="G1" s="71"/>
      <c r="H1" s="71"/>
      <c r="I1" s="71"/>
      <c r="J1" s="4"/>
      <c r="K1" s="34"/>
      <c r="L1" s="35" t="s">
        <v>34</v>
      </c>
    </row>
    <row r="2" spans="1:12" ht="19.5" customHeight="1" x14ac:dyDescent="0.3">
      <c r="A2" s="3" t="str">
        <f>"Weekly Payroll Jobs and Wages in Australia - " &amp;$L$1</f>
        <v>Weekly Payroll Jobs and Wages in Australia - New South Wales</v>
      </c>
      <c r="B2" s="20"/>
      <c r="C2" s="20"/>
      <c r="D2" s="20"/>
      <c r="E2" s="20"/>
      <c r="F2" s="20"/>
      <c r="G2" s="20"/>
      <c r="H2" s="20"/>
      <c r="I2" s="20"/>
      <c r="J2" s="20"/>
      <c r="K2" s="39" t="s">
        <v>63</v>
      </c>
      <c r="L2" s="36">
        <v>44093</v>
      </c>
    </row>
    <row r="3" spans="1:12" ht="15" customHeight="1" x14ac:dyDescent="0.25">
      <c r="A3" s="21" t="str">
        <f>"Week ending "&amp;TEXT($L$2,"dddd dd mmmm yyyy")</f>
        <v>Week ending Saturday 19 September 2020</v>
      </c>
      <c r="B3" s="20"/>
      <c r="C3" s="22"/>
      <c r="D3" s="23"/>
      <c r="E3" s="20"/>
      <c r="F3" s="20"/>
      <c r="G3" s="20"/>
      <c r="H3" s="20"/>
      <c r="I3" s="20"/>
      <c r="J3" s="20"/>
      <c r="K3" s="41" t="s">
        <v>64</v>
      </c>
      <c r="L3" s="40">
        <v>43904</v>
      </c>
    </row>
    <row r="4" spans="1:12" ht="15" customHeight="1" x14ac:dyDescent="0.25">
      <c r="A4" s="2" t="s">
        <v>32</v>
      </c>
      <c r="B4" s="24"/>
      <c r="C4" s="24"/>
      <c r="D4" s="24"/>
      <c r="E4" s="24"/>
      <c r="F4" s="24"/>
      <c r="G4" s="24"/>
      <c r="H4" s="24"/>
      <c r="I4" s="24"/>
      <c r="J4" s="24"/>
      <c r="K4" s="39" t="s">
        <v>70</v>
      </c>
      <c r="L4" s="40">
        <v>44065</v>
      </c>
    </row>
    <row r="5" spans="1:12" ht="11.65" customHeight="1" x14ac:dyDescent="0.25">
      <c r="A5" s="50"/>
      <c r="B5" s="20"/>
      <c r="C5" s="20"/>
      <c r="D5" s="24"/>
      <c r="E5" s="24"/>
      <c r="F5" s="20"/>
      <c r="G5" s="20"/>
      <c r="H5" s="20"/>
      <c r="I5" s="20"/>
      <c r="J5" s="20"/>
      <c r="K5" s="39"/>
      <c r="L5" s="40">
        <v>44072</v>
      </c>
    </row>
    <row r="6" spans="1:12" ht="16.5" customHeight="1" thickBot="1" x14ac:dyDescent="0.3">
      <c r="A6" s="25" t="str">
        <f>"Change in payroll jobs and total wages, "&amp;$L$1</f>
        <v>Change in payroll jobs and total wages, New South Wales</v>
      </c>
      <c r="B6" s="22"/>
      <c r="C6" s="26"/>
      <c r="D6" s="27"/>
      <c r="E6" s="24"/>
      <c r="F6" s="20"/>
      <c r="G6" s="20"/>
      <c r="H6" s="20"/>
      <c r="I6" s="20"/>
      <c r="J6" s="20"/>
      <c r="K6" s="39"/>
      <c r="L6" s="40">
        <v>44079</v>
      </c>
    </row>
    <row r="7" spans="1:12" ht="16.5" customHeight="1" x14ac:dyDescent="0.25">
      <c r="A7" s="58"/>
      <c r="B7" s="83" t="s">
        <v>61</v>
      </c>
      <c r="C7" s="84"/>
      <c r="D7" s="84"/>
      <c r="E7" s="85"/>
      <c r="F7" s="86" t="s">
        <v>62</v>
      </c>
      <c r="G7" s="87"/>
      <c r="H7" s="87"/>
      <c r="I7" s="88"/>
      <c r="J7" s="51"/>
      <c r="K7" s="39" t="s">
        <v>71</v>
      </c>
      <c r="L7" s="40">
        <v>44086</v>
      </c>
    </row>
    <row r="8" spans="1:12" ht="34.35" customHeight="1" x14ac:dyDescent="0.25">
      <c r="A8" s="89"/>
      <c r="B8" s="91" t="str">
        <f>"% Change between " &amp; TEXT($L$3,"dd mmmm")&amp;" and "&amp; TEXT($L$2,"dd mmmm") &amp; " (Change since 100th case of COVID-19)"</f>
        <v>% Change between 14 March and 19 September (Change since 100th case of COVID-19)</v>
      </c>
      <c r="C8" s="93" t="str">
        <f>"% Change between " &amp; TEXT($L$4,"dd mmmm")&amp;" and "&amp; TEXT($L$2,"dd mmmm") &amp; " (monthly change)"</f>
        <v>% Change between 22 August and 19 September (monthly change)</v>
      </c>
      <c r="D8" s="74" t="str">
        <f>"% Change between " &amp; TEXT($L$7,"dd mmmm")&amp;" and "&amp; TEXT($L$2,"dd mmmm") &amp; " (weekly change)"</f>
        <v>% Change between 12 September and 19 September (weekly change)</v>
      </c>
      <c r="E8" s="76" t="str">
        <f>"% Change between " &amp; TEXT($L$6,"dd mmmm")&amp;" and "&amp; TEXT($L$7,"dd mmmm") &amp; " (weekly change)"</f>
        <v>% Change between 05 September and 12 September (weekly change)</v>
      </c>
      <c r="F8" s="95" t="str">
        <f>"% Change between " &amp; TEXT($L$3,"dd mmmm")&amp;" and "&amp; TEXT($L$2,"dd mmmm") &amp; " (Change since 100th case of COVID-19)"</f>
        <v>% Change between 14 March and 19 September (Change since 100th case of COVID-19)</v>
      </c>
      <c r="G8" s="93" t="str">
        <f>"% Change between " &amp; TEXT($L$4,"dd mmmm")&amp;" and "&amp; TEXT($L$2,"dd mmmm") &amp; " (monthly change)"</f>
        <v>% Change between 22 August and 19 September (monthly change)</v>
      </c>
      <c r="H8" s="74" t="str">
        <f>"% Change between " &amp; TEXT($L$7,"dd mmmm")&amp;" and "&amp; TEXT($L$2,"dd mmmm") &amp; " (weekly change)"</f>
        <v>% Change between 12 September and 19 September (weekly change)</v>
      </c>
      <c r="I8" s="76" t="str">
        <f>"% Change between " &amp; TEXT($L$6,"dd mmmm")&amp;" and "&amp; TEXT($L$7,"dd mmmm") &amp; " (weekly change)"</f>
        <v>% Change between 05 September and 12 September (weekly change)</v>
      </c>
      <c r="J8" s="52"/>
      <c r="K8" s="39" t="s">
        <v>72</v>
      </c>
      <c r="L8" s="40">
        <v>44093</v>
      </c>
    </row>
    <row r="9" spans="1:12" ht="44.25" customHeight="1" thickBot="1" x14ac:dyDescent="0.3">
      <c r="A9" s="90"/>
      <c r="B9" s="92"/>
      <c r="C9" s="94"/>
      <c r="D9" s="75"/>
      <c r="E9" s="77"/>
      <c r="F9" s="96"/>
      <c r="G9" s="94"/>
      <c r="H9" s="75"/>
      <c r="I9" s="77"/>
      <c r="J9" s="53"/>
      <c r="K9" s="41" t="s">
        <v>31</v>
      </c>
      <c r="L9" s="43"/>
    </row>
    <row r="10" spans="1:12" x14ac:dyDescent="0.25">
      <c r="A10" s="59"/>
      <c r="B10" s="78" t="str">
        <f>L1</f>
        <v>New South Wales</v>
      </c>
      <c r="C10" s="79"/>
      <c r="D10" s="79"/>
      <c r="E10" s="79"/>
      <c r="F10" s="79"/>
      <c r="G10" s="79"/>
      <c r="H10" s="79"/>
      <c r="I10" s="80"/>
      <c r="J10" s="28"/>
      <c r="K10" s="55"/>
      <c r="L10" s="43"/>
    </row>
    <row r="11" spans="1:12" x14ac:dyDescent="0.25">
      <c r="A11" s="60" t="s">
        <v>30</v>
      </c>
      <c r="B11" s="28">
        <v>-3.3168709625110648E-2</v>
      </c>
      <c r="C11" s="28">
        <v>-1.8167119474393756E-3</v>
      </c>
      <c r="D11" s="28">
        <v>5.6370104750087524E-3</v>
      </c>
      <c r="E11" s="28">
        <v>-2.4835142161020451E-3</v>
      </c>
      <c r="F11" s="28">
        <v>-3.4121641866840524E-2</v>
      </c>
      <c r="G11" s="28">
        <v>1.7580973428942936E-2</v>
      </c>
      <c r="H11" s="28">
        <v>1.4532666925116233E-2</v>
      </c>
      <c r="I11" s="61">
        <v>-2.8674009764673158E-3</v>
      </c>
      <c r="J11" s="28"/>
      <c r="K11" s="42"/>
      <c r="L11" s="43"/>
    </row>
    <row r="12" spans="1:12" x14ac:dyDescent="0.25">
      <c r="A12" s="59"/>
      <c r="B12" s="81" t="s">
        <v>29</v>
      </c>
      <c r="C12" s="81"/>
      <c r="D12" s="81"/>
      <c r="E12" s="81"/>
      <c r="F12" s="81"/>
      <c r="G12" s="81"/>
      <c r="H12" s="81"/>
      <c r="I12" s="82"/>
      <c r="J12" s="28"/>
      <c r="K12" s="42"/>
      <c r="L12" s="43"/>
    </row>
    <row r="13" spans="1:12" x14ac:dyDescent="0.25">
      <c r="A13" s="62" t="s">
        <v>28</v>
      </c>
      <c r="B13" s="28">
        <v>-4.5563420887685058E-2</v>
      </c>
      <c r="C13" s="28">
        <v>-8.0971501030194792E-3</v>
      </c>
      <c r="D13" s="28">
        <v>5.4938446072565483E-3</v>
      </c>
      <c r="E13" s="28">
        <v>-4.4244820504528715E-3</v>
      </c>
      <c r="F13" s="28">
        <v>-6.187251372540703E-2</v>
      </c>
      <c r="G13" s="28">
        <v>1.1083765867368811E-2</v>
      </c>
      <c r="H13" s="28">
        <v>1.3516283164421106E-2</v>
      </c>
      <c r="I13" s="61">
        <v>-5.3845064022586264E-3</v>
      </c>
      <c r="J13" s="28"/>
      <c r="K13" s="42"/>
      <c r="L13" s="43"/>
    </row>
    <row r="14" spans="1:12" x14ac:dyDescent="0.25">
      <c r="A14" s="62" t="s">
        <v>27</v>
      </c>
      <c r="B14" s="28">
        <v>-2.9661056070452108E-2</v>
      </c>
      <c r="C14" s="28">
        <v>8.7839355742969083E-4</v>
      </c>
      <c r="D14" s="28">
        <v>3.5899975392947869E-3</v>
      </c>
      <c r="E14" s="28">
        <v>-8.5195077155675314E-4</v>
      </c>
      <c r="F14" s="28">
        <v>1.1080673229275639E-3</v>
      </c>
      <c r="G14" s="28">
        <v>2.6315641499110143E-2</v>
      </c>
      <c r="H14" s="28">
        <v>1.5849321536318017E-2</v>
      </c>
      <c r="I14" s="61">
        <v>8.535865160455014E-4</v>
      </c>
      <c r="J14" s="28"/>
      <c r="K14" s="38"/>
      <c r="L14" s="43"/>
    </row>
    <row r="15" spans="1:12" x14ac:dyDescent="0.25">
      <c r="A15" s="63" t="s">
        <v>49</v>
      </c>
      <c r="B15" s="28">
        <v>8.824218418076879E-2</v>
      </c>
      <c r="C15" s="28">
        <v>9.2003751705320713E-2</v>
      </c>
      <c r="D15" s="28">
        <v>7.016030750244262E-2</v>
      </c>
      <c r="E15" s="28">
        <v>4.1307378530490713E-3</v>
      </c>
      <c r="F15" s="28">
        <v>0.25450505493455511</v>
      </c>
      <c r="G15" s="28">
        <v>2.2497036593620567E-2</v>
      </c>
      <c r="H15" s="28">
        <v>3.1793006590478123E-2</v>
      </c>
      <c r="I15" s="61">
        <v>-9.1474672539840762E-3</v>
      </c>
      <c r="J15" s="28"/>
      <c r="K15" s="56"/>
      <c r="L15" s="43"/>
    </row>
    <row r="16" spans="1:12" x14ac:dyDescent="0.25">
      <c r="A16" s="62" t="s">
        <v>50</v>
      </c>
      <c r="B16" s="28">
        <v>-4.908128916880905E-2</v>
      </c>
      <c r="C16" s="28">
        <v>-5.6745397000590447E-4</v>
      </c>
      <c r="D16" s="28">
        <v>2.1663105413105566E-3</v>
      </c>
      <c r="E16" s="28">
        <v>-1.0549345899506513E-3</v>
      </c>
      <c r="F16" s="28">
        <v>1.3442081999915478E-2</v>
      </c>
      <c r="G16" s="28">
        <v>1.8094158500860269E-2</v>
      </c>
      <c r="H16" s="28">
        <v>1.3092877287371518E-2</v>
      </c>
      <c r="I16" s="61">
        <v>-3.7769266195976092E-3</v>
      </c>
      <c r="J16" s="28"/>
      <c r="K16" s="42"/>
      <c r="L16" s="43"/>
    </row>
    <row r="17" spans="1:12" x14ac:dyDescent="0.25">
      <c r="A17" s="62" t="s">
        <v>51</v>
      </c>
      <c r="B17" s="28">
        <v>-2.8012346932161591E-2</v>
      </c>
      <c r="C17" s="28">
        <v>-4.3438500228624166E-3</v>
      </c>
      <c r="D17" s="28">
        <v>2.7130956541265849E-3</v>
      </c>
      <c r="E17" s="28">
        <v>-1.7970843659956826E-3</v>
      </c>
      <c r="F17" s="28">
        <v>-2.2874134590569528E-2</v>
      </c>
      <c r="G17" s="28">
        <v>2.5421526052922472E-2</v>
      </c>
      <c r="H17" s="28">
        <v>1.5510147105987748E-2</v>
      </c>
      <c r="I17" s="61">
        <v>-7.3419201897184649E-4</v>
      </c>
      <c r="J17" s="28"/>
      <c r="K17" s="42"/>
      <c r="L17" s="43"/>
    </row>
    <row r="18" spans="1:12" x14ac:dyDescent="0.25">
      <c r="A18" s="62" t="s">
        <v>52</v>
      </c>
      <c r="B18" s="28">
        <v>-1.9330995097154302E-2</v>
      </c>
      <c r="C18" s="28">
        <v>-3.6744134592151534E-3</v>
      </c>
      <c r="D18" s="28">
        <v>5.1407626485198143E-3</v>
      </c>
      <c r="E18" s="28">
        <v>-2.3382388490473804E-3</v>
      </c>
      <c r="F18" s="28">
        <v>-4.6193696528662453E-2</v>
      </c>
      <c r="G18" s="28">
        <v>2.4283169593721565E-2</v>
      </c>
      <c r="H18" s="28">
        <v>1.8234442568948905E-2</v>
      </c>
      <c r="I18" s="61">
        <v>-1.1513133740710391E-3</v>
      </c>
      <c r="J18" s="28"/>
      <c r="K18" s="42"/>
      <c r="L18" s="43"/>
    </row>
    <row r="19" spans="1:12" ht="17.25" customHeight="1" x14ac:dyDescent="0.25">
      <c r="A19" s="62" t="s">
        <v>53</v>
      </c>
      <c r="B19" s="28">
        <v>-2.3109690866324417E-2</v>
      </c>
      <c r="C19" s="28">
        <v>-4.557079282112908E-3</v>
      </c>
      <c r="D19" s="28">
        <v>5.6976779356738838E-3</v>
      </c>
      <c r="E19" s="28">
        <v>-2.4351499338852722E-3</v>
      </c>
      <c r="F19" s="28">
        <v>-5.7151195522982534E-2</v>
      </c>
      <c r="G19" s="28">
        <v>1.5179050433036467E-2</v>
      </c>
      <c r="H19" s="28">
        <v>1.5744751681746383E-2</v>
      </c>
      <c r="I19" s="61">
        <v>-2.8859793325057836E-3</v>
      </c>
      <c r="J19" s="29"/>
      <c r="K19" s="44"/>
      <c r="L19" s="43"/>
    </row>
    <row r="20" spans="1:12" x14ac:dyDescent="0.25">
      <c r="A20" s="62" t="s">
        <v>54</v>
      </c>
      <c r="B20" s="28">
        <v>-5.5087050948837479E-2</v>
      </c>
      <c r="C20" s="28">
        <v>-7.1278661294486012E-3</v>
      </c>
      <c r="D20" s="28">
        <v>2.9124012288996859E-3</v>
      </c>
      <c r="E20" s="28">
        <v>-2.7059111722474993E-3</v>
      </c>
      <c r="F20" s="28">
        <v>-7.671896922834176E-2</v>
      </c>
      <c r="G20" s="28">
        <v>2.2376838190676374E-3</v>
      </c>
      <c r="H20" s="28">
        <v>9.6145980771018547E-3</v>
      </c>
      <c r="I20" s="61">
        <v>-3.5237616467985733E-3</v>
      </c>
      <c r="J20" s="20"/>
      <c r="K20" s="37"/>
      <c r="L20" s="43"/>
    </row>
    <row r="21" spans="1:12" ht="15.75" thickBot="1" x14ac:dyDescent="0.3">
      <c r="A21" s="64" t="s">
        <v>55</v>
      </c>
      <c r="B21" s="65">
        <v>-9.0012458264812856E-2</v>
      </c>
      <c r="C21" s="65">
        <v>-7.1918664709399449E-3</v>
      </c>
      <c r="D21" s="65">
        <v>-8.6340382458338638E-4</v>
      </c>
      <c r="E21" s="65">
        <v>-3.4623773173391159E-3</v>
      </c>
      <c r="F21" s="65">
        <v>-5.5839134770212184E-2</v>
      </c>
      <c r="G21" s="65">
        <v>-1.9663343417848256E-2</v>
      </c>
      <c r="H21" s="65">
        <v>3.320209526148421E-3</v>
      </c>
      <c r="I21" s="66">
        <v>-1.5934861385222265E-2</v>
      </c>
      <c r="J21" s="20"/>
      <c r="K21" s="57"/>
      <c r="L21" s="43"/>
    </row>
    <row r="22" spans="1:12" x14ac:dyDescent="0.25">
      <c r="A22" s="30" t="s">
        <v>48</v>
      </c>
      <c r="B22" s="20"/>
      <c r="C22" s="20"/>
      <c r="D22" s="20"/>
      <c r="E22" s="20"/>
      <c r="F22" s="20"/>
      <c r="G22" s="20"/>
      <c r="H22" s="20"/>
      <c r="I22" s="20"/>
      <c r="J22" s="20"/>
      <c r="K22" s="37"/>
      <c r="L22" s="43"/>
    </row>
    <row r="23" spans="1:12" x14ac:dyDescent="0.25">
      <c r="A23" s="31" t="str">
        <f>"Indexed number of payroll jobs and total wages, "&amp;$L$1&amp;" and Australia"</f>
        <v>Indexed number of payroll jobs and total wages, New South Wales and Australia</v>
      </c>
      <c r="B23" s="20"/>
      <c r="C23" s="20"/>
      <c r="D23" s="20"/>
      <c r="E23" s="20"/>
      <c r="F23" s="20"/>
      <c r="G23" s="20"/>
      <c r="H23" s="20"/>
      <c r="I23" s="20"/>
      <c r="J23" s="20"/>
      <c r="K23" s="45"/>
      <c r="L23" s="43"/>
    </row>
    <row r="24" spans="1:12" x14ac:dyDescent="0.25">
      <c r="A24" s="20"/>
      <c r="B24" s="20"/>
      <c r="C24" s="20"/>
      <c r="D24" s="20"/>
      <c r="E24" s="20"/>
      <c r="F24" s="20"/>
      <c r="G24" s="20"/>
      <c r="H24" s="20"/>
      <c r="I24" s="20"/>
      <c r="J24" s="20"/>
      <c r="K24" s="45"/>
      <c r="L24" s="43"/>
    </row>
    <row r="25" spans="1:12" x14ac:dyDescent="0.25">
      <c r="B25" s="20"/>
      <c r="C25" s="20"/>
      <c r="D25" s="20"/>
      <c r="E25" s="20"/>
      <c r="F25" s="20"/>
      <c r="G25" s="20"/>
      <c r="H25" s="20"/>
      <c r="I25" s="20"/>
      <c r="J25" s="20"/>
      <c r="K25" s="45"/>
      <c r="L25" s="43"/>
    </row>
    <row r="26" spans="1:12" x14ac:dyDescent="0.25">
      <c r="A26" s="20"/>
      <c r="B26" s="20"/>
      <c r="C26" s="20"/>
      <c r="D26" s="20"/>
      <c r="E26" s="24"/>
      <c r="F26" s="24"/>
      <c r="G26" s="24"/>
      <c r="H26" s="24"/>
      <c r="I26" s="24"/>
      <c r="J26" s="24"/>
      <c r="K26" s="57"/>
      <c r="L26" s="43"/>
    </row>
    <row r="27" spans="1:12" x14ac:dyDescent="0.25">
      <c r="A27" s="20"/>
      <c r="B27" s="31"/>
      <c r="C27" s="31"/>
      <c r="D27" s="31"/>
      <c r="E27" s="31"/>
      <c r="F27" s="31"/>
      <c r="G27" s="31"/>
      <c r="H27" s="31"/>
      <c r="I27" s="31"/>
      <c r="J27" s="31"/>
      <c r="K27" s="46"/>
      <c r="L27" s="43"/>
    </row>
    <row r="28" spans="1:12" x14ac:dyDescent="0.25">
      <c r="A28" s="20"/>
      <c r="B28" s="20"/>
      <c r="C28" s="20"/>
      <c r="D28" s="20"/>
      <c r="E28" s="20"/>
      <c r="F28" s="20"/>
      <c r="G28" s="20"/>
      <c r="H28" s="20"/>
      <c r="I28" s="20"/>
      <c r="J28" s="20"/>
      <c r="K28" s="45"/>
      <c r="L28" s="43"/>
    </row>
    <row r="29" spans="1:12" x14ac:dyDescent="0.25">
      <c r="B29" s="20"/>
      <c r="C29" s="20"/>
      <c r="D29" s="20"/>
      <c r="E29" s="20"/>
      <c r="F29" s="20"/>
      <c r="G29" s="20"/>
      <c r="H29" s="20"/>
      <c r="I29" s="20"/>
      <c r="J29" s="20"/>
      <c r="K29" s="45"/>
      <c r="L29" s="43"/>
    </row>
    <row r="30" spans="1:12" x14ac:dyDescent="0.25">
      <c r="A30" s="20"/>
      <c r="B30" s="20"/>
      <c r="C30" s="20"/>
      <c r="D30" s="20"/>
      <c r="E30" s="20"/>
      <c r="F30" s="20"/>
      <c r="G30" s="20"/>
      <c r="H30" s="20"/>
      <c r="I30" s="20"/>
      <c r="J30" s="20"/>
      <c r="K30" s="45"/>
      <c r="L30" s="43"/>
    </row>
    <row r="31" spans="1:12" x14ac:dyDescent="0.25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45"/>
      <c r="L31" s="43"/>
    </row>
    <row r="32" spans="1:12" ht="15.75" customHeight="1" x14ac:dyDescent="0.25">
      <c r="B32" s="20"/>
      <c r="C32" s="20"/>
      <c r="D32" s="20"/>
      <c r="E32" s="20"/>
      <c r="F32" s="20"/>
      <c r="G32" s="20"/>
      <c r="H32" s="20"/>
      <c r="I32" s="20"/>
      <c r="J32" s="20"/>
      <c r="K32" s="45"/>
      <c r="L32" s="43"/>
    </row>
    <row r="33" spans="1:12" x14ac:dyDescent="0.25">
      <c r="A33" s="20"/>
      <c r="B33" s="20"/>
      <c r="C33" s="20"/>
      <c r="D33" s="20"/>
      <c r="E33" s="20"/>
      <c r="F33" s="20"/>
      <c r="G33" s="20"/>
      <c r="H33" s="20"/>
      <c r="I33" s="20"/>
      <c r="J33" s="20"/>
      <c r="K33" s="43" t="s">
        <v>26</v>
      </c>
      <c r="L33" s="43" t="s">
        <v>65</v>
      </c>
    </row>
    <row r="34" spans="1:12" ht="11.25" customHeight="1" x14ac:dyDescent="0.25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43"/>
      <c r="L34" s="42" t="s">
        <v>24</v>
      </c>
    </row>
    <row r="35" spans="1:12" x14ac:dyDescent="0.25">
      <c r="A35" s="32" t="str">
        <f>"Indexed number of payroll jobs held by men by age group, "&amp;$L$1</f>
        <v>Indexed number of payroll jobs held by men by age group, New South Wales</v>
      </c>
      <c r="B35" s="20"/>
      <c r="C35" s="20"/>
      <c r="D35" s="20"/>
      <c r="E35" s="20"/>
      <c r="F35" s="20"/>
      <c r="G35" s="20"/>
      <c r="H35" s="20"/>
      <c r="I35" s="20"/>
      <c r="J35" s="20"/>
      <c r="K35" s="42" t="s">
        <v>49</v>
      </c>
      <c r="L35" s="43">
        <v>95.74</v>
      </c>
    </row>
    <row r="36" spans="1:12" x14ac:dyDescent="0.25">
      <c r="B36" s="20"/>
      <c r="C36" s="20"/>
      <c r="D36" s="20"/>
      <c r="E36" s="20"/>
      <c r="F36" s="20"/>
      <c r="G36" s="20"/>
      <c r="H36" s="20"/>
      <c r="I36" s="20"/>
      <c r="J36" s="20"/>
      <c r="K36" s="42" t="s">
        <v>50</v>
      </c>
      <c r="L36" s="43">
        <v>94.78</v>
      </c>
    </row>
    <row r="37" spans="1:12" x14ac:dyDescent="0.25">
      <c r="B37" s="20"/>
      <c r="C37" s="20"/>
      <c r="D37" s="20"/>
      <c r="E37" s="20"/>
      <c r="F37" s="20"/>
      <c r="G37" s="20"/>
      <c r="H37" s="20"/>
      <c r="I37" s="20"/>
      <c r="J37" s="20"/>
      <c r="K37" s="42" t="s">
        <v>51</v>
      </c>
      <c r="L37" s="43">
        <v>96.9</v>
      </c>
    </row>
    <row r="38" spans="1:12" x14ac:dyDescent="0.25">
      <c r="K38" s="44" t="s">
        <v>52</v>
      </c>
      <c r="L38" s="43">
        <v>97.79</v>
      </c>
    </row>
    <row r="39" spans="1:12" x14ac:dyDescent="0.25">
      <c r="K39" s="37" t="s">
        <v>53</v>
      </c>
      <c r="L39" s="43">
        <v>97.91</v>
      </c>
    </row>
    <row r="40" spans="1:12" x14ac:dyDescent="0.25">
      <c r="K40" s="37" t="s">
        <v>54</v>
      </c>
      <c r="L40" s="43">
        <v>95.04</v>
      </c>
    </row>
    <row r="41" spans="1:12" x14ac:dyDescent="0.25">
      <c r="K41" s="37" t="s">
        <v>55</v>
      </c>
      <c r="L41" s="43">
        <v>91.03</v>
      </c>
    </row>
    <row r="42" spans="1:12" x14ac:dyDescent="0.25">
      <c r="K42" s="37"/>
      <c r="L42" s="43"/>
    </row>
    <row r="43" spans="1:12" x14ac:dyDescent="0.25">
      <c r="K43" s="43"/>
      <c r="L43" s="43" t="s">
        <v>23</v>
      </c>
    </row>
    <row r="44" spans="1:12" x14ac:dyDescent="0.25">
      <c r="K44" s="42" t="s">
        <v>49</v>
      </c>
      <c r="L44" s="43">
        <v>96.03</v>
      </c>
    </row>
    <row r="45" spans="1:12" ht="15.4" customHeight="1" x14ac:dyDescent="0.25">
      <c r="A45" s="32" t="str">
        <f>"Indexed number of payroll jobs held by women by age group, "&amp;$L$1</f>
        <v>Indexed number of payroll jobs held by women by age group, New South Wales</v>
      </c>
      <c r="B45" s="20"/>
      <c r="C45" s="20"/>
      <c r="D45" s="20"/>
      <c r="E45" s="20"/>
      <c r="F45" s="20"/>
      <c r="G45" s="20"/>
      <c r="H45" s="20"/>
      <c r="I45" s="20"/>
      <c r="J45" s="20"/>
      <c r="K45" s="42" t="s">
        <v>50</v>
      </c>
      <c r="L45" s="43">
        <v>94.01</v>
      </c>
    </row>
    <row r="46" spans="1:12" ht="15.4" customHeight="1" x14ac:dyDescent="0.25">
      <c r="B46" s="20"/>
      <c r="C46" s="20"/>
      <c r="D46" s="20"/>
      <c r="E46" s="20"/>
      <c r="F46" s="20"/>
      <c r="G46" s="20"/>
      <c r="H46" s="20"/>
      <c r="I46" s="20"/>
      <c r="J46" s="20"/>
      <c r="K46" s="42" t="s">
        <v>51</v>
      </c>
      <c r="L46" s="43">
        <v>95.74</v>
      </c>
    </row>
    <row r="47" spans="1:12" ht="15.4" customHeight="1" x14ac:dyDescent="0.25">
      <c r="B47" s="20"/>
      <c r="C47" s="20"/>
      <c r="D47" s="20"/>
      <c r="E47" s="20"/>
      <c r="F47" s="20"/>
      <c r="G47" s="20"/>
      <c r="H47" s="20"/>
      <c r="I47" s="20"/>
      <c r="J47" s="20"/>
      <c r="K47" s="44" t="s">
        <v>52</v>
      </c>
      <c r="L47" s="43">
        <v>96.4</v>
      </c>
    </row>
    <row r="48" spans="1:12" ht="15.4" customHeight="1" x14ac:dyDescent="0.25">
      <c r="B48" s="20"/>
      <c r="C48" s="20"/>
      <c r="D48" s="20"/>
      <c r="E48" s="20"/>
      <c r="F48" s="20"/>
      <c r="G48" s="20"/>
      <c r="H48" s="20"/>
      <c r="I48" s="20"/>
      <c r="J48" s="20"/>
      <c r="K48" s="37" t="s">
        <v>53</v>
      </c>
      <c r="L48" s="43">
        <v>96.4</v>
      </c>
    </row>
    <row r="49" spans="1:12" ht="15.4" customHeight="1" x14ac:dyDescent="0.25">
      <c r="B49" s="20"/>
      <c r="C49" s="20"/>
      <c r="D49" s="20"/>
      <c r="E49" s="20"/>
      <c r="F49" s="20"/>
      <c r="G49" s="20"/>
      <c r="H49" s="20"/>
      <c r="I49" s="20"/>
      <c r="J49" s="20"/>
      <c r="K49" s="37" t="s">
        <v>54</v>
      </c>
      <c r="L49" s="43">
        <v>93.47</v>
      </c>
    </row>
    <row r="50" spans="1:12" ht="15.4" customHeight="1" x14ac:dyDescent="0.25">
      <c r="B50" s="20"/>
      <c r="C50" s="20"/>
      <c r="D50" s="20"/>
      <c r="E50" s="20"/>
      <c r="F50" s="20"/>
      <c r="G50" s="20"/>
      <c r="H50" s="20"/>
      <c r="I50" s="20"/>
      <c r="J50" s="20"/>
      <c r="K50" s="37" t="s">
        <v>55</v>
      </c>
      <c r="L50" s="43">
        <v>90.4</v>
      </c>
    </row>
    <row r="51" spans="1:12" ht="15.4" customHeight="1" x14ac:dyDescent="0.25">
      <c r="B51" s="32"/>
      <c r="C51" s="32"/>
      <c r="D51" s="32"/>
      <c r="E51" s="32"/>
      <c r="F51" s="32"/>
      <c r="G51" s="32"/>
      <c r="H51" s="32"/>
      <c r="I51" s="32"/>
      <c r="J51" s="32"/>
      <c r="K51" s="37"/>
      <c r="L51" s="43"/>
    </row>
    <row r="52" spans="1:12" ht="15.4" customHeight="1" x14ac:dyDescent="0.25">
      <c r="B52" s="20"/>
      <c r="C52" s="20"/>
      <c r="D52" s="20"/>
      <c r="E52" s="20"/>
      <c r="F52" s="20"/>
      <c r="G52" s="20"/>
      <c r="H52" s="20"/>
      <c r="I52" s="20"/>
      <c r="J52" s="20"/>
      <c r="K52" s="43"/>
      <c r="L52" s="43" t="s">
        <v>22</v>
      </c>
    </row>
    <row r="53" spans="1:12" ht="15.4" customHeight="1" x14ac:dyDescent="0.25">
      <c r="B53" s="31"/>
      <c r="C53" s="31"/>
      <c r="D53" s="31"/>
      <c r="E53" s="31"/>
      <c r="F53" s="31"/>
      <c r="G53" s="31"/>
      <c r="H53" s="31"/>
      <c r="I53" s="31"/>
      <c r="J53" s="31"/>
      <c r="K53" s="42" t="s">
        <v>49</v>
      </c>
      <c r="L53" s="43">
        <v>101.57</v>
      </c>
    </row>
    <row r="54" spans="1:12" ht="15.4" customHeight="1" x14ac:dyDescent="0.25">
      <c r="A54" s="32" t="str">
        <f>"Change in payroll jobs since week ending "&amp;TEXT($L$3,"dd mmmm")&amp;" by Industry, "&amp;$L$1</f>
        <v>Change in payroll jobs since week ending 14 March by Industry, New South Wales</v>
      </c>
      <c r="B54" s="20"/>
      <c r="C54" s="20"/>
      <c r="D54" s="20"/>
      <c r="E54" s="20"/>
      <c r="F54" s="20"/>
      <c r="G54" s="20"/>
      <c r="H54" s="20"/>
      <c r="I54" s="20"/>
      <c r="J54" s="20"/>
      <c r="K54" s="42" t="s">
        <v>50</v>
      </c>
      <c r="L54" s="43">
        <v>94.43</v>
      </c>
    </row>
    <row r="55" spans="1:12" ht="15.4" customHeight="1" x14ac:dyDescent="0.25">
      <c r="B55" s="20"/>
      <c r="C55" s="20"/>
      <c r="D55" s="20"/>
      <c r="E55" s="20"/>
      <c r="F55" s="20"/>
      <c r="G55" s="20"/>
      <c r="H55" s="20"/>
      <c r="I55" s="20"/>
      <c r="J55" s="20"/>
      <c r="K55" s="42" t="s">
        <v>51</v>
      </c>
      <c r="L55" s="43">
        <v>96.01</v>
      </c>
    </row>
    <row r="56" spans="1:12" ht="15.4" customHeight="1" x14ac:dyDescent="0.25">
      <c r="B56" s="20"/>
      <c r="C56" s="20"/>
      <c r="D56" s="20"/>
      <c r="E56" s="20"/>
      <c r="F56" s="20"/>
      <c r="G56" s="20"/>
      <c r="H56" s="20"/>
      <c r="I56" s="20"/>
      <c r="J56" s="20"/>
      <c r="K56" s="44" t="s">
        <v>52</v>
      </c>
      <c r="L56" s="43">
        <v>96.95</v>
      </c>
    </row>
    <row r="57" spans="1:12" ht="15.4" customHeight="1" x14ac:dyDescent="0.25">
      <c r="A57" s="20"/>
      <c r="B57" s="20"/>
      <c r="C57" s="20"/>
      <c r="D57" s="20"/>
      <c r="E57" s="20"/>
      <c r="F57" s="20"/>
      <c r="G57" s="20"/>
      <c r="H57" s="20"/>
      <c r="I57" s="20"/>
      <c r="J57" s="20"/>
      <c r="K57" s="37" t="s">
        <v>53</v>
      </c>
      <c r="L57" s="43">
        <v>97.14</v>
      </c>
    </row>
    <row r="58" spans="1:12" ht="15.4" customHeight="1" x14ac:dyDescent="0.25">
      <c r="B58" s="20"/>
      <c r="C58" s="20"/>
      <c r="D58" s="20"/>
      <c r="E58" s="20"/>
      <c r="F58" s="20"/>
      <c r="G58" s="20"/>
      <c r="H58" s="20"/>
      <c r="I58" s="20"/>
      <c r="J58" s="20"/>
      <c r="K58" s="37" t="s">
        <v>54</v>
      </c>
      <c r="L58" s="43">
        <v>94.01</v>
      </c>
    </row>
    <row r="59" spans="1:12" ht="15.4" customHeight="1" x14ac:dyDescent="0.25">
      <c r="K59" s="37" t="s">
        <v>55</v>
      </c>
      <c r="L59" s="43">
        <v>90.47</v>
      </c>
    </row>
    <row r="60" spans="1:12" ht="15.4" customHeight="1" x14ac:dyDescent="0.25">
      <c r="K60" s="37"/>
      <c r="L60" s="43"/>
    </row>
    <row r="61" spans="1:12" ht="15.4" customHeight="1" x14ac:dyDescent="0.25">
      <c r="B61" s="20"/>
      <c r="C61" s="20"/>
      <c r="D61" s="20"/>
      <c r="E61" s="20"/>
      <c r="F61" s="20"/>
      <c r="G61" s="20"/>
      <c r="H61" s="20"/>
      <c r="I61" s="20"/>
      <c r="J61" s="20"/>
      <c r="K61" s="39"/>
      <c r="L61" s="39"/>
    </row>
    <row r="62" spans="1:12" ht="15.4" customHeight="1" x14ac:dyDescent="0.25">
      <c r="K62" s="43" t="s">
        <v>25</v>
      </c>
      <c r="L62" s="42" t="s">
        <v>66</v>
      </c>
    </row>
    <row r="63" spans="1:12" ht="15.4" customHeight="1" x14ac:dyDescent="0.25">
      <c r="K63" s="46"/>
      <c r="L63" s="42" t="s">
        <v>24</v>
      </c>
    </row>
    <row r="64" spans="1:12" ht="15.4" customHeight="1" x14ac:dyDescent="0.25">
      <c r="K64" s="42" t="s">
        <v>49</v>
      </c>
      <c r="L64" s="43">
        <v>94.14</v>
      </c>
    </row>
    <row r="65" spans="1:12" ht="15.4" customHeight="1" x14ac:dyDescent="0.25">
      <c r="K65" s="42" t="s">
        <v>50</v>
      </c>
      <c r="L65" s="43">
        <v>95.33</v>
      </c>
    </row>
    <row r="66" spans="1:12" ht="15.4" customHeight="1" x14ac:dyDescent="0.25">
      <c r="K66" s="42" t="s">
        <v>51</v>
      </c>
      <c r="L66" s="43">
        <v>97.98</v>
      </c>
    </row>
    <row r="67" spans="1:12" ht="15.4" customHeight="1" x14ac:dyDescent="0.25">
      <c r="K67" s="44" t="s">
        <v>52</v>
      </c>
      <c r="L67" s="43">
        <v>98.95</v>
      </c>
    </row>
    <row r="68" spans="1:12" ht="15.4" customHeight="1" x14ac:dyDescent="0.25">
      <c r="K68" s="37" t="s">
        <v>53</v>
      </c>
      <c r="L68" s="43">
        <v>98.31</v>
      </c>
    </row>
    <row r="69" spans="1:12" ht="15.4" customHeight="1" x14ac:dyDescent="0.25">
      <c r="K69" s="37" t="s">
        <v>54</v>
      </c>
      <c r="L69" s="43">
        <v>95.27</v>
      </c>
    </row>
    <row r="70" spans="1:12" ht="15.4" customHeight="1" x14ac:dyDescent="0.25">
      <c r="K70" s="37" t="s">
        <v>55</v>
      </c>
      <c r="L70" s="43">
        <v>92.35</v>
      </c>
    </row>
    <row r="71" spans="1:12" ht="15.4" customHeight="1" x14ac:dyDescent="0.25">
      <c r="K71" s="37"/>
      <c r="L71" s="43"/>
    </row>
    <row r="72" spans="1:12" ht="15.4" customHeight="1" x14ac:dyDescent="0.25">
      <c r="K72" s="38"/>
      <c r="L72" s="43" t="s">
        <v>23</v>
      </c>
    </row>
    <row r="73" spans="1:12" ht="15.4" customHeight="1" x14ac:dyDescent="0.25">
      <c r="K73" s="42" t="s">
        <v>49</v>
      </c>
      <c r="L73" s="43">
        <v>96.34</v>
      </c>
    </row>
    <row r="74" spans="1:12" ht="15.4" customHeight="1" x14ac:dyDescent="0.25">
      <c r="K74" s="42" t="s">
        <v>50</v>
      </c>
      <c r="L74" s="43">
        <v>95.49</v>
      </c>
    </row>
    <row r="75" spans="1:12" ht="15.4" customHeight="1" x14ac:dyDescent="0.25">
      <c r="K75" s="42" t="s">
        <v>51</v>
      </c>
      <c r="L75" s="43">
        <v>97.77</v>
      </c>
    </row>
    <row r="76" spans="1:12" ht="15.4" customHeight="1" x14ac:dyDescent="0.25">
      <c r="A76" s="31" t="str">
        <f>"Distribution of payroll jobs by industry, "&amp;$L$1</f>
        <v>Distribution of payroll jobs by industry, New South Wales</v>
      </c>
      <c r="K76" s="44" t="s">
        <v>52</v>
      </c>
      <c r="L76" s="43">
        <v>98.62</v>
      </c>
    </row>
    <row r="77" spans="1:12" ht="15.4" customHeight="1" x14ac:dyDescent="0.25">
      <c r="K77" s="37" t="s">
        <v>53</v>
      </c>
      <c r="L77" s="43">
        <v>97.81</v>
      </c>
    </row>
    <row r="78" spans="1:12" ht="15.4" customHeight="1" x14ac:dyDescent="0.25">
      <c r="K78" s="37" t="s">
        <v>54</v>
      </c>
      <c r="L78" s="43">
        <v>94.93</v>
      </c>
    </row>
    <row r="79" spans="1:12" ht="15.4" customHeight="1" x14ac:dyDescent="0.25">
      <c r="K79" s="37" t="s">
        <v>55</v>
      </c>
      <c r="L79" s="43">
        <v>91.86</v>
      </c>
    </row>
    <row r="80" spans="1:12" ht="15.4" customHeight="1" x14ac:dyDescent="0.25">
      <c r="K80" s="37"/>
      <c r="L80" s="43"/>
    </row>
    <row r="81" spans="1:12" ht="15.4" customHeight="1" x14ac:dyDescent="0.25">
      <c r="K81" s="39"/>
      <c r="L81" s="43" t="s">
        <v>22</v>
      </c>
    </row>
    <row r="82" spans="1:12" ht="15.4" customHeight="1" x14ac:dyDescent="0.25">
      <c r="K82" s="42" t="s">
        <v>49</v>
      </c>
      <c r="L82" s="43">
        <v>101.86</v>
      </c>
    </row>
    <row r="83" spans="1:12" ht="15.4" customHeight="1" x14ac:dyDescent="0.25">
      <c r="K83" s="42" t="s">
        <v>50</v>
      </c>
      <c r="L83" s="43">
        <v>95.53</v>
      </c>
    </row>
    <row r="84" spans="1:12" ht="15.4" customHeight="1" x14ac:dyDescent="0.25">
      <c r="K84" s="42" t="s">
        <v>51</v>
      </c>
      <c r="L84" s="43">
        <v>98.04</v>
      </c>
    </row>
    <row r="85" spans="1:12" ht="15.4" customHeight="1" x14ac:dyDescent="0.25">
      <c r="K85" s="44" t="s">
        <v>52</v>
      </c>
      <c r="L85" s="43">
        <v>99.08</v>
      </c>
    </row>
    <row r="86" spans="1:12" ht="15.4" customHeight="1" x14ac:dyDescent="0.25">
      <c r="K86" s="37" t="s">
        <v>53</v>
      </c>
      <c r="L86" s="43">
        <v>98.2</v>
      </c>
    </row>
    <row r="87" spans="1:12" ht="15.4" customHeight="1" x14ac:dyDescent="0.25">
      <c r="K87" s="37" t="s">
        <v>54</v>
      </c>
      <c r="L87" s="43">
        <v>94.94</v>
      </c>
    </row>
    <row r="88" spans="1:12" ht="15.4" customHeight="1" x14ac:dyDescent="0.25">
      <c r="A88" s="33"/>
      <c r="B88" s="33"/>
      <c r="C88" s="33"/>
      <c r="D88" s="33"/>
      <c r="E88" s="33"/>
      <c r="F88" s="33"/>
      <c r="G88" s="33"/>
      <c r="H88" s="33"/>
      <c r="I88" s="33"/>
      <c r="J88" s="33"/>
      <c r="K88" s="37" t="s">
        <v>55</v>
      </c>
      <c r="L88" s="43">
        <v>91.6</v>
      </c>
    </row>
    <row r="89" spans="1:12" ht="15.4" customHeight="1" x14ac:dyDescent="0.25">
      <c r="A89" s="33"/>
      <c r="B89" s="33"/>
      <c r="C89" s="33"/>
      <c r="D89" s="33"/>
      <c r="E89" s="33"/>
      <c r="F89" s="33"/>
      <c r="G89" s="33"/>
      <c r="H89" s="33"/>
      <c r="I89" s="33"/>
      <c r="J89" s="33"/>
      <c r="K89" s="37"/>
      <c r="L89" s="43"/>
    </row>
    <row r="90" spans="1:12" ht="15" customHeight="1" x14ac:dyDescent="0.25">
      <c r="B90" s="24"/>
      <c r="C90" s="24"/>
      <c r="D90" s="24"/>
      <c r="E90" s="24"/>
      <c r="F90" s="24"/>
      <c r="G90" s="24"/>
      <c r="H90" s="24"/>
      <c r="I90" s="24"/>
      <c r="J90" s="24"/>
      <c r="K90" s="38"/>
      <c r="L90" s="38"/>
    </row>
    <row r="91" spans="1:12" ht="15" customHeight="1" x14ac:dyDescent="0.25">
      <c r="B91" s="24"/>
      <c r="C91" s="24"/>
      <c r="D91" s="24"/>
      <c r="E91" s="24"/>
      <c r="F91" s="24"/>
      <c r="G91" s="24"/>
      <c r="H91" s="24"/>
      <c r="I91" s="24"/>
      <c r="J91" s="24"/>
      <c r="K91" s="43" t="s">
        <v>21</v>
      </c>
      <c r="L91" s="70" t="s">
        <v>67</v>
      </c>
    </row>
    <row r="92" spans="1:12" ht="15" customHeight="1" x14ac:dyDescent="0.25">
      <c r="A92" s="24"/>
      <c r="B92" s="24"/>
      <c r="C92" s="24"/>
      <c r="D92" s="24"/>
      <c r="E92" s="24"/>
      <c r="F92" s="24"/>
      <c r="G92" s="24"/>
      <c r="H92" s="24"/>
      <c r="I92" s="24"/>
      <c r="J92" s="24"/>
      <c r="K92" s="34"/>
      <c r="L92" s="40"/>
    </row>
    <row r="93" spans="1:12" ht="15" customHeight="1" x14ac:dyDescent="0.25">
      <c r="A93" s="24"/>
      <c r="B93" s="24"/>
      <c r="C93" s="24"/>
      <c r="D93" s="24"/>
      <c r="E93" s="24"/>
      <c r="F93" s="24"/>
      <c r="G93" s="24"/>
      <c r="H93" s="24"/>
      <c r="I93" s="24"/>
      <c r="J93" s="24"/>
      <c r="K93" s="38" t="s">
        <v>19</v>
      </c>
      <c r="L93" s="42">
        <v>-7.3099999999999998E-2</v>
      </c>
    </row>
    <row r="94" spans="1:12" ht="15" customHeight="1" x14ac:dyDescent="0.25">
      <c r="A94" s="24"/>
      <c r="B94" s="24"/>
      <c r="C94" s="24"/>
      <c r="D94" s="24"/>
      <c r="E94" s="24"/>
      <c r="F94" s="24"/>
      <c r="G94" s="24"/>
      <c r="H94" s="24"/>
      <c r="I94" s="24"/>
      <c r="J94" s="24"/>
      <c r="K94" s="38" t="s">
        <v>0</v>
      </c>
      <c r="L94" s="42">
        <v>7.4000000000000003E-3</v>
      </c>
    </row>
    <row r="95" spans="1:12" ht="15" customHeight="1" x14ac:dyDescent="0.25">
      <c r="B95" s="24"/>
      <c r="C95" s="24"/>
      <c r="D95" s="24"/>
      <c r="E95" s="24"/>
      <c r="F95" s="24"/>
      <c r="G95" s="24"/>
      <c r="H95" s="24"/>
      <c r="I95" s="24"/>
      <c r="J95" s="24"/>
      <c r="K95" s="38" t="s">
        <v>1</v>
      </c>
      <c r="L95" s="42">
        <v>-3.4200000000000001E-2</v>
      </c>
    </row>
    <row r="96" spans="1:12" ht="15" customHeight="1" x14ac:dyDescent="0.25">
      <c r="B96" s="24"/>
      <c r="C96" s="24"/>
      <c r="D96" s="24"/>
      <c r="E96" s="24"/>
      <c r="F96" s="24"/>
      <c r="G96" s="24"/>
      <c r="H96" s="24"/>
      <c r="I96" s="24"/>
      <c r="J96" s="24"/>
      <c r="K96" s="38" t="s">
        <v>18</v>
      </c>
      <c r="L96" s="42">
        <v>7.1900000000000006E-2</v>
      </c>
    </row>
    <row r="97" spans="1:12" ht="15" customHeight="1" x14ac:dyDescent="0.25">
      <c r="A97" s="24"/>
      <c r="B97" s="24"/>
      <c r="C97" s="24"/>
      <c r="D97" s="24"/>
      <c r="E97" s="24"/>
      <c r="F97" s="24"/>
      <c r="G97" s="24"/>
      <c r="H97" s="24"/>
      <c r="I97" s="24"/>
      <c r="J97" s="24"/>
      <c r="K97" s="38" t="s">
        <v>2</v>
      </c>
      <c r="L97" s="42">
        <v>-6.9900000000000004E-2</v>
      </c>
    </row>
    <row r="98" spans="1:12" ht="15" customHeight="1" x14ac:dyDescent="0.25">
      <c r="B98" s="24"/>
      <c r="C98" s="24"/>
      <c r="D98" s="24"/>
      <c r="E98" s="24"/>
      <c r="F98" s="24"/>
      <c r="G98" s="24"/>
      <c r="H98" s="24"/>
      <c r="I98" s="24"/>
      <c r="J98" s="24"/>
      <c r="K98" s="38" t="s">
        <v>17</v>
      </c>
      <c r="L98" s="42">
        <v>-3.4200000000000001E-2</v>
      </c>
    </row>
    <row r="99" spans="1:12" ht="15" customHeight="1" x14ac:dyDescent="0.25">
      <c r="A99" s="24"/>
      <c r="B99" s="24"/>
      <c r="C99" s="24"/>
      <c r="D99" s="24"/>
      <c r="E99" s="24"/>
      <c r="F99" s="24"/>
      <c r="G99" s="24"/>
      <c r="H99" s="24"/>
      <c r="I99" s="24"/>
      <c r="J99" s="24"/>
      <c r="K99" s="38" t="s">
        <v>16</v>
      </c>
      <c r="L99" s="42">
        <v>-4.3499999999999997E-2</v>
      </c>
    </row>
    <row r="100" spans="1:12" ht="15" customHeight="1" x14ac:dyDescent="0.25">
      <c r="A100" s="24"/>
      <c r="B100" s="24"/>
      <c r="C100" s="24"/>
      <c r="D100" s="24"/>
      <c r="E100" s="24"/>
      <c r="F100" s="24"/>
      <c r="G100" s="24"/>
      <c r="H100" s="24"/>
      <c r="I100" s="24"/>
      <c r="J100" s="24"/>
      <c r="K100" s="38" t="s">
        <v>15</v>
      </c>
      <c r="L100" s="42">
        <v>-0.14660000000000001</v>
      </c>
    </row>
    <row r="101" spans="1:12" x14ac:dyDescent="0.25">
      <c r="A101" s="24"/>
      <c r="B101" s="24"/>
      <c r="C101" s="24"/>
      <c r="D101" s="24"/>
      <c r="E101" s="24"/>
      <c r="F101" s="24"/>
      <c r="G101" s="24"/>
      <c r="H101" s="24"/>
      <c r="I101" s="24"/>
      <c r="J101" s="24"/>
      <c r="K101" s="38" t="s">
        <v>14</v>
      </c>
      <c r="L101" s="42">
        <v>-0.1056</v>
      </c>
    </row>
    <row r="102" spans="1:12" x14ac:dyDescent="0.25">
      <c r="A102" s="24"/>
      <c r="B102" s="24"/>
      <c r="C102" s="24"/>
      <c r="D102" s="24"/>
      <c r="E102" s="24"/>
      <c r="F102" s="24"/>
      <c r="G102" s="24"/>
      <c r="H102" s="24"/>
      <c r="I102" s="24"/>
      <c r="J102" s="24"/>
      <c r="K102" s="38" t="s">
        <v>13</v>
      </c>
      <c r="L102" s="42">
        <v>-8.8700000000000001E-2</v>
      </c>
    </row>
    <row r="103" spans="1:12" x14ac:dyDescent="0.25">
      <c r="K103" s="38" t="s">
        <v>12</v>
      </c>
      <c r="L103" s="42">
        <v>3.2000000000000001E-2</v>
      </c>
    </row>
    <row r="104" spans="1:12" x14ac:dyDescent="0.25">
      <c r="K104" s="38" t="s">
        <v>11</v>
      </c>
      <c r="L104" s="42">
        <v>-5.3400000000000003E-2</v>
      </c>
    </row>
    <row r="105" spans="1:12" x14ac:dyDescent="0.25">
      <c r="K105" s="38" t="s">
        <v>10</v>
      </c>
      <c r="L105" s="42">
        <v>-4.3999999999999997E-2</v>
      </c>
    </row>
    <row r="106" spans="1:12" x14ac:dyDescent="0.25">
      <c r="K106" s="38" t="s">
        <v>9</v>
      </c>
      <c r="L106" s="42">
        <v>-4.3299999999999998E-2</v>
      </c>
    </row>
    <row r="107" spans="1:12" x14ac:dyDescent="0.25">
      <c r="K107" s="38" t="s">
        <v>8</v>
      </c>
      <c r="L107" s="42">
        <v>5.0799999999999998E-2</v>
      </c>
    </row>
    <row r="108" spans="1:12" x14ac:dyDescent="0.25">
      <c r="K108" s="38" t="s">
        <v>7</v>
      </c>
      <c r="L108" s="42">
        <v>2.9999999999999997E-4</v>
      </c>
    </row>
    <row r="109" spans="1:12" x14ac:dyDescent="0.25">
      <c r="K109" s="38" t="s">
        <v>6</v>
      </c>
      <c r="L109" s="42">
        <v>1.9E-2</v>
      </c>
    </row>
    <row r="110" spans="1:12" x14ac:dyDescent="0.25">
      <c r="K110" s="38" t="s">
        <v>5</v>
      </c>
      <c r="L110" s="42">
        <v>-0.1113</v>
      </c>
    </row>
    <row r="111" spans="1:12" x14ac:dyDescent="0.25">
      <c r="K111" s="38" t="s">
        <v>3</v>
      </c>
      <c r="L111" s="42">
        <v>-4.9000000000000002E-2</v>
      </c>
    </row>
    <row r="112" spans="1:12" x14ac:dyDescent="0.25">
      <c r="K112" s="38"/>
      <c r="L112" s="48"/>
    </row>
    <row r="113" spans="1:12" x14ac:dyDescent="0.25">
      <c r="A113" s="24"/>
      <c r="B113" s="24"/>
      <c r="C113" s="24"/>
      <c r="D113" s="24"/>
      <c r="E113" s="24"/>
      <c r="F113" s="24"/>
      <c r="G113" s="24"/>
      <c r="H113" s="24"/>
      <c r="I113" s="24"/>
      <c r="J113" s="24"/>
      <c r="K113" s="38"/>
      <c r="L113" s="68"/>
    </row>
    <row r="114" spans="1:12" x14ac:dyDescent="0.25">
      <c r="K114" s="38"/>
      <c r="L114" s="48"/>
    </row>
    <row r="115" spans="1:12" x14ac:dyDescent="0.25">
      <c r="K115" s="38"/>
      <c r="L115" s="48"/>
    </row>
    <row r="116" spans="1:12" x14ac:dyDescent="0.25">
      <c r="K116" s="38"/>
      <c r="L116" s="48"/>
    </row>
    <row r="117" spans="1:12" x14ac:dyDescent="0.25">
      <c r="K117" s="38"/>
      <c r="L117" s="48"/>
    </row>
    <row r="118" spans="1:12" x14ac:dyDescent="0.25">
      <c r="K118" s="38"/>
      <c r="L118" s="48"/>
    </row>
    <row r="119" spans="1:12" x14ac:dyDescent="0.25">
      <c r="K119" s="38"/>
      <c r="L119" s="48"/>
    </row>
    <row r="120" spans="1:12" x14ac:dyDescent="0.25">
      <c r="K120" s="38"/>
      <c r="L120" s="47"/>
    </row>
    <row r="121" spans="1:12" x14ac:dyDescent="0.25">
      <c r="K121" s="38"/>
      <c r="L121" s="48"/>
    </row>
    <row r="122" spans="1:12" x14ac:dyDescent="0.25">
      <c r="K122" s="38"/>
      <c r="L122" s="48"/>
    </row>
    <row r="123" spans="1:12" x14ac:dyDescent="0.25">
      <c r="K123" s="38"/>
      <c r="L123" s="48"/>
    </row>
    <row r="124" spans="1:12" x14ac:dyDescent="0.25">
      <c r="K124" s="38"/>
      <c r="L124" s="48"/>
    </row>
    <row r="125" spans="1:12" x14ac:dyDescent="0.25">
      <c r="K125" s="38"/>
      <c r="L125" s="48"/>
    </row>
    <row r="126" spans="1:12" x14ac:dyDescent="0.25">
      <c r="K126" s="38"/>
      <c r="L126" s="48"/>
    </row>
    <row r="127" spans="1:12" x14ac:dyDescent="0.25">
      <c r="K127" s="38"/>
      <c r="L127" s="48"/>
    </row>
    <row r="128" spans="1:12" x14ac:dyDescent="0.25">
      <c r="K128" s="38"/>
      <c r="L128" s="48"/>
    </row>
    <row r="129" spans="11:12" x14ac:dyDescent="0.25">
      <c r="K129" s="38"/>
      <c r="L129" s="48"/>
    </row>
    <row r="130" spans="11:12" x14ac:dyDescent="0.25">
      <c r="K130" s="38"/>
      <c r="L130" s="48"/>
    </row>
    <row r="131" spans="11:12" x14ac:dyDescent="0.25">
      <c r="K131" s="38"/>
      <c r="L131" s="48"/>
    </row>
    <row r="132" spans="11:12" x14ac:dyDescent="0.25">
      <c r="K132" s="38"/>
      <c r="L132" s="48"/>
    </row>
    <row r="133" spans="11:12" x14ac:dyDescent="0.25">
      <c r="K133" s="34"/>
      <c r="L133" s="48"/>
    </row>
    <row r="134" spans="11:12" x14ac:dyDescent="0.25">
      <c r="K134" s="34"/>
      <c r="L134" s="48"/>
    </row>
    <row r="135" spans="11:12" x14ac:dyDescent="0.25">
      <c r="K135" s="34"/>
      <c r="L135" s="48"/>
    </row>
    <row r="136" spans="11:12" x14ac:dyDescent="0.25">
      <c r="K136" s="34"/>
      <c r="L136" s="48"/>
    </row>
    <row r="137" spans="11:12" x14ac:dyDescent="0.25">
      <c r="K137" s="34"/>
      <c r="L137" s="48"/>
    </row>
    <row r="138" spans="11:12" x14ac:dyDescent="0.25">
      <c r="K138" s="34"/>
      <c r="L138" s="48"/>
    </row>
    <row r="139" spans="11:12" x14ac:dyDescent="0.25">
      <c r="K139" s="34"/>
      <c r="L139" s="48"/>
    </row>
    <row r="140" spans="11:12" x14ac:dyDescent="0.25">
      <c r="K140" s="70" t="s">
        <v>68</v>
      </c>
      <c r="L140" s="70" t="s">
        <v>69</v>
      </c>
    </row>
    <row r="141" spans="11:12" x14ac:dyDescent="0.25">
      <c r="K141" s="34"/>
      <c r="L141" s="49">
        <v>43904</v>
      </c>
    </row>
    <row r="142" spans="11:12" x14ac:dyDescent="0.25">
      <c r="K142" s="38" t="s">
        <v>19</v>
      </c>
      <c r="L142" s="42">
        <v>9.5999999999999992E-3</v>
      </c>
    </row>
    <row r="143" spans="11:12" x14ac:dyDescent="0.25">
      <c r="K143" s="38" t="s">
        <v>0</v>
      </c>
      <c r="L143" s="42">
        <v>7.7000000000000002E-3</v>
      </c>
    </row>
    <row r="144" spans="11:12" x14ac:dyDescent="0.25">
      <c r="K144" s="38" t="s">
        <v>1</v>
      </c>
      <c r="L144" s="42">
        <v>6.2E-2</v>
      </c>
    </row>
    <row r="145" spans="11:12" x14ac:dyDescent="0.25">
      <c r="K145" s="38" t="s">
        <v>18</v>
      </c>
      <c r="L145" s="42">
        <v>8.2000000000000007E-3</v>
      </c>
    </row>
    <row r="146" spans="11:12" x14ac:dyDescent="0.25">
      <c r="K146" s="38" t="s">
        <v>2</v>
      </c>
      <c r="L146" s="42">
        <v>6.4399999999999999E-2</v>
      </c>
    </row>
    <row r="147" spans="11:12" x14ac:dyDescent="0.25">
      <c r="K147" s="38" t="s">
        <v>17</v>
      </c>
      <c r="L147" s="42">
        <v>4.87E-2</v>
      </c>
    </row>
    <row r="148" spans="11:12" x14ac:dyDescent="0.25">
      <c r="K148" s="38" t="s">
        <v>16</v>
      </c>
      <c r="L148" s="42">
        <v>9.7600000000000006E-2</v>
      </c>
    </row>
    <row r="149" spans="11:12" x14ac:dyDescent="0.25">
      <c r="K149" s="38" t="s">
        <v>15</v>
      </c>
      <c r="L149" s="42">
        <v>7.2800000000000004E-2</v>
      </c>
    </row>
    <row r="150" spans="11:12" x14ac:dyDescent="0.25">
      <c r="K150" s="38" t="s">
        <v>14</v>
      </c>
      <c r="L150" s="42">
        <v>4.0599999999999997E-2</v>
      </c>
    </row>
    <row r="151" spans="11:12" x14ac:dyDescent="0.25">
      <c r="K151" s="38" t="s">
        <v>13</v>
      </c>
      <c r="L151" s="42">
        <v>1.89E-2</v>
      </c>
    </row>
    <row r="152" spans="11:12" x14ac:dyDescent="0.25">
      <c r="K152" s="38" t="s">
        <v>12</v>
      </c>
      <c r="L152" s="42">
        <v>5.16E-2</v>
      </c>
    </row>
    <row r="153" spans="11:12" x14ac:dyDescent="0.25">
      <c r="K153" s="38" t="s">
        <v>11</v>
      </c>
      <c r="L153" s="42">
        <v>2.2499999999999999E-2</v>
      </c>
    </row>
    <row r="154" spans="11:12" x14ac:dyDescent="0.25">
      <c r="K154" s="38" t="s">
        <v>10</v>
      </c>
      <c r="L154" s="42">
        <v>9.1800000000000007E-2</v>
      </c>
    </row>
    <row r="155" spans="11:12" x14ac:dyDescent="0.25">
      <c r="K155" s="38" t="s">
        <v>9</v>
      </c>
      <c r="L155" s="42">
        <v>6.7199999999999996E-2</v>
      </c>
    </row>
    <row r="156" spans="11:12" x14ac:dyDescent="0.25">
      <c r="K156" s="38" t="s">
        <v>8</v>
      </c>
      <c r="L156" s="42">
        <v>5.9299999999999999E-2</v>
      </c>
    </row>
    <row r="157" spans="11:12" x14ac:dyDescent="0.25">
      <c r="K157" s="38" t="s">
        <v>7</v>
      </c>
      <c r="L157" s="42">
        <v>9.2299999999999993E-2</v>
      </c>
    </row>
    <row r="158" spans="11:12" x14ac:dyDescent="0.25">
      <c r="K158" s="38" t="s">
        <v>6</v>
      </c>
      <c r="L158" s="42">
        <v>0.1389</v>
      </c>
    </row>
    <row r="159" spans="11:12" x14ac:dyDescent="0.25">
      <c r="K159" s="38" t="s">
        <v>5</v>
      </c>
      <c r="L159" s="42">
        <v>1.3899999999999999E-2</v>
      </c>
    </row>
    <row r="160" spans="11:12" x14ac:dyDescent="0.25">
      <c r="K160" s="38" t="s">
        <v>3</v>
      </c>
      <c r="L160" s="42">
        <v>3.15E-2</v>
      </c>
    </row>
    <row r="161" spans="11:12" x14ac:dyDescent="0.25">
      <c r="K161" s="34"/>
      <c r="L161" s="47" t="s">
        <v>20</v>
      </c>
    </row>
    <row r="162" spans="11:12" x14ac:dyDescent="0.25">
      <c r="K162" s="38" t="s">
        <v>19</v>
      </c>
      <c r="L162" s="42">
        <v>9.1999999999999998E-3</v>
      </c>
    </row>
    <row r="163" spans="11:12" x14ac:dyDescent="0.25">
      <c r="K163" s="38" t="s">
        <v>0</v>
      </c>
      <c r="L163" s="42">
        <v>8.0000000000000002E-3</v>
      </c>
    </row>
    <row r="164" spans="11:12" x14ac:dyDescent="0.25">
      <c r="K164" s="38" t="s">
        <v>1</v>
      </c>
      <c r="L164" s="42">
        <v>6.2E-2</v>
      </c>
    </row>
    <row r="165" spans="11:12" x14ac:dyDescent="0.25">
      <c r="K165" s="38" t="s">
        <v>18</v>
      </c>
      <c r="L165" s="42">
        <v>9.1000000000000004E-3</v>
      </c>
    </row>
    <row r="166" spans="11:12" x14ac:dyDescent="0.25">
      <c r="K166" s="38" t="s">
        <v>2</v>
      </c>
      <c r="L166" s="42">
        <v>6.1899999999999997E-2</v>
      </c>
    </row>
    <row r="167" spans="11:12" x14ac:dyDescent="0.25">
      <c r="K167" s="38" t="s">
        <v>17</v>
      </c>
      <c r="L167" s="42">
        <v>4.8599999999999997E-2</v>
      </c>
    </row>
    <row r="168" spans="11:12" x14ac:dyDescent="0.25">
      <c r="K168" s="38" t="s">
        <v>16</v>
      </c>
      <c r="L168" s="42">
        <v>9.6500000000000002E-2</v>
      </c>
    </row>
    <row r="169" spans="11:12" x14ac:dyDescent="0.25">
      <c r="K169" s="38" t="s">
        <v>15</v>
      </c>
      <c r="L169" s="42">
        <v>6.4299999999999996E-2</v>
      </c>
    </row>
    <row r="170" spans="11:12" x14ac:dyDescent="0.25">
      <c r="K170" s="38" t="s">
        <v>14</v>
      </c>
      <c r="L170" s="42">
        <v>3.7600000000000001E-2</v>
      </c>
    </row>
    <row r="171" spans="11:12" x14ac:dyDescent="0.25">
      <c r="K171" s="38" t="s">
        <v>13</v>
      </c>
      <c r="L171" s="42">
        <v>1.78E-2</v>
      </c>
    </row>
    <row r="172" spans="11:12" x14ac:dyDescent="0.25">
      <c r="K172" s="38" t="s">
        <v>12</v>
      </c>
      <c r="L172" s="42">
        <v>5.5E-2</v>
      </c>
    </row>
    <row r="173" spans="11:12" x14ac:dyDescent="0.25">
      <c r="K173" s="38" t="s">
        <v>11</v>
      </c>
      <c r="L173" s="42">
        <v>2.2100000000000002E-2</v>
      </c>
    </row>
    <row r="174" spans="11:12" x14ac:dyDescent="0.25">
      <c r="K174" s="38" t="s">
        <v>10</v>
      </c>
      <c r="L174" s="42">
        <v>9.0800000000000006E-2</v>
      </c>
    </row>
    <row r="175" spans="11:12" x14ac:dyDescent="0.25">
      <c r="K175" s="38" t="s">
        <v>9</v>
      </c>
      <c r="L175" s="42">
        <v>6.6500000000000004E-2</v>
      </c>
    </row>
    <row r="176" spans="11:12" x14ac:dyDescent="0.25">
      <c r="K176" s="38" t="s">
        <v>8</v>
      </c>
      <c r="L176" s="42">
        <v>6.4399999999999999E-2</v>
      </c>
    </row>
    <row r="177" spans="11:12" x14ac:dyDescent="0.25">
      <c r="K177" s="38" t="s">
        <v>7</v>
      </c>
      <c r="L177" s="42">
        <v>9.5500000000000002E-2</v>
      </c>
    </row>
    <row r="178" spans="11:12" x14ac:dyDescent="0.25">
      <c r="K178" s="38" t="s">
        <v>6</v>
      </c>
      <c r="L178" s="42">
        <v>0.1464</v>
      </c>
    </row>
    <row r="179" spans="11:12" x14ac:dyDescent="0.25">
      <c r="K179" s="38" t="s">
        <v>5</v>
      </c>
      <c r="L179" s="42">
        <v>1.2800000000000001E-2</v>
      </c>
    </row>
    <row r="180" spans="11:12" x14ac:dyDescent="0.25">
      <c r="K180" s="38" t="s">
        <v>3</v>
      </c>
      <c r="L180" s="42">
        <v>3.1E-2</v>
      </c>
    </row>
    <row r="181" spans="11:12" x14ac:dyDescent="0.25">
      <c r="K181" s="69" t="s">
        <v>56</v>
      </c>
      <c r="L181" s="70"/>
    </row>
    <row r="182" spans="11:12" x14ac:dyDescent="0.25">
      <c r="K182" s="68">
        <v>43904</v>
      </c>
      <c r="L182" s="43">
        <v>100</v>
      </c>
    </row>
    <row r="183" spans="11:12" x14ac:dyDescent="0.25">
      <c r="K183" s="68">
        <v>43911</v>
      </c>
      <c r="L183" s="43">
        <v>99.277699999999996</v>
      </c>
    </row>
    <row r="184" spans="11:12" x14ac:dyDescent="0.25">
      <c r="K184" s="68">
        <v>43918</v>
      </c>
      <c r="L184" s="43">
        <v>96.308700000000002</v>
      </c>
    </row>
    <row r="185" spans="11:12" x14ac:dyDescent="0.25">
      <c r="K185" s="68">
        <v>43925</v>
      </c>
      <c r="L185" s="43">
        <v>93.6524</v>
      </c>
    </row>
    <row r="186" spans="11:12" x14ac:dyDescent="0.25">
      <c r="K186" s="68">
        <v>43932</v>
      </c>
      <c r="L186" s="43">
        <v>91.9285</v>
      </c>
    </row>
    <row r="187" spans="11:12" x14ac:dyDescent="0.25">
      <c r="K187" s="68">
        <v>43939</v>
      </c>
      <c r="L187" s="43">
        <v>91.4696</v>
      </c>
    </row>
    <row r="188" spans="11:12" x14ac:dyDescent="0.25">
      <c r="K188" s="68">
        <v>43946</v>
      </c>
      <c r="L188" s="43">
        <v>91.802099999999996</v>
      </c>
    </row>
    <row r="189" spans="11:12" x14ac:dyDescent="0.25">
      <c r="K189" s="68">
        <v>43953</v>
      </c>
      <c r="L189" s="43">
        <v>92.199100000000001</v>
      </c>
    </row>
    <row r="190" spans="11:12" x14ac:dyDescent="0.25">
      <c r="K190" s="68">
        <v>43960</v>
      </c>
      <c r="L190" s="43">
        <v>92.746099999999998</v>
      </c>
    </row>
    <row r="191" spans="11:12" x14ac:dyDescent="0.25">
      <c r="K191" s="68">
        <v>43967</v>
      </c>
      <c r="L191" s="43">
        <v>93.278400000000005</v>
      </c>
    </row>
    <row r="192" spans="11:12" x14ac:dyDescent="0.25">
      <c r="K192" s="68">
        <v>43974</v>
      </c>
      <c r="L192" s="43">
        <v>93.581500000000005</v>
      </c>
    </row>
    <row r="193" spans="11:12" x14ac:dyDescent="0.25">
      <c r="K193" s="68">
        <v>43981</v>
      </c>
      <c r="L193" s="43">
        <v>94.088099999999997</v>
      </c>
    </row>
    <row r="194" spans="11:12" x14ac:dyDescent="0.25">
      <c r="K194" s="68">
        <v>43988</v>
      </c>
      <c r="L194" s="43">
        <v>95.004999999999995</v>
      </c>
    </row>
    <row r="195" spans="11:12" x14ac:dyDescent="0.25">
      <c r="K195" s="68">
        <v>43995</v>
      </c>
      <c r="L195" s="43">
        <v>95.464100000000002</v>
      </c>
    </row>
    <row r="196" spans="11:12" x14ac:dyDescent="0.25">
      <c r="K196" s="68">
        <v>44002</v>
      </c>
      <c r="L196" s="43">
        <v>95.654899999999998</v>
      </c>
    </row>
    <row r="197" spans="11:12" x14ac:dyDescent="0.25">
      <c r="K197" s="68">
        <v>44009</v>
      </c>
      <c r="L197" s="43">
        <v>95.594800000000006</v>
      </c>
    </row>
    <row r="198" spans="11:12" x14ac:dyDescent="0.25">
      <c r="K198" s="68">
        <v>44016</v>
      </c>
      <c r="L198" s="43">
        <v>96.297300000000007</v>
      </c>
    </row>
    <row r="199" spans="11:12" x14ac:dyDescent="0.25">
      <c r="K199" s="68">
        <v>44023</v>
      </c>
      <c r="L199" s="43">
        <v>96.584299999999999</v>
      </c>
    </row>
    <row r="200" spans="11:12" x14ac:dyDescent="0.25">
      <c r="K200" s="68">
        <v>44030</v>
      </c>
      <c r="L200" s="43">
        <v>96.449299999999994</v>
      </c>
    </row>
    <row r="201" spans="11:12" x14ac:dyDescent="0.25">
      <c r="K201" s="68">
        <v>44037</v>
      </c>
      <c r="L201" s="43">
        <v>96.501199999999997</v>
      </c>
    </row>
    <row r="202" spans="11:12" x14ac:dyDescent="0.25">
      <c r="K202" s="68">
        <v>44044</v>
      </c>
      <c r="L202" s="43">
        <v>96.569299999999998</v>
      </c>
    </row>
    <row r="203" spans="11:12" x14ac:dyDescent="0.25">
      <c r="K203" s="68">
        <v>44051</v>
      </c>
      <c r="L203" s="43">
        <v>96.344499999999996</v>
      </c>
    </row>
    <row r="204" spans="11:12" x14ac:dyDescent="0.25">
      <c r="K204" s="68">
        <v>44058</v>
      </c>
      <c r="L204" s="43">
        <v>96.1678</v>
      </c>
    </row>
    <row r="205" spans="11:12" x14ac:dyDescent="0.25">
      <c r="K205" s="68">
        <v>44065</v>
      </c>
      <c r="L205" s="43">
        <v>96.063199999999995</v>
      </c>
    </row>
    <row r="206" spans="11:12" x14ac:dyDescent="0.25">
      <c r="K206" s="68">
        <v>44072</v>
      </c>
      <c r="L206" s="43">
        <v>95.950599999999994</v>
      </c>
    </row>
    <row r="207" spans="11:12" x14ac:dyDescent="0.25">
      <c r="K207" s="68">
        <v>44079</v>
      </c>
      <c r="L207" s="43">
        <v>95.576499999999996</v>
      </c>
    </row>
    <row r="208" spans="11:12" x14ac:dyDescent="0.25">
      <c r="K208" s="68">
        <v>44086</v>
      </c>
      <c r="L208" s="43">
        <v>95.529899999999998</v>
      </c>
    </row>
    <row r="209" spans="11:12" x14ac:dyDescent="0.25">
      <c r="K209" s="68">
        <v>44093</v>
      </c>
      <c r="L209" s="43">
        <v>95.881299999999996</v>
      </c>
    </row>
    <row r="210" spans="11:12" x14ac:dyDescent="0.25">
      <c r="K210" s="68" t="s">
        <v>57</v>
      </c>
      <c r="L210" s="43" t="s">
        <v>57</v>
      </c>
    </row>
    <row r="211" spans="11:12" x14ac:dyDescent="0.25">
      <c r="K211" s="68" t="s">
        <v>57</v>
      </c>
      <c r="L211" s="43" t="s">
        <v>57</v>
      </c>
    </row>
    <row r="212" spans="11:12" x14ac:dyDescent="0.25">
      <c r="K212" s="68" t="s">
        <v>57</v>
      </c>
      <c r="L212" s="43" t="s">
        <v>57</v>
      </c>
    </row>
    <row r="213" spans="11:12" x14ac:dyDescent="0.25">
      <c r="K213" s="68" t="s">
        <v>57</v>
      </c>
      <c r="L213" s="43" t="s">
        <v>57</v>
      </c>
    </row>
    <row r="214" spans="11:12" x14ac:dyDescent="0.25">
      <c r="K214" s="68" t="s">
        <v>57</v>
      </c>
      <c r="L214" s="43" t="s">
        <v>57</v>
      </c>
    </row>
    <row r="215" spans="11:12" x14ac:dyDescent="0.25">
      <c r="K215" s="68" t="s">
        <v>57</v>
      </c>
      <c r="L215" s="43" t="s">
        <v>57</v>
      </c>
    </row>
    <row r="216" spans="11:12" x14ac:dyDescent="0.25">
      <c r="K216" s="68" t="s">
        <v>57</v>
      </c>
      <c r="L216" s="43" t="s">
        <v>57</v>
      </c>
    </row>
    <row r="217" spans="11:12" x14ac:dyDescent="0.25">
      <c r="K217" s="68" t="s">
        <v>57</v>
      </c>
      <c r="L217" s="43" t="s">
        <v>57</v>
      </c>
    </row>
    <row r="218" spans="11:12" x14ac:dyDescent="0.25">
      <c r="K218" s="68" t="s">
        <v>57</v>
      </c>
      <c r="L218" s="43" t="s">
        <v>57</v>
      </c>
    </row>
    <row r="219" spans="11:12" x14ac:dyDescent="0.25">
      <c r="K219" s="68" t="s">
        <v>57</v>
      </c>
      <c r="L219" s="43" t="s">
        <v>57</v>
      </c>
    </row>
    <row r="220" spans="11:12" x14ac:dyDescent="0.25">
      <c r="K220" s="68" t="s">
        <v>57</v>
      </c>
      <c r="L220" s="43" t="s">
        <v>57</v>
      </c>
    </row>
    <row r="221" spans="11:12" x14ac:dyDescent="0.25">
      <c r="K221" s="68" t="s">
        <v>57</v>
      </c>
      <c r="L221" s="43" t="s">
        <v>57</v>
      </c>
    </row>
    <row r="222" spans="11:12" x14ac:dyDescent="0.25">
      <c r="K222" s="68"/>
      <c r="L222" s="43" t="s">
        <v>57</v>
      </c>
    </row>
    <row r="223" spans="11:12" x14ac:dyDescent="0.25">
      <c r="K223" s="69" t="s">
        <v>58</v>
      </c>
      <c r="L223" s="70"/>
    </row>
    <row r="224" spans="11:12" x14ac:dyDescent="0.25">
      <c r="K224" s="68">
        <v>43904</v>
      </c>
      <c r="L224" s="43">
        <v>100</v>
      </c>
    </row>
    <row r="225" spans="11:12" x14ac:dyDescent="0.25">
      <c r="K225" s="68">
        <v>43911</v>
      </c>
      <c r="L225" s="43">
        <v>99.671800000000005</v>
      </c>
    </row>
    <row r="226" spans="11:12" x14ac:dyDescent="0.25">
      <c r="K226" s="68">
        <v>43918</v>
      </c>
      <c r="L226" s="43">
        <v>98.415499999999994</v>
      </c>
    </row>
    <row r="227" spans="11:12" x14ac:dyDescent="0.25">
      <c r="K227" s="68">
        <v>43925</v>
      </c>
      <c r="L227" s="43">
        <v>96.688199999999995</v>
      </c>
    </row>
    <row r="228" spans="11:12" x14ac:dyDescent="0.25">
      <c r="K228" s="68">
        <v>43932</v>
      </c>
      <c r="L228" s="43">
        <v>94.130600000000001</v>
      </c>
    </row>
    <row r="229" spans="11:12" x14ac:dyDescent="0.25">
      <c r="K229" s="68">
        <v>43939</v>
      </c>
      <c r="L229" s="43">
        <v>94.024199999999993</v>
      </c>
    </row>
    <row r="230" spans="11:12" x14ac:dyDescent="0.25">
      <c r="K230" s="68">
        <v>43946</v>
      </c>
      <c r="L230" s="43">
        <v>94.259</v>
      </c>
    </row>
    <row r="231" spans="11:12" x14ac:dyDescent="0.25">
      <c r="K231" s="68">
        <v>43953</v>
      </c>
      <c r="L231" s="43">
        <v>94.709199999999996</v>
      </c>
    </row>
    <row r="232" spans="11:12" x14ac:dyDescent="0.25">
      <c r="K232" s="68">
        <v>43960</v>
      </c>
      <c r="L232" s="43">
        <v>93.350499999999997</v>
      </c>
    </row>
    <row r="233" spans="11:12" x14ac:dyDescent="0.25">
      <c r="K233" s="68">
        <v>43967</v>
      </c>
      <c r="L233" s="43">
        <v>92.688999999999993</v>
      </c>
    </row>
    <row r="234" spans="11:12" x14ac:dyDescent="0.25">
      <c r="K234" s="68">
        <v>43974</v>
      </c>
      <c r="L234" s="43">
        <v>92.309399999999997</v>
      </c>
    </row>
    <row r="235" spans="11:12" x14ac:dyDescent="0.25">
      <c r="K235" s="68">
        <v>43981</v>
      </c>
      <c r="L235" s="43">
        <v>93.583500000000001</v>
      </c>
    </row>
    <row r="236" spans="11:12" x14ac:dyDescent="0.25">
      <c r="K236" s="68">
        <v>43988</v>
      </c>
      <c r="L236" s="43">
        <v>95.391999999999996</v>
      </c>
    </row>
    <row r="237" spans="11:12" x14ac:dyDescent="0.25">
      <c r="K237" s="68">
        <v>43995</v>
      </c>
      <c r="L237" s="43">
        <v>96.089500000000001</v>
      </c>
    </row>
    <row r="238" spans="11:12" x14ac:dyDescent="0.25">
      <c r="K238" s="68">
        <v>44002</v>
      </c>
      <c r="L238" s="43">
        <v>97.004000000000005</v>
      </c>
    </row>
    <row r="239" spans="11:12" x14ac:dyDescent="0.25">
      <c r="K239" s="68">
        <v>44009</v>
      </c>
      <c r="L239" s="43">
        <v>97.247299999999996</v>
      </c>
    </row>
    <row r="240" spans="11:12" x14ac:dyDescent="0.25">
      <c r="K240" s="68">
        <v>44016</v>
      </c>
      <c r="L240" s="43">
        <v>98.873599999999996</v>
      </c>
    </row>
    <row r="241" spans="11:12" x14ac:dyDescent="0.25">
      <c r="K241" s="68">
        <v>44023</v>
      </c>
      <c r="L241" s="43">
        <v>95.789599999999993</v>
      </c>
    </row>
    <row r="242" spans="11:12" x14ac:dyDescent="0.25">
      <c r="K242" s="68">
        <v>44030</v>
      </c>
      <c r="L242" s="43">
        <v>95.215800000000002</v>
      </c>
    </row>
    <row r="243" spans="11:12" x14ac:dyDescent="0.25">
      <c r="K243" s="68">
        <v>44037</v>
      </c>
      <c r="L243" s="43">
        <v>94.859899999999996</v>
      </c>
    </row>
    <row r="244" spans="11:12" x14ac:dyDescent="0.25">
      <c r="K244" s="68">
        <v>44044</v>
      </c>
      <c r="L244" s="43">
        <v>95.541300000000007</v>
      </c>
    </row>
    <row r="245" spans="11:12" x14ac:dyDescent="0.25">
      <c r="K245" s="68">
        <v>44051</v>
      </c>
      <c r="L245" s="43">
        <v>95.915099999999995</v>
      </c>
    </row>
    <row r="246" spans="11:12" x14ac:dyDescent="0.25">
      <c r="K246" s="68">
        <v>44058</v>
      </c>
      <c r="L246" s="43">
        <v>95.477699999999999</v>
      </c>
    </row>
    <row r="247" spans="11:12" x14ac:dyDescent="0.25">
      <c r="K247" s="68">
        <v>44065</v>
      </c>
      <c r="L247" s="43">
        <v>95.258799999999994</v>
      </c>
    </row>
    <row r="248" spans="11:12" x14ac:dyDescent="0.25">
      <c r="K248" s="68">
        <v>44072</v>
      </c>
      <c r="L248" s="43">
        <v>95.311800000000005</v>
      </c>
    </row>
    <row r="249" spans="11:12" x14ac:dyDescent="0.25">
      <c r="K249" s="68">
        <v>44079</v>
      </c>
      <c r="L249" s="43">
        <v>96.393299999999996</v>
      </c>
    </row>
    <row r="250" spans="11:12" x14ac:dyDescent="0.25">
      <c r="K250" s="68">
        <v>44086</v>
      </c>
      <c r="L250" s="43">
        <v>96.207099999999997</v>
      </c>
    </row>
    <row r="251" spans="11:12" x14ac:dyDescent="0.25">
      <c r="K251" s="68">
        <v>44093</v>
      </c>
      <c r="L251" s="43">
        <v>97.123199999999997</v>
      </c>
    </row>
    <row r="252" spans="11:12" x14ac:dyDescent="0.25">
      <c r="K252" s="68" t="s">
        <v>57</v>
      </c>
      <c r="L252" s="43" t="s">
        <v>57</v>
      </c>
    </row>
    <row r="253" spans="11:12" x14ac:dyDescent="0.25">
      <c r="K253" s="68" t="s">
        <v>57</v>
      </c>
      <c r="L253" s="43" t="s">
        <v>57</v>
      </c>
    </row>
    <row r="254" spans="11:12" x14ac:dyDescent="0.25">
      <c r="K254" s="68" t="s">
        <v>57</v>
      </c>
      <c r="L254" s="43" t="s">
        <v>57</v>
      </c>
    </row>
    <row r="255" spans="11:12" x14ac:dyDescent="0.25">
      <c r="K255" s="68" t="s">
        <v>57</v>
      </c>
      <c r="L255" s="43" t="s">
        <v>57</v>
      </c>
    </row>
    <row r="256" spans="11:12" x14ac:dyDescent="0.25">
      <c r="K256" s="68" t="s">
        <v>57</v>
      </c>
      <c r="L256" s="43" t="s">
        <v>57</v>
      </c>
    </row>
    <row r="257" spans="11:12" x14ac:dyDescent="0.25">
      <c r="K257" s="68" t="s">
        <v>57</v>
      </c>
      <c r="L257" s="43" t="s">
        <v>57</v>
      </c>
    </row>
    <row r="258" spans="11:12" x14ac:dyDescent="0.25">
      <c r="K258" s="68" t="s">
        <v>57</v>
      </c>
      <c r="L258" s="43" t="s">
        <v>57</v>
      </c>
    </row>
    <row r="259" spans="11:12" x14ac:dyDescent="0.25">
      <c r="K259" s="68" t="s">
        <v>57</v>
      </c>
      <c r="L259" s="43" t="s">
        <v>57</v>
      </c>
    </row>
    <row r="260" spans="11:12" x14ac:dyDescent="0.25">
      <c r="K260" s="68" t="s">
        <v>57</v>
      </c>
      <c r="L260" s="43" t="s">
        <v>57</v>
      </c>
    </row>
    <row r="261" spans="11:12" x14ac:dyDescent="0.25">
      <c r="K261" s="68" t="s">
        <v>57</v>
      </c>
      <c r="L261" s="43" t="s">
        <v>57</v>
      </c>
    </row>
    <row r="262" spans="11:12" x14ac:dyDescent="0.25">
      <c r="K262" s="68" t="s">
        <v>57</v>
      </c>
      <c r="L262" s="43" t="s">
        <v>57</v>
      </c>
    </row>
    <row r="263" spans="11:12" x14ac:dyDescent="0.25">
      <c r="K263" s="68" t="s">
        <v>57</v>
      </c>
      <c r="L263" s="43" t="s">
        <v>57</v>
      </c>
    </row>
    <row r="264" spans="11:12" x14ac:dyDescent="0.25">
      <c r="K264" s="68"/>
      <c r="L264" s="43" t="s">
        <v>57</v>
      </c>
    </row>
    <row r="265" spans="11:12" x14ac:dyDescent="0.25">
      <c r="K265" s="70"/>
      <c r="L265" s="70"/>
    </row>
    <row r="266" spans="11:12" x14ac:dyDescent="0.25">
      <c r="K266" s="69" t="s">
        <v>59</v>
      </c>
      <c r="L266" s="69"/>
    </row>
    <row r="267" spans="11:12" x14ac:dyDescent="0.25">
      <c r="K267" s="68">
        <v>43904</v>
      </c>
      <c r="L267" s="43">
        <v>100</v>
      </c>
    </row>
    <row r="268" spans="11:12" x14ac:dyDescent="0.25">
      <c r="K268" s="68">
        <v>43911</v>
      </c>
      <c r="L268" s="43">
        <v>99.247100000000003</v>
      </c>
    </row>
    <row r="269" spans="11:12" x14ac:dyDescent="0.25">
      <c r="K269" s="68">
        <v>43918</v>
      </c>
      <c r="L269" s="43">
        <v>96.293899999999994</v>
      </c>
    </row>
    <row r="270" spans="11:12" x14ac:dyDescent="0.25">
      <c r="K270" s="68">
        <v>43925</v>
      </c>
      <c r="L270" s="43">
        <v>93.717600000000004</v>
      </c>
    </row>
    <row r="271" spans="11:12" x14ac:dyDescent="0.25">
      <c r="K271" s="68">
        <v>43932</v>
      </c>
      <c r="L271" s="43">
        <v>92.1584</v>
      </c>
    </row>
    <row r="272" spans="11:12" x14ac:dyDescent="0.25">
      <c r="K272" s="68">
        <v>43939</v>
      </c>
      <c r="L272" s="43">
        <v>91.581500000000005</v>
      </c>
    </row>
    <row r="273" spans="11:12" x14ac:dyDescent="0.25">
      <c r="K273" s="68">
        <v>43946</v>
      </c>
      <c r="L273" s="43">
        <v>91.74</v>
      </c>
    </row>
    <row r="274" spans="11:12" x14ac:dyDescent="0.25">
      <c r="K274" s="68">
        <v>43953</v>
      </c>
      <c r="L274" s="43">
        <v>92.229299999999995</v>
      </c>
    </row>
    <row r="275" spans="11:12" x14ac:dyDescent="0.25">
      <c r="K275" s="68">
        <v>43960</v>
      </c>
      <c r="L275" s="43">
        <v>92.930400000000006</v>
      </c>
    </row>
    <row r="276" spans="11:12" x14ac:dyDescent="0.25">
      <c r="K276" s="68">
        <v>43967</v>
      </c>
      <c r="L276" s="43">
        <v>93.651600000000002</v>
      </c>
    </row>
    <row r="277" spans="11:12" x14ac:dyDescent="0.25">
      <c r="K277" s="68">
        <v>43974</v>
      </c>
      <c r="L277" s="43">
        <v>94.076599999999999</v>
      </c>
    </row>
    <row r="278" spans="11:12" x14ac:dyDescent="0.25">
      <c r="K278" s="68">
        <v>43981</v>
      </c>
      <c r="L278" s="43">
        <v>94.718999999999994</v>
      </c>
    </row>
    <row r="279" spans="11:12" x14ac:dyDescent="0.25">
      <c r="K279" s="68">
        <v>43988</v>
      </c>
      <c r="L279" s="43">
        <v>95.784700000000001</v>
      </c>
    </row>
    <row r="280" spans="11:12" x14ac:dyDescent="0.25">
      <c r="K280" s="68">
        <v>43995</v>
      </c>
      <c r="L280" s="43">
        <v>95.789000000000001</v>
      </c>
    </row>
    <row r="281" spans="11:12" x14ac:dyDescent="0.25">
      <c r="K281" s="68">
        <v>44002</v>
      </c>
      <c r="L281" s="43">
        <v>95.959199999999996</v>
      </c>
    </row>
    <row r="282" spans="11:12" x14ac:dyDescent="0.25">
      <c r="K282" s="68">
        <v>44009</v>
      </c>
      <c r="L282" s="43">
        <v>96.179900000000004</v>
      </c>
    </row>
    <row r="283" spans="11:12" x14ac:dyDescent="0.25">
      <c r="K283" s="68">
        <v>44016</v>
      </c>
      <c r="L283" s="43">
        <v>96.719700000000003</v>
      </c>
    </row>
    <row r="284" spans="11:12" x14ac:dyDescent="0.25">
      <c r="K284" s="68">
        <v>44023</v>
      </c>
      <c r="L284" s="43">
        <v>96.9739</v>
      </c>
    </row>
    <row r="285" spans="11:12" x14ac:dyDescent="0.25">
      <c r="K285" s="68">
        <v>44030</v>
      </c>
      <c r="L285" s="43">
        <v>96.735799999999998</v>
      </c>
    </row>
    <row r="286" spans="11:12" x14ac:dyDescent="0.25">
      <c r="K286" s="68">
        <v>44037</v>
      </c>
      <c r="L286" s="43">
        <v>96.914199999999994</v>
      </c>
    </row>
    <row r="287" spans="11:12" x14ac:dyDescent="0.25">
      <c r="K287" s="68">
        <v>44044</v>
      </c>
      <c r="L287" s="43">
        <v>97.068200000000004</v>
      </c>
    </row>
    <row r="288" spans="11:12" x14ac:dyDescent="0.25">
      <c r="K288" s="68">
        <v>44051</v>
      </c>
      <c r="L288" s="43">
        <v>97.011099999999999</v>
      </c>
    </row>
    <row r="289" spans="11:12" x14ac:dyDescent="0.25">
      <c r="K289" s="68">
        <v>44058</v>
      </c>
      <c r="L289" s="43">
        <v>97.047300000000007</v>
      </c>
    </row>
    <row r="290" spans="11:12" x14ac:dyDescent="0.25">
      <c r="K290" s="68">
        <v>44065</v>
      </c>
      <c r="L290" s="43">
        <v>96.859099999999998</v>
      </c>
    </row>
    <row r="291" spans="11:12" x14ac:dyDescent="0.25">
      <c r="K291" s="68">
        <v>44072</v>
      </c>
      <c r="L291" s="43">
        <v>96.859099999999998</v>
      </c>
    </row>
    <row r="292" spans="11:12" x14ac:dyDescent="0.25">
      <c r="K292" s="68">
        <v>44079</v>
      </c>
      <c r="L292" s="43">
        <v>96.380499999999998</v>
      </c>
    </row>
    <row r="293" spans="11:12" x14ac:dyDescent="0.25">
      <c r="K293" s="68">
        <v>44086</v>
      </c>
      <c r="L293" s="43">
        <v>96.141199999999998</v>
      </c>
    </row>
    <row r="294" spans="11:12" x14ac:dyDescent="0.25">
      <c r="K294" s="68">
        <v>44093</v>
      </c>
      <c r="L294" s="43">
        <v>96.683099999999996</v>
      </c>
    </row>
    <row r="295" spans="11:12" x14ac:dyDescent="0.25">
      <c r="K295" s="68" t="s">
        <v>57</v>
      </c>
      <c r="L295" s="43" t="s">
        <v>57</v>
      </c>
    </row>
    <row r="296" spans="11:12" x14ac:dyDescent="0.25">
      <c r="K296" s="68" t="s">
        <v>57</v>
      </c>
      <c r="L296" s="43" t="s">
        <v>57</v>
      </c>
    </row>
    <row r="297" spans="11:12" x14ac:dyDescent="0.25">
      <c r="K297" s="68" t="s">
        <v>57</v>
      </c>
      <c r="L297" s="43" t="s">
        <v>57</v>
      </c>
    </row>
    <row r="298" spans="11:12" x14ac:dyDescent="0.25">
      <c r="K298" s="68" t="s">
        <v>57</v>
      </c>
      <c r="L298" s="43" t="s">
        <v>57</v>
      </c>
    </row>
    <row r="299" spans="11:12" x14ac:dyDescent="0.25">
      <c r="K299" s="68" t="s">
        <v>57</v>
      </c>
      <c r="L299" s="43" t="s">
        <v>57</v>
      </c>
    </row>
    <row r="300" spans="11:12" x14ac:dyDescent="0.25">
      <c r="K300" s="68" t="s">
        <v>57</v>
      </c>
      <c r="L300" s="43" t="s">
        <v>57</v>
      </c>
    </row>
    <row r="301" spans="11:12" x14ac:dyDescent="0.25">
      <c r="K301" s="68" t="s">
        <v>57</v>
      </c>
      <c r="L301" s="43" t="s">
        <v>57</v>
      </c>
    </row>
    <row r="302" spans="11:12" x14ac:dyDescent="0.25">
      <c r="K302" s="68" t="s">
        <v>57</v>
      </c>
      <c r="L302" s="43" t="s">
        <v>57</v>
      </c>
    </row>
    <row r="303" spans="11:12" x14ac:dyDescent="0.25">
      <c r="K303" s="68" t="s">
        <v>57</v>
      </c>
      <c r="L303" s="43" t="s">
        <v>57</v>
      </c>
    </row>
    <row r="304" spans="11:12" x14ac:dyDescent="0.25">
      <c r="K304" s="68" t="s">
        <v>57</v>
      </c>
      <c r="L304" s="43" t="s">
        <v>57</v>
      </c>
    </row>
    <row r="305" spans="11:12" x14ac:dyDescent="0.25">
      <c r="K305" s="68" t="s">
        <v>57</v>
      </c>
      <c r="L305" s="43" t="s">
        <v>57</v>
      </c>
    </row>
    <row r="306" spans="11:12" x14ac:dyDescent="0.25">
      <c r="K306" s="68" t="s">
        <v>57</v>
      </c>
      <c r="L306" s="43" t="s">
        <v>57</v>
      </c>
    </row>
    <row r="307" spans="11:12" x14ac:dyDescent="0.25">
      <c r="K307" s="68"/>
      <c r="L307" s="43" t="s">
        <v>57</v>
      </c>
    </row>
    <row r="308" spans="11:12" x14ac:dyDescent="0.25">
      <c r="K308" s="69" t="s">
        <v>60</v>
      </c>
      <c r="L308" s="69"/>
    </row>
    <row r="309" spans="11:12" x14ac:dyDescent="0.25">
      <c r="K309" s="68">
        <v>43904</v>
      </c>
      <c r="L309" s="43">
        <v>100</v>
      </c>
    </row>
    <row r="310" spans="11:12" x14ac:dyDescent="0.25">
      <c r="K310" s="68">
        <v>43911</v>
      </c>
      <c r="L310" s="43">
        <v>100.28959999999999</v>
      </c>
    </row>
    <row r="311" spans="11:12" x14ac:dyDescent="0.25">
      <c r="K311" s="68">
        <v>43918</v>
      </c>
      <c r="L311" s="43">
        <v>99.417199999999994</v>
      </c>
    </row>
    <row r="312" spans="11:12" x14ac:dyDescent="0.25">
      <c r="K312" s="68">
        <v>43925</v>
      </c>
      <c r="L312" s="43">
        <v>97.391000000000005</v>
      </c>
    </row>
    <row r="313" spans="11:12" x14ac:dyDescent="0.25">
      <c r="K313" s="68">
        <v>43932</v>
      </c>
      <c r="L313" s="43">
        <v>94.906599999999997</v>
      </c>
    </row>
    <row r="314" spans="11:12" x14ac:dyDescent="0.25">
      <c r="K314" s="68">
        <v>43939</v>
      </c>
      <c r="L314" s="43">
        <v>94.549599999999998</v>
      </c>
    </row>
    <row r="315" spans="11:12" x14ac:dyDescent="0.25">
      <c r="K315" s="68">
        <v>43946</v>
      </c>
      <c r="L315" s="43">
        <v>94.093800000000002</v>
      </c>
    </row>
    <row r="316" spans="11:12" x14ac:dyDescent="0.25">
      <c r="K316" s="68">
        <v>43953</v>
      </c>
      <c r="L316" s="43">
        <v>94.389399999999995</v>
      </c>
    </row>
    <row r="317" spans="11:12" x14ac:dyDescent="0.25">
      <c r="K317" s="68">
        <v>43960</v>
      </c>
      <c r="L317" s="43">
        <v>92.490399999999994</v>
      </c>
    </row>
    <row r="318" spans="11:12" x14ac:dyDescent="0.25">
      <c r="K318" s="68">
        <v>43967</v>
      </c>
      <c r="L318" s="43">
        <v>92.015199999999993</v>
      </c>
    </row>
    <row r="319" spans="11:12" x14ac:dyDescent="0.25">
      <c r="K319" s="68">
        <v>43974</v>
      </c>
      <c r="L319" s="43">
        <v>91.862399999999994</v>
      </c>
    </row>
    <row r="320" spans="11:12" x14ac:dyDescent="0.25">
      <c r="K320" s="68">
        <v>43981</v>
      </c>
      <c r="L320" s="43">
        <v>94.289500000000004</v>
      </c>
    </row>
    <row r="321" spans="11:12" x14ac:dyDescent="0.25">
      <c r="K321" s="68">
        <v>43988</v>
      </c>
      <c r="L321" s="43">
        <v>95.528199999999998</v>
      </c>
    </row>
    <row r="322" spans="11:12" x14ac:dyDescent="0.25">
      <c r="K322" s="68">
        <v>43995</v>
      </c>
      <c r="L322" s="43">
        <v>95.960899999999995</v>
      </c>
    </row>
    <row r="323" spans="11:12" x14ac:dyDescent="0.25">
      <c r="K323" s="68">
        <v>44002</v>
      </c>
      <c r="L323" s="43">
        <v>97.061199999999999</v>
      </c>
    </row>
    <row r="324" spans="11:12" x14ac:dyDescent="0.25">
      <c r="K324" s="68">
        <v>44009</v>
      </c>
      <c r="L324" s="43">
        <v>96.691699999999997</v>
      </c>
    </row>
    <row r="325" spans="11:12" x14ac:dyDescent="0.25">
      <c r="K325" s="68">
        <v>44016</v>
      </c>
      <c r="L325" s="43">
        <v>98.087100000000007</v>
      </c>
    </row>
    <row r="326" spans="11:12" x14ac:dyDescent="0.25">
      <c r="K326" s="68">
        <v>44023</v>
      </c>
      <c r="L326" s="43">
        <v>95.269800000000004</v>
      </c>
    </row>
    <row r="327" spans="11:12" x14ac:dyDescent="0.25">
      <c r="K327" s="68">
        <v>44030</v>
      </c>
      <c r="L327" s="43">
        <v>94.525700000000001</v>
      </c>
    </row>
    <row r="328" spans="11:12" x14ac:dyDescent="0.25">
      <c r="K328" s="68">
        <v>44037</v>
      </c>
      <c r="L328" s="43">
        <v>94.432000000000002</v>
      </c>
    </row>
    <row r="329" spans="11:12" x14ac:dyDescent="0.25">
      <c r="K329" s="68">
        <v>44044</v>
      </c>
      <c r="L329" s="43">
        <v>94.968599999999995</v>
      </c>
    </row>
    <row r="330" spans="11:12" x14ac:dyDescent="0.25">
      <c r="K330" s="68">
        <v>44051</v>
      </c>
      <c r="L330" s="43">
        <v>95.504599999999996</v>
      </c>
    </row>
    <row r="331" spans="11:12" x14ac:dyDescent="0.25">
      <c r="K331" s="68">
        <v>44058</v>
      </c>
      <c r="L331" s="43">
        <v>95.293499999999995</v>
      </c>
    </row>
    <row r="332" spans="11:12" x14ac:dyDescent="0.25">
      <c r="K332" s="68">
        <v>44065</v>
      </c>
      <c r="L332" s="43">
        <v>94.9191</v>
      </c>
    </row>
    <row r="333" spans="11:12" x14ac:dyDescent="0.25">
      <c r="K333" s="68">
        <v>44072</v>
      </c>
      <c r="L333" s="43">
        <v>94.952799999999996</v>
      </c>
    </row>
    <row r="334" spans="11:12" x14ac:dyDescent="0.25">
      <c r="K334" s="68">
        <v>44079</v>
      </c>
      <c r="L334" s="43">
        <v>95.477999999999994</v>
      </c>
    </row>
    <row r="335" spans="11:12" x14ac:dyDescent="0.25">
      <c r="K335" s="68">
        <v>44086</v>
      </c>
      <c r="L335" s="43">
        <v>95.204300000000003</v>
      </c>
    </row>
    <row r="336" spans="11:12" x14ac:dyDescent="0.25">
      <c r="K336" s="68">
        <v>44093</v>
      </c>
      <c r="L336" s="43">
        <v>96.587800000000001</v>
      </c>
    </row>
    <row r="337" spans="11:12" x14ac:dyDescent="0.25">
      <c r="K337" s="68" t="s">
        <v>57</v>
      </c>
      <c r="L337" s="43" t="s">
        <v>57</v>
      </c>
    </row>
    <row r="338" spans="11:12" x14ac:dyDescent="0.25">
      <c r="K338" s="68" t="s">
        <v>57</v>
      </c>
      <c r="L338" s="43" t="s">
        <v>57</v>
      </c>
    </row>
    <row r="339" spans="11:12" x14ac:dyDescent="0.25">
      <c r="K339" s="68" t="s">
        <v>57</v>
      </c>
      <c r="L339" s="43" t="s">
        <v>57</v>
      </c>
    </row>
    <row r="340" spans="11:12" x14ac:dyDescent="0.25">
      <c r="K340" s="68" t="s">
        <v>57</v>
      </c>
      <c r="L340" s="43" t="s">
        <v>57</v>
      </c>
    </row>
    <row r="341" spans="11:12" x14ac:dyDescent="0.25">
      <c r="K341" s="68" t="s">
        <v>57</v>
      </c>
      <c r="L341" s="43" t="s">
        <v>57</v>
      </c>
    </row>
    <row r="342" spans="11:12" x14ac:dyDescent="0.25">
      <c r="K342" s="68" t="s">
        <v>57</v>
      </c>
      <c r="L342" s="43" t="s">
        <v>57</v>
      </c>
    </row>
    <row r="343" spans="11:12" x14ac:dyDescent="0.25">
      <c r="K343" s="68" t="s">
        <v>57</v>
      </c>
      <c r="L343" s="43" t="s">
        <v>57</v>
      </c>
    </row>
    <row r="344" spans="11:12" x14ac:dyDescent="0.25">
      <c r="K344" s="68" t="s">
        <v>57</v>
      </c>
      <c r="L344" s="43" t="s">
        <v>57</v>
      </c>
    </row>
    <row r="345" spans="11:12" x14ac:dyDescent="0.25">
      <c r="K345" s="68" t="s">
        <v>57</v>
      </c>
      <c r="L345" s="43" t="s">
        <v>57</v>
      </c>
    </row>
    <row r="346" spans="11:12" x14ac:dyDescent="0.25">
      <c r="K346" s="68" t="s">
        <v>57</v>
      </c>
      <c r="L346" s="43" t="s">
        <v>57</v>
      </c>
    </row>
    <row r="347" spans="11:12" x14ac:dyDescent="0.25">
      <c r="K347" s="68" t="s">
        <v>57</v>
      </c>
      <c r="L347" s="43" t="s">
        <v>57</v>
      </c>
    </row>
    <row r="348" spans="11:12" x14ac:dyDescent="0.25">
      <c r="K348" s="68" t="s">
        <v>57</v>
      </c>
      <c r="L348" s="43" t="s">
        <v>57</v>
      </c>
    </row>
    <row r="349" spans="11:12" x14ac:dyDescent="0.25">
      <c r="K349" s="68"/>
      <c r="L349" s="43" t="s">
        <v>57</v>
      </c>
    </row>
    <row r="350" spans="11:12" x14ac:dyDescent="0.25">
      <c r="K350" s="67"/>
    </row>
  </sheetData>
  <mergeCells count="14">
    <mergeCell ref="H8:H9"/>
    <mergeCell ref="I8:I9"/>
    <mergeCell ref="B10:I10"/>
    <mergeCell ref="B12:I12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89" max="8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E3C95-CD4B-4512-B8F1-CD51F531A9BD}">
  <sheetPr codeName="Sheet4">
    <tabColor theme="4" tint="0.39997558519241921"/>
  </sheetPr>
  <dimension ref="A1:L350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19" customWidth="1"/>
    <col min="2" max="2" width="12.5703125" style="19" customWidth="1"/>
    <col min="3" max="5" width="9.7109375" style="19" customWidth="1"/>
    <col min="6" max="6" width="12.5703125" style="19" customWidth="1"/>
    <col min="7" max="9" width="9.7109375" style="19" customWidth="1"/>
    <col min="10" max="10" width="6.7109375" style="19" customWidth="1"/>
    <col min="11" max="11" width="12.42578125" style="19" customWidth="1"/>
    <col min="12" max="12" width="22" style="54" customWidth="1"/>
    <col min="13" max="16384" width="8.7109375" style="19"/>
  </cols>
  <sheetData>
    <row r="1" spans="1:12" ht="60" customHeight="1" x14ac:dyDescent="0.25">
      <c r="A1" s="71" t="s">
        <v>33</v>
      </c>
      <c r="B1" s="71"/>
      <c r="C1" s="71"/>
      <c r="D1" s="71"/>
      <c r="E1" s="71"/>
      <c r="F1" s="71"/>
      <c r="G1" s="71"/>
      <c r="H1" s="71"/>
      <c r="I1" s="71"/>
      <c r="J1" s="4"/>
      <c r="K1" s="34"/>
      <c r="L1" s="35" t="s">
        <v>35</v>
      </c>
    </row>
    <row r="2" spans="1:12" ht="19.5" customHeight="1" x14ac:dyDescent="0.3">
      <c r="A2" s="3" t="str">
        <f>"Weekly Payroll Jobs and Wages in Australia - " &amp;$L$1</f>
        <v>Weekly Payroll Jobs and Wages in Australia - Victoria</v>
      </c>
      <c r="B2" s="20"/>
      <c r="C2" s="20"/>
      <c r="D2" s="20"/>
      <c r="E2" s="20"/>
      <c r="F2" s="20"/>
      <c r="G2" s="20"/>
      <c r="H2" s="20"/>
      <c r="I2" s="20"/>
      <c r="J2" s="20"/>
      <c r="K2" s="39" t="s">
        <v>63</v>
      </c>
      <c r="L2" s="36">
        <v>44093</v>
      </c>
    </row>
    <row r="3" spans="1:12" ht="15" customHeight="1" x14ac:dyDescent="0.25">
      <c r="A3" s="21" t="str">
        <f>"Week ending "&amp;TEXT($L$2,"dddd dd mmmm yyyy")</f>
        <v>Week ending Saturday 19 September 2020</v>
      </c>
      <c r="B3" s="20"/>
      <c r="C3" s="22"/>
      <c r="D3" s="23"/>
      <c r="E3" s="20"/>
      <c r="F3" s="20"/>
      <c r="G3" s="20"/>
      <c r="H3" s="20"/>
      <c r="I3" s="20"/>
      <c r="J3" s="20"/>
      <c r="K3" s="41" t="s">
        <v>64</v>
      </c>
      <c r="L3" s="40">
        <v>43904</v>
      </c>
    </row>
    <row r="4" spans="1:12" ht="15" customHeight="1" x14ac:dyDescent="0.25">
      <c r="A4" s="2" t="s">
        <v>32</v>
      </c>
      <c r="B4" s="24"/>
      <c r="C4" s="24"/>
      <c r="D4" s="24"/>
      <c r="E4" s="24"/>
      <c r="F4" s="24"/>
      <c r="G4" s="24"/>
      <c r="H4" s="24"/>
      <c r="I4" s="24"/>
      <c r="J4" s="24"/>
      <c r="K4" s="39" t="s">
        <v>70</v>
      </c>
      <c r="L4" s="40">
        <v>44065</v>
      </c>
    </row>
    <row r="5" spans="1:12" ht="11.65" customHeight="1" x14ac:dyDescent="0.25">
      <c r="A5" s="50"/>
      <c r="B5" s="20"/>
      <c r="C5" s="20"/>
      <c r="D5" s="24"/>
      <c r="E5" s="24"/>
      <c r="F5" s="20"/>
      <c r="G5" s="20"/>
      <c r="H5" s="20"/>
      <c r="I5" s="20"/>
      <c r="J5" s="20"/>
      <c r="K5" s="39"/>
      <c r="L5" s="40">
        <v>44072</v>
      </c>
    </row>
    <row r="6" spans="1:12" ht="16.5" customHeight="1" thickBot="1" x14ac:dyDescent="0.3">
      <c r="A6" s="25" t="str">
        <f>"Change in payroll jobs and total wages, "&amp;$L$1</f>
        <v>Change in payroll jobs and total wages, Victoria</v>
      </c>
      <c r="B6" s="22"/>
      <c r="C6" s="26"/>
      <c r="D6" s="27"/>
      <c r="E6" s="24"/>
      <c r="F6" s="20"/>
      <c r="G6" s="20"/>
      <c r="H6" s="20"/>
      <c r="I6" s="20"/>
      <c r="J6" s="20"/>
      <c r="K6" s="39"/>
      <c r="L6" s="40">
        <v>44079</v>
      </c>
    </row>
    <row r="7" spans="1:12" ht="16.5" customHeight="1" x14ac:dyDescent="0.25">
      <c r="A7" s="58"/>
      <c r="B7" s="83" t="s">
        <v>61</v>
      </c>
      <c r="C7" s="84"/>
      <c r="D7" s="84"/>
      <c r="E7" s="85"/>
      <c r="F7" s="86" t="s">
        <v>62</v>
      </c>
      <c r="G7" s="87"/>
      <c r="H7" s="87"/>
      <c r="I7" s="88"/>
      <c r="J7" s="51"/>
      <c r="K7" s="39" t="s">
        <v>71</v>
      </c>
      <c r="L7" s="40">
        <v>44086</v>
      </c>
    </row>
    <row r="8" spans="1:12" ht="34.35" customHeight="1" x14ac:dyDescent="0.25">
      <c r="A8" s="89"/>
      <c r="B8" s="91" t="str">
        <f>"% Change between " &amp; TEXT($L$3,"dd mmmm")&amp;" and "&amp; TEXT($L$2,"dd mmmm") &amp; " (Change since 100th case of COVID-19)"</f>
        <v>% Change between 14 March and 19 September (Change since 100th case of COVID-19)</v>
      </c>
      <c r="C8" s="93" t="str">
        <f>"% Change between " &amp; TEXT($L$4,"dd mmmm")&amp;" and "&amp; TEXT($L$2,"dd mmmm") &amp; " (monthly change)"</f>
        <v>% Change between 22 August and 19 September (monthly change)</v>
      </c>
      <c r="D8" s="74" t="str">
        <f>"% Change between " &amp; TEXT($L$7,"dd mmmm")&amp;" and "&amp; TEXT($L$2,"dd mmmm") &amp; " (weekly change)"</f>
        <v>% Change between 12 September and 19 September (weekly change)</v>
      </c>
      <c r="E8" s="76" t="str">
        <f>"% Change between " &amp; TEXT($L$6,"dd mmmm")&amp;" and "&amp; TEXT($L$7,"dd mmmm") &amp; " (weekly change)"</f>
        <v>% Change between 05 September and 12 September (weekly change)</v>
      </c>
      <c r="F8" s="95" t="str">
        <f>"% Change between " &amp; TEXT($L$3,"dd mmmm")&amp;" and "&amp; TEXT($L$2,"dd mmmm") &amp; " (Change since 100th case of COVID-19)"</f>
        <v>% Change between 14 March and 19 September (Change since 100th case of COVID-19)</v>
      </c>
      <c r="G8" s="93" t="str">
        <f>"% Change between " &amp; TEXT($L$4,"dd mmmm")&amp;" and "&amp; TEXT($L$2,"dd mmmm") &amp; " (monthly change)"</f>
        <v>% Change between 22 August and 19 September (monthly change)</v>
      </c>
      <c r="H8" s="74" t="str">
        <f>"% Change between " &amp; TEXT($L$7,"dd mmmm")&amp;" and "&amp; TEXT($L$2,"dd mmmm") &amp; " (weekly change)"</f>
        <v>% Change between 12 September and 19 September (weekly change)</v>
      </c>
      <c r="I8" s="76" t="str">
        <f>"% Change between " &amp; TEXT($L$6,"dd mmmm")&amp;" and "&amp; TEXT($L$7,"dd mmmm") &amp; " (weekly change)"</f>
        <v>% Change between 05 September and 12 September (weekly change)</v>
      </c>
      <c r="J8" s="52"/>
      <c r="K8" s="39" t="s">
        <v>72</v>
      </c>
      <c r="L8" s="40">
        <v>44093</v>
      </c>
    </row>
    <row r="9" spans="1:12" ht="44.25" customHeight="1" thickBot="1" x14ac:dyDescent="0.3">
      <c r="A9" s="90"/>
      <c r="B9" s="92"/>
      <c r="C9" s="94"/>
      <c r="D9" s="75"/>
      <c r="E9" s="77"/>
      <c r="F9" s="96"/>
      <c r="G9" s="94"/>
      <c r="H9" s="75"/>
      <c r="I9" s="77"/>
      <c r="J9" s="53"/>
      <c r="K9" s="41" t="s">
        <v>31</v>
      </c>
      <c r="L9" s="43"/>
    </row>
    <row r="10" spans="1:12" x14ac:dyDescent="0.25">
      <c r="A10" s="59"/>
      <c r="B10" s="78" t="str">
        <f>L1</f>
        <v>Victoria</v>
      </c>
      <c r="C10" s="79"/>
      <c r="D10" s="79"/>
      <c r="E10" s="79"/>
      <c r="F10" s="79"/>
      <c r="G10" s="79"/>
      <c r="H10" s="79"/>
      <c r="I10" s="80"/>
      <c r="J10" s="28"/>
      <c r="K10" s="55"/>
      <c r="L10" s="43"/>
    </row>
    <row r="11" spans="1:12" x14ac:dyDescent="0.25">
      <c r="A11" s="60" t="s">
        <v>30</v>
      </c>
      <c r="B11" s="28">
        <v>-7.9866471000129891E-2</v>
      </c>
      <c r="C11" s="28">
        <v>-4.8435293237467647E-3</v>
      </c>
      <c r="D11" s="28">
        <v>2.809444590823551E-3</v>
      </c>
      <c r="E11" s="28">
        <v>1.5432687325511729E-3</v>
      </c>
      <c r="F11" s="28">
        <v>-4.6163702447340027E-2</v>
      </c>
      <c r="G11" s="28">
        <v>1.4816186244072105E-2</v>
      </c>
      <c r="H11" s="28">
        <v>7.5324598780535101E-3</v>
      </c>
      <c r="I11" s="61">
        <v>-1.8487866136629449E-4</v>
      </c>
      <c r="J11" s="28"/>
      <c r="K11" s="42"/>
      <c r="L11" s="43"/>
    </row>
    <row r="12" spans="1:12" x14ac:dyDescent="0.25">
      <c r="A12" s="59"/>
      <c r="B12" s="81" t="s">
        <v>29</v>
      </c>
      <c r="C12" s="81"/>
      <c r="D12" s="81"/>
      <c r="E12" s="81"/>
      <c r="F12" s="81"/>
      <c r="G12" s="81"/>
      <c r="H12" s="81"/>
      <c r="I12" s="82"/>
      <c r="J12" s="28"/>
      <c r="K12" s="42"/>
      <c r="L12" s="43"/>
    </row>
    <row r="13" spans="1:12" x14ac:dyDescent="0.25">
      <c r="A13" s="62" t="s">
        <v>28</v>
      </c>
      <c r="B13" s="28">
        <v>-7.6533316615370661E-2</v>
      </c>
      <c r="C13" s="28">
        <v>-8.8744372655762405E-3</v>
      </c>
      <c r="D13" s="28">
        <v>3.8212349114756794E-3</v>
      </c>
      <c r="E13" s="28">
        <v>-1.3563528194966423E-3</v>
      </c>
      <c r="F13" s="28">
        <v>-6.8005124432930608E-2</v>
      </c>
      <c r="G13" s="28">
        <v>1.3888437657887387E-2</v>
      </c>
      <c r="H13" s="28">
        <v>8.0454828008471591E-3</v>
      </c>
      <c r="I13" s="61">
        <v>-2.8094802455759238E-3</v>
      </c>
      <c r="J13" s="28"/>
      <c r="K13" s="42"/>
      <c r="L13" s="43"/>
    </row>
    <row r="14" spans="1:12" x14ac:dyDescent="0.25">
      <c r="A14" s="62" t="s">
        <v>27</v>
      </c>
      <c r="B14" s="28">
        <v>-8.3026676653690346E-2</v>
      </c>
      <c r="C14" s="28">
        <v>-4.0001038611974238E-3</v>
      </c>
      <c r="D14" s="28">
        <v>1.2197728230856075E-3</v>
      </c>
      <c r="E14" s="28">
        <v>2.2179891764031456E-3</v>
      </c>
      <c r="F14" s="28">
        <v>-1.7349890516951461E-2</v>
      </c>
      <c r="G14" s="28">
        <v>1.5670939168581643E-2</v>
      </c>
      <c r="H14" s="28">
        <v>6.7981727716883711E-3</v>
      </c>
      <c r="I14" s="61">
        <v>3.187503780375911E-3</v>
      </c>
      <c r="J14" s="28"/>
      <c r="K14" s="38"/>
      <c r="L14" s="43"/>
    </row>
    <row r="15" spans="1:12" x14ac:dyDescent="0.25">
      <c r="A15" s="63" t="s">
        <v>49</v>
      </c>
      <c r="B15" s="28">
        <v>-0.11238094394444054</v>
      </c>
      <c r="C15" s="28">
        <v>0.11794644650228703</v>
      </c>
      <c r="D15" s="28">
        <v>3.1495542607728799E-2</v>
      </c>
      <c r="E15" s="28">
        <v>9.3670487041498829E-2</v>
      </c>
      <c r="F15" s="28">
        <v>0.15210774698886409</v>
      </c>
      <c r="G15" s="28">
        <v>8.0283014094622462E-2</v>
      </c>
      <c r="H15" s="28">
        <v>1.7825957176041074E-2</v>
      </c>
      <c r="I15" s="61">
        <v>4.6550888681348601E-2</v>
      </c>
      <c r="J15" s="28"/>
      <c r="K15" s="56"/>
      <c r="L15" s="43"/>
    </row>
    <row r="16" spans="1:12" x14ac:dyDescent="0.25">
      <c r="A16" s="62" t="s">
        <v>50</v>
      </c>
      <c r="B16" s="28">
        <v>-0.12416741959592004</v>
      </c>
      <c r="C16" s="28">
        <v>-4.7823433870088916E-3</v>
      </c>
      <c r="D16" s="28">
        <v>5.677242243080638E-4</v>
      </c>
      <c r="E16" s="28">
        <v>2.1765187740707681E-3</v>
      </c>
      <c r="F16" s="28">
        <v>-3.9949340288542801E-2</v>
      </c>
      <c r="G16" s="28">
        <v>1.2736713183268522E-2</v>
      </c>
      <c r="H16" s="28">
        <v>6.006673873301116E-3</v>
      </c>
      <c r="I16" s="61">
        <v>-1.0911409094590541E-3</v>
      </c>
      <c r="J16" s="28"/>
      <c r="K16" s="42"/>
      <c r="L16" s="43"/>
    </row>
    <row r="17" spans="1:12" x14ac:dyDescent="0.25">
      <c r="A17" s="62" t="s">
        <v>51</v>
      </c>
      <c r="B17" s="28">
        <v>-5.8696538459835246E-2</v>
      </c>
      <c r="C17" s="28">
        <v>-7.0508660367839537E-3</v>
      </c>
      <c r="D17" s="28">
        <v>2.8821387851387659E-3</v>
      </c>
      <c r="E17" s="28">
        <v>-1.8632409404422123E-3</v>
      </c>
      <c r="F17" s="28">
        <v>-3.7440069658348785E-2</v>
      </c>
      <c r="G17" s="28">
        <v>1.958044677458104E-2</v>
      </c>
      <c r="H17" s="28">
        <v>8.7416466973235796E-3</v>
      </c>
      <c r="I17" s="61">
        <v>9.0884191849571749E-4</v>
      </c>
      <c r="J17" s="28"/>
      <c r="K17" s="42"/>
      <c r="L17" s="43"/>
    </row>
    <row r="18" spans="1:12" x14ac:dyDescent="0.25">
      <c r="A18" s="62" t="s">
        <v>52</v>
      </c>
      <c r="B18" s="28">
        <v>-4.5132696210340106E-2</v>
      </c>
      <c r="C18" s="28">
        <v>-5.0915838264006252E-3</v>
      </c>
      <c r="D18" s="28">
        <v>4.6597412174593789E-3</v>
      </c>
      <c r="E18" s="28">
        <v>-7.0120822124342119E-4</v>
      </c>
      <c r="F18" s="28">
        <v>-4.0160261775701755E-2</v>
      </c>
      <c r="G18" s="28">
        <v>1.898780415604806E-2</v>
      </c>
      <c r="H18" s="28">
        <v>9.9589434906861563E-3</v>
      </c>
      <c r="I18" s="61">
        <v>1.5387782937716921E-3</v>
      </c>
      <c r="J18" s="28"/>
      <c r="K18" s="42"/>
      <c r="L18" s="43"/>
    </row>
    <row r="19" spans="1:12" ht="17.25" customHeight="1" x14ac:dyDescent="0.25">
      <c r="A19" s="62" t="s">
        <v>53</v>
      </c>
      <c r="B19" s="28">
        <v>-4.5356019814774884E-2</v>
      </c>
      <c r="C19" s="28">
        <v>-4.9764512030314734E-3</v>
      </c>
      <c r="D19" s="28">
        <v>4.692511520476117E-3</v>
      </c>
      <c r="E19" s="28">
        <v>-3.9877919188302524E-4</v>
      </c>
      <c r="F19" s="28">
        <v>-4.6441670343898789E-2</v>
      </c>
      <c r="G19" s="28">
        <v>1.7420528095810184E-2</v>
      </c>
      <c r="H19" s="28">
        <v>7.9409312237901375E-3</v>
      </c>
      <c r="I19" s="61">
        <v>4.141681518465834E-4</v>
      </c>
      <c r="J19" s="29"/>
      <c r="K19" s="44"/>
      <c r="L19" s="43"/>
    </row>
    <row r="20" spans="1:12" x14ac:dyDescent="0.25">
      <c r="A20" s="62" t="s">
        <v>54</v>
      </c>
      <c r="B20" s="28">
        <v>-8.48746063009993E-2</v>
      </c>
      <c r="C20" s="28">
        <v>-8.1054837376778321E-3</v>
      </c>
      <c r="D20" s="28">
        <v>3.6045192116265223E-3</v>
      </c>
      <c r="E20" s="28">
        <v>-9.4475660086523749E-4</v>
      </c>
      <c r="F20" s="28">
        <v>-7.4808243964373133E-2</v>
      </c>
      <c r="G20" s="28">
        <v>6.8260482022761693E-3</v>
      </c>
      <c r="H20" s="28">
        <v>7.446399376973778E-3</v>
      </c>
      <c r="I20" s="61">
        <v>-1.7096118806847471E-5</v>
      </c>
      <c r="J20" s="20"/>
      <c r="K20" s="37"/>
      <c r="L20" s="43"/>
    </row>
    <row r="21" spans="1:12" ht="15.75" thickBot="1" x14ac:dyDescent="0.3">
      <c r="A21" s="64" t="s">
        <v>55</v>
      </c>
      <c r="B21" s="65">
        <v>-0.16244348437656997</v>
      </c>
      <c r="C21" s="65">
        <v>-1.6067985993626355E-2</v>
      </c>
      <c r="D21" s="65">
        <v>2.0675561966581046E-3</v>
      </c>
      <c r="E21" s="65">
        <v>-1.7998560115191076E-3</v>
      </c>
      <c r="F21" s="65">
        <v>-9.6529251869768906E-2</v>
      </c>
      <c r="G21" s="65">
        <v>-1.3468063353721749E-2</v>
      </c>
      <c r="H21" s="65">
        <v>-2.5926683593717748E-3</v>
      </c>
      <c r="I21" s="66">
        <v>2.5243753993500206E-3</v>
      </c>
      <c r="J21" s="20"/>
      <c r="K21" s="57"/>
      <c r="L21" s="43"/>
    </row>
    <row r="22" spans="1:12" x14ac:dyDescent="0.25">
      <c r="A22" s="30" t="s">
        <v>48</v>
      </c>
      <c r="B22" s="20"/>
      <c r="C22" s="20"/>
      <c r="D22" s="20"/>
      <c r="E22" s="20"/>
      <c r="F22" s="20"/>
      <c r="G22" s="20"/>
      <c r="H22" s="20"/>
      <c r="I22" s="20"/>
      <c r="J22" s="20"/>
      <c r="K22" s="37"/>
      <c r="L22" s="43"/>
    </row>
    <row r="23" spans="1:12" x14ac:dyDescent="0.25">
      <c r="A23" s="31" t="str">
        <f>"Indexed number of payroll jobs and total wages, "&amp;$L$1&amp;" and Australia"</f>
        <v>Indexed number of payroll jobs and total wages, Victoria and Australia</v>
      </c>
      <c r="B23" s="20"/>
      <c r="C23" s="20"/>
      <c r="D23" s="20"/>
      <c r="E23" s="20"/>
      <c r="F23" s="20"/>
      <c r="G23" s="20"/>
      <c r="H23" s="20"/>
      <c r="I23" s="20"/>
      <c r="J23" s="20"/>
      <c r="K23" s="45"/>
      <c r="L23" s="43"/>
    </row>
    <row r="24" spans="1:12" x14ac:dyDescent="0.25">
      <c r="A24" s="20"/>
      <c r="B24" s="20"/>
      <c r="C24" s="20"/>
      <c r="D24" s="20"/>
      <c r="E24" s="20"/>
      <c r="F24" s="20"/>
      <c r="G24" s="20"/>
      <c r="H24" s="20"/>
      <c r="I24" s="20"/>
      <c r="J24" s="20"/>
      <c r="K24" s="45"/>
      <c r="L24" s="43"/>
    </row>
    <row r="25" spans="1:12" x14ac:dyDescent="0.25">
      <c r="B25" s="20"/>
      <c r="C25" s="20"/>
      <c r="D25" s="20"/>
      <c r="E25" s="20"/>
      <c r="F25" s="20"/>
      <c r="G25" s="20"/>
      <c r="H25" s="20"/>
      <c r="I25" s="20"/>
      <c r="J25" s="20"/>
      <c r="K25" s="45"/>
      <c r="L25" s="43"/>
    </row>
    <row r="26" spans="1:12" x14ac:dyDescent="0.25">
      <c r="A26" s="20"/>
      <c r="B26" s="20"/>
      <c r="C26" s="20"/>
      <c r="D26" s="20"/>
      <c r="E26" s="24"/>
      <c r="F26" s="24"/>
      <c r="G26" s="24"/>
      <c r="H26" s="24"/>
      <c r="I26" s="24"/>
      <c r="J26" s="24"/>
      <c r="K26" s="57"/>
      <c r="L26" s="43"/>
    </row>
    <row r="27" spans="1:12" x14ac:dyDescent="0.25">
      <c r="A27" s="20"/>
      <c r="B27" s="31"/>
      <c r="C27" s="31"/>
      <c r="D27" s="31"/>
      <c r="E27" s="31"/>
      <c r="F27" s="31"/>
      <c r="G27" s="31"/>
      <c r="H27" s="31"/>
      <c r="I27" s="31"/>
      <c r="J27" s="31"/>
      <c r="K27" s="46"/>
      <c r="L27" s="43"/>
    </row>
    <row r="28" spans="1:12" x14ac:dyDescent="0.25">
      <c r="A28" s="20"/>
      <c r="B28" s="20"/>
      <c r="C28" s="20"/>
      <c r="D28" s="20"/>
      <c r="E28" s="20"/>
      <c r="F28" s="20"/>
      <c r="G28" s="20"/>
      <c r="H28" s="20"/>
      <c r="I28" s="20"/>
      <c r="J28" s="20"/>
      <c r="K28" s="45"/>
      <c r="L28" s="43"/>
    </row>
    <row r="29" spans="1:12" x14ac:dyDescent="0.25">
      <c r="B29" s="20"/>
      <c r="C29" s="20"/>
      <c r="D29" s="20"/>
      <c r="E29" s="20"/>
      <c r="F29" s="20"/>
      <c r="G29" s="20"/>
      <c r="H29" s="20"/>
      <c r="I29" s="20"/>
      <c r="J29" s="20"/>
      <c r="K29" s="45"/>
      <c r="L29" s="43"/>
    </row>
    <row r="30" spans="1:12" x14ac:dyDescent="0.25">
      <c r="A30" s="20"/>
      <c r="B30" s="20"/>
      <c r="C30" s="20"/>
      <c r="D30" s="20"/>
      <c r="E30" s="20"/>
      <c r="F30" s="20"/>
      <c r="G30" s="20"/>
      <c r="H30" s="20"/>
      <c r="I30" s="20"/>
      <c r="J30" s="20"/>
      <c r="K30" s="45"/>
      <c r="L30" s="43"/>
    </row>
    <row r="31" spans="1:12" x14ac:dyDescent="0.25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45"/>
      <c r="L31" s="43"/>
    </row>
    <row r="32" spans="1:12" ht="15.75" customHeight="1" x14ac:dyDescent="0.25">
      <c r="B32" s="20"/>
      <c r="C32" s="20"/>
      <c r="D32" s="20"/>
      <c r="E32" s="20"/>
      <c r="F32" s="20"/>
      <c r="G32" s="20"/>
      <c r="H32" s="20"/>
      <c r="I32" s="20"/>
      <c r="J32" s="20"/>
      <c r="K32" s="45"/>
      <c r="L32" s="43"/>
    </row>
    <row r="33" spans="1:12" x14ac:dyDescent="0.25">
      <c r="A33" s="20"/>
      <c r="B33" s="20"/>
      <c r="C33" s="20"/>
      <c r="D33" s="20"/>
      <c r="E33" s="20"/>
      <c r="F33" s="20"/>
      <c r="G33" s="20"/>
      <c r="H33" s="20"/>
      <c r="I33" s="20"/>
      <c r="J33" s="20"/>
      <c r="K33" s="43" t="s">
        <v>26</v>
      </c>
      <c r="L33" s="43" t="s">
        <v>65</v>
      </c>
    </row>
    <row r="34" spans="1:12" ht="11.25" customHeight="1" x14ac:dyDescent="0.25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43"/>
      <c r="L34" s="42" t="s">
        <v>24</v>
      </c>
    </row>
    <row r="35" spans="1:12" x14ac:dyDescent="0.25">
      <c r="A35" s="32" t="str">
        <f>"Indexed number of payroll jobs held by men by age group, "&amp;$L$1</f>
        <v>Indexed number of payroll jobs held by men by age group, Victoria</v>
      </c>
      <c r="B35" s="20"/>
      <c r="C35" s="20"/>
      <c r="D35" s="20"/>
      <c r="E35" s="20"/>
      <c r="F35" s="20"/>
      <c r="G35" s="20"/>
      <c r="H35" s="20"/>
      <c r="I35" s="20"/>
      <c r="J35" s="20"/>
      <c r="K35" s="42" t="s">
        <v>49</v>
      </c>
      <c r="L35" s="43">
        <v>81.27</v>
      </c>
    </row>
    <row r="36" spans="1:12" x14ac:dyDescent="0.25">
      <c r="B36" s="20"/>
      <c r="C36" s="20"/>
      <c r="D36" s="20"/>
      <c r="E36" s="20"/>
      <c r="F36" s="20"/>
      <c r="G36" s="20"/>
      <c r="H36" s="20"/>
      <c r="I36" s="20"/>
      <c r="J36" s="20"/>
      <c r="K36" s="42" t="s">
        <v>50</v>
      </c>
      <c r="L36" s="43">
        <v>88.82</v>
      </c>
    </row>
    <row r="37" spans="1:12" x14ac:dyDescent="0.25">
      <c r="B37" s="20"/>
      <c r="C37" s="20"/>
      <c r="D37" s="20"/>
      <c r="E37" s="20"/>
      <c r="F37" s="20"/>
      <c r="G37" s="20"/>
      <c r="H37" s="20"/>
      <c r="I37" s="20"/>
      <c r="J37" s="20"/>
      <c r="K37" s="42" t="s">
        <v>51</v>
      </c>
      <c r="L37" s="43">
        <v>94.84</v>
      </c>
    </row>
    <row r="38" spans="1:12" x14ac:dyDescent="0.25">
      <c r="K38" s="44" t="s">
        <v>52</v>
      </c>
      <c r="L38" s="43">
        <v>96.41</v>
      </c>
    </row>
    <row r="39" spans="1:12" x14ac:dyDescent="0.25">
      <c r="K39" s="37" t="s">
        <v>53</v>
      </c>
      <c r="L39" s="43">
        <v>96.34</v>
      </c>
    </row>
    <row r="40" spans="1:12" x14ac:dyDescent="0.25">
      <c r="K40" s="37" t="s">
        <v>54</v>
      </c>
      <c r="L40" s="43">
        <v>92.96</v>
      </c>
    </row>
    <row r="41" spans="1:12" x14ac:dyDescent="0.25">
      <c r="K41" s="37" t="s">
        <v>55</v>
      </c>
      <c r="L41" s="43">
        <v>86.53</v>
      </c>
    </row>
    <row r="42" spans="1:12" x14ac:dyDescent="0.25">
      <c r="K42" s="37"/>
      <c r="L42" s="43"/>
    </row>
    <row r="43" spans="1:12" x14ac:dyDescent="0.25">
      <c r="K43" s="43"/>
      <c r="L43" s="43" t="s">
        <v>23</v>
      </c>
    </row>
    <row r="44" spans="1:12" x14ac:dyDescent="0.25">
      <c r="K44" s="42" t="s">
        <v>49</v>
      </c>
      <c r="L44" s="43">
        <v>86.38</v>
      </c>
    </row>
    <row r="45" spans="1:12" ht="15.4" customHeight="1" x14ac:dyDescent="0.25">
      <c r="A45" s="32" t="str">
        <f>"Indexed number of payroll jobs held by women by age group, "&amp;$L$1</f>
        <v>Indexed number of payroll jobs held by women by age group, Victoria</v>
      </c>
      <c r="B45" s="20"/>
      <c r="C45" s="20"/>
      <c r="D45" s="20"/>
      <c r="E45" s="20"/>
      <c r="F45" s="20"/>
      <c r="G45" s="20"/>
      <c r="H45" s="20"/>
      <c r="I45" s="20"/>
      <c r="J45" s="20"/>
      <c r="K45" s="42" t="s">
        <v>50</v>
      </c>
      <c r="L45" s="43">
        <v>88.07</v>
      </c>
    </row>
    <row r="46" spans="1:12" ht="15.4" customHeight="1" x14ac:dyDescent="0.25">
      <c r="B46" s="20"/>
      <c r="C46" s="20"/>
      <c r="D46" s="20"/>
      <c r="E46" s="20"/>
      <c r="F46" s="20"/>
      <c r="G46" s="20"/>
      <c r="H46" s="20"/>
      <c r="I46" s="20"/>
      <c r="J46" s="20"/>
      <c r="K46" s="42" t="s">
        <v>51</v>
      </c>
      <c r="L46" s="43">
        <v>93.58</v>
      </c>
    </row>
    <row r="47" spans="1:12" ht="15.4" customHeight="1" x14ac:dyDescent="0.25">
      <c r="B47" s="20"/>
      <c r="C47" s="20"/>
      <c r="D47" s="20"/>
      <c r="E47" s="20"/>
      <c r="F47" s="20"/>
      <c r="G47" s="20"/>
      <c r="H47" s="20"/>
      <c r="I47" s="20"/>
      <c r="J47" s="20"/>
      <c r="K47" s="44" t="s">
        <v>52</v>
      </c>
      <c r="L47" s="43">
        <v>95.1</v>
      </c>
    </row>
    <row r="48" spans="1:12" ht="15.4" customHeight="1" x14ac:dyDescent="0.25">
      <c r="B48" s="20"/>
      <c r="C48" s="20"/>
      <c r="D48" s="20"/>
      <c r="E48" s="20"/>
      <c r="F48" s="20"/>
      <c r="G48" s="20"/>
      <c r="H48" s="20"/>
      <c r="I48" s="20"/>
      <c r="J48" s="20"/>
      <c r="K48" s="37" t="s">
        <v>53</v>
      </c>
      <c r="L48" s="43">
        <v>94.89</v>
      </c>
    </row>
    <row r="49" spans="1:12" ht="15.4" customHeight="1" x14ac:dyDescent="0.25">
      <c r="B49" s="20"/>
      <c r="C49" s="20"/>
      <c r="D49" s="20"/>
      <c r="E49" s="20"/>
      <c r="F49" s="20"/>
      <c r="G49" s="20"/>
      <c r="H49" s="20"/>
      <c r="I49" s="20"/>
      <c r="J49" s="20"/>
      <c r="K49" s="37" t="s">
        <v>54</v>
      </c>
      <c r="L49" s="43">
        <v>91.54</v>
      </c>
    </row>
    <row r="50" spans="1:12" ht="15.4" customHeight="1" x14ac:dyDescent="0.25">
      <c r="B50" s="20"/>
      <c r="C50" s="20"/>
      <c r="D50" s="20"/>
      <c r="E50" s="20"/>
      <c r="F50" s="20"/>
      <c r="G50" s="20"/>
      <c r="H50" s="20"/>
      <c r="I50" s="20"/>
      <c r="J50" s="20"/>
      <c r="K50" s="37" t="s">
        <v>55</v>
      </c>
      <c r="L50" s="43">
        <v>84.78</v>
      </c>
    </row>
    <row r="51" spans="1:12" ht="15.4" customHeight="1" x14ac:dyDescent="0.25">
      <c r="B51" s="32"/>
      <c r="C51" s="32"/>
      <c r="D51" s="32"/>
      <c r="E51" s="32"/>
      <c r="F51" s="32"/>
      <c r="G51" s="32"/>
      <c r="H51" s="32"/>
      <c r="I51" s="32"/>
      <c r="J51" s="32"/>
      <c r="K51" s="37"/>
      <c r="L51" s="43"/>
    </row>
    <row r="52" spans="1:12" ht="15.4" customHeight="1" x14ac:dyDescent="0.25">
      <c r="B52" s="20"/>
      <c r="C52" s="20"/>
      <c r="D52" s="20"/>
      <c r="E52" s="20"/>
      <c r="F52" s="20"/>
      <c r="G52" s="20"/>
      <c r="H52" s="20"/>
      <c r="I52" s="20"/>
      <c r="J52" s="20"/>
      <c r="K52" s="43"/>
      <c r="L52" s="43" t="s">
        <v>22</v>
      </c>
    </row>
    <row r="53" spans="1:12" ht="15.4" customHeight="1" x14ac:dyDescent="0.25">
      <c r="B53" s="31"/>
      <c r="C53" s="31"/>
      <c r="D53" s="31"/>
      <c r="E53" s="31"/>
      <c r="F53" s="31"/>
      <c r="G53" s="31"/>
      <c r="H53" s="31"/>
      <c r="I53" s="31"/>
      <c r="J53" s="31"/>
      <c r="K53" s="42" t="s">
        <v>49</v>
      </c>
      <c r="L53" s="43">
        <v>88.52</v>
      </c>
    </row>
    <row r="54" spans="1:12" ht="15.4" customHeight="1" x14ac:dyDescent="0.25">
      <c r="A54" s="32" t="str">
        <f>"Change in payroll jobs since week ending "&amp;TEXT($L$3,"dd mmmm")&amp;" by Industry, "&amp;$L$1</f>
        <v>Change in payroll jobs since week ending 14 March by Industry, Victoria</v>
      </c>
      <c r="B54" s="20"/>
      <c r="C54" s="20"/>
      <c r="D54" s="20"/>
      <c r="E54" s="20"/>
      <c r="F54" s="20"/>
      <c r="G54" s="20"/>
      <c r="H54" s="20"/>
      <c r="I54" s="20"/>
      <c r="J54" s="20"/>
      <c r="K54" s="42" t="s">
        <v>50</v>
      </c>
      <c r="L54" s="43">
        <v>88.33</v>
      </c>
    </row>
    <row r="55" spans="1:12" ht="15.4" customHeight="1" x14ac:dyDescent="0.25">
      <c r="B55" s="20"/>
      <c r="C55" s="20"/>
      <c r="D55" s="20"/>
      <c r="E55" s="20"/>
      <c r="F55" s="20"/>
      <c r="G55" s="20"/>
      <c r="H55" s="20"/>
      <c r="I55" s="20"/>
      <c r="J55" s="20"/>
      <c r="K55" s="42" t="s">
        <v>51</v>
      </c>
      <c r="L55" s="43">
        <v>93.97</v>
      </c>
    </row>
    <row r="56" spans="1:12" ht="15.4" customHeight="1" x14ac:dyDescent="0.25">
      <c r="B56" s="20"/>
      <c r="C56" s="20"/>
      <c r="D56" s="20"/>
      <c r="E56" s="20"/>
      <c r="F56" s="20"/>
      <c r="G56" s="20"/>
      <c r="H56" s="20"/>
      <c r="I56" s="20"/>
      <c r="J56" s="20"/>
      <c r="K56" s="44" t="s">
        <v>52</v>
      </c>
      <c r="L56" s="43">
        <v>95.63</v>
      </c>
    </row>
    <row r="57" spans="1:12" ht="15.4" customHeight="1" x14ac:dyDescent="0.25">
      <c r="A57" s="20"/>
      <c r="B57" s="20"/>
      <c r="C57" s="20"/>
      <c r="D57" s="20"/>
      <c r="E57" s="20"/>
      <c r="F57" s="20"/>
      <c r="G57" s="20"/>
      <c r="H57" s="20"/>
      <c r="I57" s="20"/>
      <c r="J57" s="20"/>
      <c r="K57" s="37" t="s">
        <v>53</v>
      </c>
      <c r="L57" s="43">
        <v>95.46</v>
      </c>
    </row>
    <row r="58" spans="1:12" ht="15.4" customHeight="1" x14ac:dyDescent="0.25">
      <c r="B58" s="20"/>
      <c r="C58" s="20"/>
      <c r="D58" s="20"/>
      <c r="E58" s="20"/>
      <c r="F58" s="20"/>
      <c r="G58" s="20"/>
      <c r="H58" s="20"/>
      <c r="I58" s="20"/>
      <c r="J58" s="20"/>
      <c r="K58" s="37" t="s">
        <v>54</v>
      </c>
      <c r="L58" s="43">
        <v>92.06</v>
      </c>
    </row>
    <row r="59" spans="1:12" ht="15.4" customHeight="1" x14ac:dyDescent="0.25">
      <c r="K59" s="37" t="s">
        <v>55</v>
      </c>
      <c r="L59" s="43">
        <v>85.07</v>
      </c>
    </row>
    <row r="60" spans="1:12" ht="15.4" customHeight="1" x14ac:dyDescent="0.25">
      <c r="K60" s="37"/>
      <c r="L60" s="43"/>
    </row>
    <row r="61" spans="1:12" ht="15.4" customHeight="1" x14ac:dyDescent="0.25">
      <c r="B61" s="20"/>
      <c r="C61" s="20"/>
      <c r="D61" s="20"/>
      <c r="E61" s="20"/>
      <c r="F61" s="20"/>
      <c r="G61" s="20"/>
      <c r="H61" s="20"/>
      <c r="I61" s="20"/>
      <c r="J61" s="20"/>
      <c r="K61" s="39"/>
      <c r="L61" s="39"/>
    </row>
    <row r="62" spans="1:12" ht="15.4" customHeight="1" x14ac:dyDescent="0.25">
      <c r="K62" s="43" t="s">
        <v>25</v>
      </c>
      <c r="L62" s="42" t="s">
        <v>66</v>
      </c>
    </row>
    <row r="63" spans="1:12" ht="15.4" customHeight="1" x14ac:dyDescent="0.25">
      <c r="K63" s="46"/>
      <c r="L63" s="42" t="s">
        <v>24</v>
      </c>
    </row>
    <row r="64" spans="1:12" ht="15.4" customHeight="1" x14ac:dyDescent="0.25">
      <c r="K64" s="42" t="s">
        <v>49</v>
      </c>
      <c r="L64" s="43">
        <v>74.3</v>
      </c>
    </row>
    <row r="65" spans="1:12" ht="15.4" customHeight="1" x14ac:dyDescent="0.25">
      <c r="K65" s="42" t="s">
        <v>50</v>
      </c>
      <c r="L65" s="43">
        <v>87.7</v>
      </c>
    </row>
    <row r="66" spans="1:12" ht="15.4" customHeight="1" x14ac:dyDescent="0.25">
      <c r="K66" s="42" t="s">
        <v>51</v>
      </c>
      <c r="L66" s="43">
        <v>94.63</v>
      </c>
    </row>
    <row r="67" spans="1:12" ht="15.4" customHeight="1" x14ac:dyDescent="0.25">
      <c r="K67" s="44" t="s">
        <v>52</v>
      </c>
      <c r="L67" s="43">
        <v>95.58</v>
      </c>
    </row>
    <row r="68" spans="1:12" ht="15.4" customHeight="1" x14ac:dyDescent="0.25">
      <c r="K68" s="37" t="s">
        <v>53</v>
      </c>
      <c r="L68" s="43">
        <v>95.57</v>
      </c>
    </row>
    <row r="69" spans="1:12" ht="15.4" customHeight="1" x14ac:dyDescent="0.25">
      <c r="K69" s="37" t="s">
        <v>54</v>
      </c>
      <c r="L69" s="43">
        <v>91.56</v>
      </c>
    </row>
    <row r="70" spans="1:12" ht="15.4" customHeight="1" x14ac:dyDescent="0.25">
      <c r="K70" s="37" t="s">
        <v>55</v>
      </c>
      <c r="L70" s="43">
        <v>83.13</v>
      </c>
    </row>
    <row r="71" spans="1:12" ht="15.4" customHeight="1" x14ac:dyDescent="0.25">
      <c r="K71" s="37"/>
      <c r="L71" s="43"/>
    </row>
    <row r="72" spans="1:12" ht="15.4" customHeight="1" x14ac:dyDescent="0.25">
      <c r="K72" s="38"/>
      <c r="L72" s="43" t="s">
        <v>23</v>
      </c>
    </row>
    <row r="73" spans="1:12" ht="15.4" customHeight="1" x14ac:dyDescent="0.25">
      <c r="K73" s="42" t="s">
        <v>49</v>
      </c>
      <c r="L73" s="43">
        <v>78.83</v>
      </c>
    </row>
    <row r="74" spans="1:12" ht="15.4" customHeight="1" x14ac:dyDescent="0.25">
      <c r="K74" s="42" t="s">
        <v>50</v>
      </c>
      <c r="L74" s="43">
        <v>87.57</v>
      </c>
    </row>
    <row r="75" spans="1:12" ht="15.4" customHeight="1" x14ac:dyDescent="0.25">
      <c r="K75" s="42" t="s">
        <v>51</v>
      </c>
      <c r="L75" s="43">
        <v>94</v>
      </c>
    </row>
    <row r="76" spans="1:12" ht="15.4" customHeight="1" x14ac:dyDescent="0.25">
      <c r="A76" s="31" t="str">
        <f>"Distribution of payroll jobs by industry, "&amp;$L$1</f>
        <v>Distribution of payroll jobs by industry, Victoria</v>
      </c>
      <c r="K76" s="44" t="s">
        <v>52</v>
      </c>
      <c r="L76" s="43">
        <v>95.02</v>
      </c>
    </row>
    <row r="77" spans="1:12" ht="15.4" customHeight="1" x14ac:dyDescent="0.25">
      <c r="K77" s="37" t="s">
        <v>53</v>
      </c>
      <c r="L77" s="43">
        <v>95.14</v>
      </c>
    </row>
    <row r="78" spans="1:12" ht="15.4" customHeight="1" x14ac:dyDescent="0.25">
      <c r="K78" s="37" t="s">
        <v>54</v>
      </c>
      <c r="L78" s="43">
        <v>90.8</v>
      </c>
    </row>
    <row r="79" spans="1:12" ht="15.4" customHeight="1" x14ac:dyDescent="0.25">
      <c r="K79" s="37" t="s">
        <v>55</v>
      </c>
      <c r="L79" s="43">
        <v>82.03</v>
      </c>
    </row>
    <row r="80" spans="1:12" ht="15.4" customHeight="1" x14ac:dyDescent="0.25">
      <c r="K80" s="37"/>
      <c r="L80" s="43"/>
    </row>
    <row r="81" spans="1:12" ht="15.4" customHeight="1" x14ac:dyDescent="0.25">
      <c r="K81" s="39"/>
      <c r="L81" s="43" t="s">
        <v>22</v>
      </c>
    </row>
    <row r="82" spans="1:12" ht="15.4" customHeight="1" x14ac:dyDescent="0.25">
      <c r="K82" s="42" t="s">
        <v>49</v>
      </c>
      <c r="L82" s="43">
        <v>80.930000000000007</v>
      </c>
    </row>
    <row r="83" spans="1:12" ht="15.4" customHeight="1" x14ac:dyDescent="0.25">
      <c r="K83" s="42" t="s">
        <v>50</v>
      </c>
      <c r="L83" s="43">
        <v>87.49</v>
      </c>
    </row>
    <row r="84" spans="1:12" ht="15.4" customHeight="1" x14ac:dyDescent="0.25">
      <c r="K84" s="42" t="s">
        <v>51</v>
      </c>
      <c r="L84" s="43">
        <v>94.18</v>
      </c>
    </row>
    <row r="85" spans="1:12" ht="15.4" customHeight="1" x14ac:dyDescent="0.25">
      <c r="K85" s="44" t="s">
        <v>52</v>
      </c>
      <c r="L85" s="43">
        <v>95.38</v>
      </c>
    </row>
    <row r="86" spans="1:12" ht="15.4" customHeight="1" x14ac:dyDescent="0.25">
      <c r="K86" s="37" t="s">
        <v>53</v>
      </c>
      <c r="L86" s="43">
        <v>95.46</v>
      </c>
    </row>
    <row r="87" spans="1:12" ht="15.4" customHeight="1" x14ac:dyDescent="0.25">
      <c r="K87" s="37" t="s">
        <v>54</v>
      </c>
      <c r="L87" s="43">
        <v>90.94</v>
      </c>
    </row>
    <row r="88" spans="1:12" ht="15.4" customHeight="1" x14ac:dyDescent="0.25">
      <c r="A88" s="33"/>
      <c r="B88" s="33"/>
      <c r="C88" s="33"/>
      <c r="D88" s="33"/>
      <c r="E88" s="33"/>
      <c r="F88" s="33"/>
      <c r="G88" s="33"/>
      <c r="H88" s="33"/>
      <c r="I88" s="33"/>
      <c r="J88" s="33"/>
      <c r="K88" s="37" t="s">
        <v>55</v>
      </c>
      <c r="L88" s="43">
        <v>81.99</v>
      </c>
    </row>
    <row r="89" spans="1:12" ht="15.4" customHeight="1" x14ac:dyDescent="0.25">
      <c r="A89" s="33"/>
      <c r="B89" s="33"/>
      <c r="C89" s="33"/>
      <c r="D89" s="33"/>
      <c r="E89" s="33"/>
      <c r="F89" s="33"/>
      <c r="G89" s="33"/>
      <c r="H89" s="33"/>
      <c r="I89" s="33"/>
      <c r="J89" s="33"/>
      <c r="K89" s="37"/>
      <c r="L89" s="43"/>
    </row>
    <row r="90" spans="1:12" ht="15" customHeight="1" x14ac:dyDescent="0.25">
      <c r="B90" s="24"/>
      <c r="C90" s="24"/>
      <c r="D90" s="24"/>
      <c r="E90" s="24"/>
      <c r="F90" s="24"/>
      <c r="G90" s="24"/>
      <c r="H90" s="24"/>
      <c r="I90" s="24"/>
      <c r="J90" s="24"/>
      <c r="K90" s="38"/>
      <c r="L90" s="38"/>
    </row>
    <row r="91" spans="1:12" ht="15" customHeight="1" x14ac:dyDescent="0.25">
      <c r="B91" s="24"/>
      <c r="C91" s="24"/>
      <c r="D91" s="24"/>
      <c r="E91" s="24"/>
      <c r="F91" s="24"/>
      <c r="G91" s="24"/>
      <c r="H91" s="24"/>
      <c r="I91" s="24"/>
      <c r="J91" s="24"/>
      <c r="K91" s="43" t="s">
        <v>21</v>
      </c>
      <c r="L91" s="70" t="s">
        <v>67</v>
      </c>
    </row>
    <row r="92" spans="1:12" ht="15" customHeight="1" x14ac:dyDescent="0.25">
      <c r="A92" s="24"/>
      <c r="B92" s="24"/>
      <c r="C92" s="24"/>
      <c r="D92" s="24"/>
      <c r="E92" s="24"/>
      <c r="F92" s="24"/>
      <c r="G92" s="24"/>
      <c r="H92" s="24"/>
      <c r="I92" s="24"/>
      <c r="J92" s="24"/>
      <c r="K92" s="34"/>
      <c r="L92" s="40"/>
    </row>
    <row r="93" spans="1:12" ht="15" customHeight="1" x14ac:dyDescent="0.25">
      <c r="A93" s="24"/>
      <c r="B93" s="24"/>
      <c r="C93" s="24"/>
      <c r="D93" s="24"/>
      <c r="E93" s="24"/>
      <c r="F93" s="24"/>
      <c r="G93" s="24"/>
      <c r="H93" s="24"/>
      <c r="I93" s="24"/>
      <c r="J93" s="24"/>
      <c r="K93" s="38" t="s">
        <v>19</v>
      </c>
      <c r="L93" s="42">
        <v>-0.14460000000000001</v>
      </c>
    </row>
    <row r="94" spans="1:12" ht="15" customHeight="1" x14ac:dyDescent="0.25">
      <c r="A94" s="24"/>
      <c r="B94" s="24"/>
      <c r="C94" s="24"/>
      <c r="D94" s="24"/>
      <c r="E94" s="24"/>
      <c r="F94" s="24"/>
      <c r="G94" s="24"/>
      <c r="H94" s="24"/>
      <c r="I94" s="24"/>
      <c r="J94" s="24"/>
      <c r="K94" s="38" t="s">
        <v>0</v>
      </c>
      <c r="L94" s="42">
        <v>-4.0500000000000001E-2</v>
      </c>
    </row>
    <row r="95" spans="1:12" ht="15" customHeight="1" x14ac:dyDescent="0.25">
      <c r="B95" s="24"/>
      <c r="C95" s="24"/>
      <c r="D95" s="24"/>
      <c r="E95" s="24"/>
      <c r="F95" s="24"/>
      <c r="G95" s="24"/>
      <c r="H95" s="24"/>
      <c r="I95" s="24"/>
      <c r="J95" s="24"/>
      <c r="K95" s="38" t="s">
        <v>1</v>
      </c>
      <c r="L95" s="42">
        <v>-4.1399999999999999E-2</v>
      </c>
    </row>
    <row r="96" spans="1:12" ht="15" customHeight="1" x14ac:dyDescent="0.25">
      <c r="B96" s="24"/>
      <c r="C96" s="24"/>
      <c r="D96" s="24"/>
      <c r="E96" s="24"/>
      <c r="F96" s="24"/>
      <c r="G96" s="24"/>
      <c r="H96" s="24"/>
      <c r="I96" s="24"/>
      <c r="J96" s="24"/>
      <c r="K96" s="38" t="s">
        <v>18</v>
      </c>
      <c r="L96" s="42">
        <v>2.7799999999999998E-2</v>
      </c>
    </row>
    <row r="97" spans="1:12" ht="15" customHeight="1" x14ac:dyDescent="0.25">
      <c r="A97" s="24"/>
      <c r="B97" s="24"/>
      <c r="C97" s="24"/>
      <c r="D97" s="24"/>
      <c r="E97" s="24"/>
      <c r="F97" s="24"/>
      <c r="G97" s="24"/>
      <c r="H97" s="24"/>
      <c r="I97" s="24"/>
      <c r="J97" s="24"/>
      <c r="K97" s="38" t="s">
        <v>2</v>
      </c>
      <c r="L97" s="42">
        <v>-6.9000000000000006E-2</v>
      </c>
    </row>
    <row r="98" spans="1:12" ht="15" customHeight="1" x14ac:dyDescent="0.25">
      <c r="B98" s="24"/>
      <c r="C98" s="24"/>
      <c r="D98" s="24"/>
      <c r="E98" s="24"/>
      <c r="F98" s="24"/>
      <c r="G98" s="24"/>
      <c r="H98" s="24"/>
      <c r="I98" s="24"/>
      <c r="J98" s="24"/>
      <c r="K98" s="38" t="s">
        <v>17</v>
      </c>
      <c r="L98" s="42">
        <v>-5.2600000000000001E-2</v>
      </c>
    </row>
    <row r="99" spans="1:12" ht="15" customHeight="1" x14ac:dyDescent="0.25">
      <c r="A99" s="24"/>
      <c r="B99" s="24"/>
      <c r="C99" s="24"/>
      <c r="D99" s="24"/>
      <c r="E99" s="24"/>
      <c r="F99" s="24"/>
      <c r="G99" s="24"/>
      <c r="H99" s="24"/>
      <c r="I99" s="24"/>
      <c r="J99" s="24"/>
      <c r="K99" s="38" t="s">
        <v>16</v>
      </c>
      <c r="L99" s="42">
        <v>-8.3000000000000004E-2</v>
      </c>
    </row>
    <row r="100" spans="1:12" ht="15" customHeight="1" x14ac:dyDescent="0.25">
      <c r="A100" s="24"/>
      <c r="B100" s="24"/>
      <c r="C100" s="24"/>
      <c r="D100" s="24"/>
      <c r="E100" s="24"/>
      <c r="F100" s="24"/>
      <c r="G100" s="24"/>
      <c r="H100" s="24"/>
      <c r="I100" s="24"/>
      <c r="J100" s="24"/>
      <c r="K100" s="38" t="s">
        <v>15</v>
      </c>
      <c r="L100" s="42">
        <v>-0.31069999999999998</v>
      </c>
    </row>
    <row r="101" spans="1:12" x14ac:dyDescent="0.25">
      <c r="A101" s="24"/>
      <c r="B101" s="24"/>
      <c r="C101" s="24"/>
      <c r="D101" s="24"/>
      <c r="E101" s="24"/>
      <c r="F101" s="24"/>
      <c r="G101" s="24"/>
      <c r="H101" s="24"/>
      <c r="I101" s="24"/>
      <c r="J101" s="24"/>
      <c r="K101" s="38" t="s">
        <v>14</v>
      </c>
      <c r="L101" s="42">
        <v>-9.4E-2</v>
      </c>
    </row>
    <row r="102" spans="1:12" x14ac:dyDescent="0.25">
      <c r="A102" s="24"/>
      <c r="B102" s="24"/>
      <c r="C102" s="24"/>
      <c r="D102" s="24"/>
      <c r="E102" s="24"/>
      <c r="F102" s="24"/>
      <c r="G102" s="24"/>
      <c r="H102" s="24"/>
      <c r="I102" s="24"/>
      <c r="J102" s="24"/>
      <c r="K102" s="38" t="s">
        <v>13</v>
      </c>
      <c r="L102" s="42">
        <v>-0.1173</v>
      </c>
    </row>
    <row r="103" spans="1:12" x14ac:dyDescent="0.25">
      <c r="K103" s="38" t="s">
        <v>12</v>
      </c>
      <c r="L103" s="42">
        <v>1.24E-2</v>
      </c>
    </row>
    <row r="104" spans="1:12" x14ac:dyDescent="0.25">
      <c r="K104" s="38" t="s">
        <v>11</v>
      </c>
      <c r="L104" s="42">
        <v>-0.1048</v>
      </c>
    </row>
    <row r="105" spans="1:12" x14ac:dyDescent="0.25">
      <c r="K105" s="38" t="s">
        <v>10</v>
      </c>
      <c r="L105" s="42">
        <v>-5.6800000000000003E-2</v>
      </c>
    </row>
    <row r="106" spans="1:12" x14ac:dyDescent="0.25">
      <c r="K106" s="38" t="s">
        <v>9</v>
      </c>
      <c r="L106" s="42">
        <v>-0.1132</v>
      </c>
    </row>
    <row r="107" spans="1:12" x14ac:dyDescent="0.25">
      <c r="K107" s="38" t="s">
        <v>8</v>
      </c>
      <c r="L107" s="42">
        <v>-4.6399999999999997E-2</v>
      </c>
    </row>
    <row r="108" spans="1:12" x14ac:dyDescent="0.25">
      <c r="K108" s="38" t="s">
        <v>7</v>
      </c>
      <c r="L108" s="42">
        <v>-7.51E-2</v>
      </c>
    </row>
    <row r="109" spans="1:12" x14ac:dyDescent="0.25">
      <c r="K109" s="38" t="s">
        <v>6</v>
      </c>
      <c r="L109" s="42">
        <v>-1.9E-3</v>
      </c>
    </row>
    <row r="110" spans="1:12" x14ac:dyDescent="0.25">
      <c r="K110" s="38" t="s">
        <v>5</v>
      </c>
      <c r="L110" s="42">
        <v>-0.24110000000000001</v>
      </c>
    </row>
    <row r="111" spans="1:12" x14ac:dyDescent="0.25">
      <c r="K111" s="38" t="s">
        <v>3</v>
      </c>
      <c r="L111" s="42">
        <v>-0.12959999999999999</v>
      </c>
    </row>
    <row r="112" spans="1:12" x14ac:dyDescent="0.25">
      <c r="K112" s="38"/>
      <c r="L112" s="48"/>
    </row>
    <row r="113" spans="1:12" x14ac:dyDescent="0.25">
      <c r="A113" s="24"/>
      <c r="B113" s="24"/>
      <c r="C113" s="24"/>
      <c r="D113" s="24"/>
      <c r="E113" s="24"/>
      <c r="F113" s="24"/>
      <c r="G113" s="24"/>
      <c r="H113" s="24"/>
      <c r="I113" s="24"/>
      <c r="J113" s="24"/>
      <c r="K113" s="38"/>
      <c r="L113" s="68"/>
    </row>
    <row r="114" spans="1:12" x14ac:dyDescent="0.25">
      <c r="K114" s="38"/>
      <c r="L114" s="48"/>
    </row>
    <row r="115" spans="1:12" x14ac:dyDescent="0.25">
      <c r="K115" s="38"/>
      <c r="L115" s="48"/>
    </row>
    <row r="116" spans="1:12" x14ac:dyDescent="0.25">
      <c r="K116" s="38"/>
      <c r="L116" s="48"/>
    </row>
    <row r="117" spans="1:12" x14ac:dyDescent="0.25">
      <c r="K117" s="38"/>
      <c r="L117" s="48"/>
    </row>
    <row r="118" spans="1:12" x14ac:dyDescent="0.25">
      <c r="K118" s="38"/>
      <c r="L118" s="48"/>
    </row>
    <row r="119" spans="1:12" x14ac:dyDescent="0.25">
      <c r="K119" s="38"/>
      <c r="L119" s="48"/>
    </row>
    <row r="120" spans="1:12" x14ac:dyDescent="0.25">
      <c r="K120" s="38"/>
      <c r="L120" s="47"/>
    </row>
    <row r="121" spans="1:12" x14ac:dyDescent="0.25">
      <c r="K121" s="38"/>
      <c r="L121" s="48"/>
    </row>
    <row r="122" spans="1:12" x14ac:dyDescent="0.25">
      <c r="K122" s="38"/>
      <c r="L122" s="48"/>
    </row>
    <row r="123" spans="1:12" x14ac:dyDescent="0.25">
      <c r="K123" s="38"/>
      <c r="L123" s="48"/>
    </row>
    <row r="124" spans="1:12" x14ac:dyDescent="0.25">
      <c r="K124" s="38"/>
      <c r="L124" s="48"/>
    </row>
    <row r="125" spans="1:12" x14ac:dyDescent="0.25">
      <c r="K125" s="38"/>
      <c r="L125" s="48"/>
    </row>
    <row r="126" spans="1:12" x14ac:dyDescent="0.25">
      <c r="K126" s="38"/>
      <c r="L126" s="48"/>
    </row>
    <row r="127" spans="1:12" x14ac:dyDescent="0.25">
      <c r="K127" s="38"/>
      <c r="L127" s="48"/>
    </row>
    <row r="128" spans="1:12" x14ac:dyDescent="0.25">
      <c r="K128" s="38"/>
      <c r="L128" s="48"/>
    </row>
    <row r="129" spans="11:12" x14ac:dyDescent="0.25">
      <c r="K129" s="38"/>
      <c r="L129" s="48"/>
    </row>
    <row r="130" spans="11:12" x14ac:dyDescent="0.25">
      <c r="K130" s="38"/>
      <c r="L130" s="48"/>
    </row>
    <row r="131" spans="11:12" x14ac:dyDescent="0.25">
      <c r="K131" s="38"/>
      <c r="L131" s="48"/>
    </row>
    <row r="132" spans="11:12" x14ac:dyDescent="0.25">
      <c r="K132" s="38"/>
      <c r="L132" s="48"/>
    </row>
    <row r="133" spans="11:12" x14ac:dyDescent="0.25">
      <c r="K133" s="34"/>
      <c r="L133" s="48"/>
    </row>
    <row r="134" spans="11:12" x14ac:dyDescent="0.25">
      <c r="K134" s="34"/>
      <c r="L134" s="48"/>
    </row>
    <row r="135" spans="11:12" x14ac:dyDescent="0.25">
      <c r="K135" s="34"/>
      <c r="L135" s="48"/>
    </row>
    <row r="136" spans="11:12" x14ac:dyDescent="0.25">
      <c r="K136" s="34"/>
      <c r="L136" s="48"/>
    </row>
    <row r="137" spans="11:12" x14ac:dyDescent="0.25">
      <c r="K137" s="34"/>
      <c r="L137" s="48"/>
    </row>
    <row r="138" spans="11:12" x14ac:dyDescent="0.25">
      <c r="K138" s="34"/>
      <c r="L138" s="48"/>
    </row>
    <row r="139" spans="11:12" x14ac:dyDescent="0.25">
      <c r="K139" s="34"/>
      <c r="L139" s="48"/>
    </row>
    <row r="140" spans="11:12" x14ac:dyDescent="0.25">
      <c r="K140" s="70" t="s">
        <v>68</v>
      </c>
      <c r="L140" s="70" t="s">
        <v>69</v>
      </c>
    </row>
    <row r="141" spans="11:12" x14ac:dyDescent="0.25">
      <c r="K141" s="34"/>
      <c r="L141" s="49">
        <v>43904</v>
      </c>
    </row>
    <row r="142" spans="11:12" x14ac:dyDescent="0.25">
      <c r="K142" s="38" t="s">
        <v>19</v>
      </c>
      <c r="L142" s="42">
        <v>1.1599999999999999E-2</v>
      </c>
    </row>
    <row r="143" spans="11:12" x14ac:dyDescent="0.25">
      <c r="K143" s="38" t="s">
        <v>0</v>
      </c>
      <c r="L143" s="42">
        <v>3.3E-3</v>
      </c>
    </row>
    <row r="144" spans="11:12" x14ac:dyDescent="0.25">
      <c r="K144" s="38" t="s">
        <v>1</v>
      </c>
      <c r="L144" s="42">
        <v>7.6200000000000004E-2</v>
      </c>
    </row>
    <row r="145" spans="11:12" x14ac:dyDescent="0.25">
      <c r="K145" s="38" t="s">
        <v>18</v>
      </c>
      <c r="L145" s="42">
        <v>9.7999999999999997E-3</v>
      </c>
    </row>
    <row r="146" spans="11:12" x14ac:dyDescent="0.25">
      <c r="K146" s="38" t="s">
        <v>2</v>
      </c>
      <c r="L146" s="42">
        <v>6.4600000000000005E-2</v>
      </c>
    </row>
    <row r="147" spans="11:12" x14ac:dyDescent="0.25">
      <c r="K147" s="38" t="s">
        <v>17</v>
      </c>
      <c r="L147" s="42">
        <v>5.0900000000000001E-2</v>
      </c>
    </row>
    <row r="148" spans="11:12" x14ac:dyDescent="0.25">
      <c r="K148" s="38" t="s">
        <v>16</v>
      </c>
      <c r="L148" s="42">
        <v>0.1026</v>
      </c>
    </row>
    <row r="149" spans="11:12" x14ac:dyDescent="0.25">
      <c r="K149" s="38" t="s">
        <v>15</v>
      </c>
      <c r="L149" s="42">
        <v>6.6500000000000004E-2</v>
      </c>
    </row>
    <row r="150" spans="11:12" x14ac:dyDescent="0.25">
      <c r="K150" s="38" t="s">
        <v>14</v>
      </c>
      <c r="L150" s="42">
        <v>3.8800000000000001E-2</v>
      </c>
    </row>
    <row r="151" spans="11:12" x14ac:dyDescent="0.25">
      <c r="K151" s="38" t="s">
        <v>13</v>
      </c>
      <c r="L151" s="42">
        <v>1.6400000000000001E-2</v>
      </c>
    </row>
    <row r="152" spans="11:12" x14ac:dyDescent="0.25">
      <c r="K152" s="38" t="s">
        <v>12</v>
      </c>
      <c r="L152" s="42">
        <v>4.3799999999999999E-2</v>
      </c>
    </row>
    <row r="153" spans="11:12" x14ac:dyDescent="0.25">
      <c r="K153" s="38" t="s">
        <v>11</v>
      </c>
      <c r="L153" s="42">
        <v>2.0199999999999999E-2</v>
      </c>
    </row>
    <row r="154" spans="11:12" x14ac:dyDescent="0.25">
      <c r="K154" s="38" t="s">
        <v>10</v>
      </c>
      <c r="L154" s="42">
        <v>8.8099999999999998E-2</v>
      </c>
    </row>
    <row r="155" spans="11:12" x14ac:dyDescent="0.25">
      <c r="K155" s="38" t="s">
        <v>9</v>
      </c>
      <c r="L155" s="42">
        <v>7.0499999999999993E-2</v>
      </c>
    </row>
    <row r="156" spans="11:12" x14ac:dyDescent="0.25">
      <c r="K156" s="38" t="s">
        <v>8</v>
      </c>
      <c r="L156" s="42">
        <v>5.4100000000000002E-2</v>
      </c>
    </row>
    <row r="157" spans="11:12" x14ac:dyDescent="0.25">
      <c r="K157" s="38" t="s">
        <v>7</v>
      </c>
      <c r="L157" s="42">
        <v>9.3399999999999997E-2</v>
      </c>
    </row>
    <row r="158" spans="11:12" x14ac:dyDescent="0.25">
      <c r="K158" s="38" t="s">
        <v>6</v>
      </c>
      <c r="L158" s="42">
        <v>0.13689999999999999</v>
      </c>
    </row>
    <row r="159" spans="11:12" x14ac:dyDescent="0.25">
      <c r="K159" s="38" t="s">
        <v>5</v>
      </c>
      <c r="L159" s="42">
        <v>1.9900000000000001E-2</v>
      </c>
    </row>
    <row r="160" spans="11:12" x14ac:dyDescent="0.25">
      <c r="K160" s="38" t="s">
        <v>3</v>
      </c>
      <c r="L160" s="42">
        <v>3.1699999999999999E-2</v>
      </c>
    </row>
    <row r="161" spans="11:12" x14ac:dyDescent="0.25">
      <c r="K161" s="34"/>
      <c r="L161" s="47" t="s">
        <v>20</v>
      </c>
    </row>
    <row r="162" spans="11:12" x14ac:dyDescent="0.25">
      <c r="K162" s="38" t="s">
        <v>19</v>
      </c>
      <c r="L162" s="42">
        <v>1.0800000000000001E-2</v>
      </c>
    </row>
    <row r="163" spans="11:12" x14ac:dyDescent="0.25">
      <c r="K163" s="38" t="s">
        <v>0</v>
      </c>
      <c r="L163" s="42">
        <v>3.5000000000000001E-3</v>
      </c>
    </row>
    <row r="164" spans="11:12" x14ac:dyDescent="0.25">
      <c r="K164" s="38" t="s">
        <v>1</v>
      </c>
      <c r="L164" s="42">
        <v>7.9399999999999998E-2</v>
      </c>
    </row>
    <row r="165" spans="11:12" x14ac:dyDescent="0.25">
      <c r="K165" s="38" t="s">
        <v>18</v>
      </c>
      <c r="L165" s="42">
        <v>1.09E-2</v>
      </c>
    </row>
    <row r="166" spans="11:12" x14ac:dyDescent="0.25">
      <c r="K166" s="38" t="s">
        <v>2</v>
      </c>
      <c r="L166" s="42">
        <v>6.54E-2</v>
      </c>
    </row>
    <row r="167" spans="11:12" x14ac:dyDescent="0.25">
      <c r="K167" s="38" t="s">
        <v>17</v>
      </c>
      <c r="L167" s="42">
        <v>5.2499999999999998E-2</v>
      </c>
    </row>
    <row r="168" spans="11:12" x14ac:dyDescent="0.25">
      <c r="K168" s="38" t="s">
        <v>16</v>
      </c>
      <c r="L168" s="42">
        <v>0.1022</v>
      </c>
    </row>
    <row r="169" spans="11:12" x14ac:dyDescent="0.25">
      <c r="K169" s="38" t="s">
        <v>15</v>
      </c>
      <c r="L169" s="42">
        <v>4.9799999999999997E-2</v>
      </c>
    </row>
    <row r="170" spans="11:12" x14ac:dyDescent="0.25">
      <c r="K170" s="38" t="s">
        <v>14</v>
      </c>
      <c r="L170" s="42">
        <v>3.8199999999999998E-2</v>
      </c>
    </row>
    <row r="171" spans="11:12" x14ac:dyDescent="0.25">
      <c r="K171" s="38" t="s">
        <v>13</v>
      </c>
      <c r="L171" s="42">
        <v>1.5800000000000002E-2</v>
      </c>
    </row>
    <row r="172" spans="11:12" x14ac:dyDescent="0.25">
      <c r="K172" s="38" t="s">
        <v>12</v>
      </c>
      <c r="L172" s="42">
        <v>4.82E-2</v>
      </c>
    </row>
    <row r="173" spans="11:12" x14ac:dyDescent="0.25">
      <c r="K173" s="38" t="s">
        <v>11</v>
      </c>
      <c r="L173" s="42">
        <v>1.9699999999999999E-2</v>
      </c>
    </row>
    <row r="174" spans="11:12" x14ac:dyDescent="0.25">
      <c r="K174" s="38" t="s">
        <v>10</v>
      </c>
      <c r="L174" s="42">
        <v>9.0300000000000005E-2</v>
      </c>
    </row>
    <row r="175" spans="11:12" x14ac:dyDescent="0.25">
      <c r="K175" s="38" t="s">
        <v>9</v>
      </c>
      <c r="L175" s="42">
        <v>6.7900000000000002E-2</v>
      </c>
    </row>
    <row r="176" spans="11:12" x14ac:dyDescent="0.25">
      <c r="K176" s="38" t="s">
        <v>8</v>
      </c>
      <c r="L176" s="42">
        <v>5.6099999999999997E-2</v>
      </c>
    </row>
    <row r="177" spans="11:12" x14ac:dyDescent="0.25">
      <c r="K177" s="38" t="s">
        <v>7</v>
      </c>
      <c r="L177" s="42">
        <v>9.3899999999999997E-2</v>
      </c>
    </row>
    <row r="178" spans="11:12" x14ac:dyDescent="0.25">
      <c r="K178" s="38" t="s">
        <v>6</v>
      </c>
      <c r="L178" s="42">
        <v>0.14849999999999999</v>
      </c>
    </row>
    <row r="179" spans="11:12" x14ac:dyDescent="0.25">
      <c r="K179" s="38" t="s">
        <v>5</v>
      </c>
      <c r="L179" s="42">
        <v>1.6400000000000001E-2</v>
      </c>
    </row>
    <row r="180" spans="11:12" x14ac:dyDescent="0.25">
      <c r="K180" s="38" t="s">
        <v>3</v>
      </c>
      <c r="L180" s="42">
        <v>0.03</v>
      </c>
    </row>
    <row r="181" spans="11:12" x14ac:dyDescent="0.25">
      <c r="K181" s="69" t="s">
        <v>56</v>
      </c>
      <c r="L181" s="70"/>
    </row>
    <row r="182" spans="11:12" x14ac:dyDescent="0.25">
      <c r="K182" s="68">
        <v>43904</v>
      </c>
      <c r="L182" s="43">
        <v>100</v>
      </c>
    </row>
    <row r="183" spans="11:12" x14ac:dyDescent="0.25">
      <c r="K183" s="68">
        <v>43911</v>
      </c>
      <c r="L183" s="43">
        <v>99.277699999999996</v>
      </c>
    </row>
    <row r="184" spans="11:12" x14ac:dyDescent="0.25">
      <c r="K184" s="68">
        <v>43918</v>
      </c>
      <c r="L184" s="43">
        <v>96.308700000000002</v>
      </c>
    </row>
    <row r="185" spans="11:12" x14ac:dyDescent="0.25">
      <c r="K185" s="68">
        <v>43925</v>
      </c>
      <c r="L185" s="43">
        <v>93.6524</v>
      </c>
    </row>
    <row r="186" spans="11:12" x14ac:dyDescent="0.25">
      <c r="K186" s="68">
        <v>43932</v>
      </c>
      <c r="L186" s="43">
        <v>91.9285</v>
      </c>
    </row>
    <row r="187" spans="11:12" x14ac:dyDescent="0.25">
      <c r="K187" s="68">
        <v>43939</v>
      </c>
      <c r="L187" s="43">
        <v>91.4696</v>
      </c>
    </row>
    <row r="188" spans="11:12" x14ac:dyDescent="0.25">
      <c r="K188" s="68">
        <v>43946</v>
      </c>
      <c r="L188" s="43">
        <v>91.802099999999996</v>
      </c>
    </row>
    <row r="189" spans="11:12" x14ac:dyDescent="0.25">
      <c r="K189" s="68">
        <v>43953</v>
      </c>
      <c r="L189" s="43">
        <v>92.199100000000001</v>
      </c>
    </row>
    <row r="190" spans="11:12" x14ac:dyDescent="0.25">
      <c r="K190" s="68">
        <v>43960</v>
      </c>
      <c r="L190" s="43">
        <v>92.746099999999998</v>
      </c>
    </row>
    <row r="191" spans="11:12" x14ac:dyDescent="0.25">
      <c r="K191" s="68">
        <v>43967</v>
      </c>
      <c r="L191" s="43">
        <v>93.278400000000005</v>
      </c>
    </row>
    <row r="192" spans="11:12" x14ac:dyDescent="0.25">
      <c r="K192" s="68">
        <v>43974</v>
      </c>
      <c r="L192" s="43">
        <v>93.581500000000005</v>
      </c>
    </row>
    <row r="193" spans="11:12" x14ac:dyDescent="0.25">
      <c r="K193" s="68">
        <v>43981</v>
      </c>
      <c r="L193" s="43">
        <v>94.088099999999997</v>
      </c>
    </row>
    <row r="194" spans="11:12" x14ac:dyDescent="0.25">
      <c r="K194" s="68">
        <v>43988</v>
      </c>
      <c r="L194" s="43">
        <v>95.004999999999995</v>
      </c>
    </row>
    <row r="195" spans="11:12" x14ac:dyDescent="0.25">
      <c r="K195" s="68">
        <v>43995</v>
      </c>
      <c r="L195" s="43">
        <v>95.464100000000002</v>
      </c>
    </row>
    <row r="196" spans="11:12" x14ac:dyDescent="0.25">
      <c r="K196" s="68">
        <v>44002</v>
      </c>
      <c r="L196" s="43">
        <v>95.654899999999998</v>
      </c>
    </row>
    <row r="197" spans="11:12" x14ac:dyDescent="0.25">
      <c r="K197" s="68">
        <v>44009</v>
      </c>
      <c r="L197" s="43">
        <v>95.594800000000006</v>
      </c>
    </row>
    <row r="198" spans="11:12" x14ac:dyDescent="0.25">
      <c r="K198" s="68">
        <v>44016</v>
      </c>
      <c r="L198" s="43">
        <v>96.297300000000007</v>
      </c>
    </row>
    <row r="199" spans="11:12" x14ac:dyDescent="0.25">
      <c r="K199" s="68">
        <v>44023</v>
      </c>
      <c r="L199" s="43">
        <v>96.584299999999999</v>
      </c>
    </row>
    <row r="200" spans="11:12" x14ac:dyDescent="0.25">
      <c r="K200" s="68">
        <v>44030</v>
      </c>
      <c r="L200" s="43">
        <v>96.449299999999994</v>
      </c>
    </row>
    <row r="201" spans="11:12" x14ac:dyDescent="0.25">
      <c r="K201" s="68">
        <v>44037</v>
      </c>
      <c r="L201" s="43">
        <v>96.501199999999997</v>
      </c>
    </row>
    <row r="202" spans="11:12" x14ac:dyDescent="0.25">
      <c r="K202" s="68">
        <v>44044</v>
      </c>
      <c r="L202" s="43">
        <v>96.569299999999998</v>
      </c>
    </row>
    <row r="203" spans="11:12" x14ac:dyDescent="0.25">
      <c r="K203" s="68">
        <v>44051</v>
      </c>
      <c r="L203" s="43">
        <v>96.344499999999996</v>
      </c>
    </row>
    <row r="204" spans="11:12" x14ac:dyDescent="0.25">
      <c r="K204" s="68">
        <v>44058</v>
      </c>
      <c r="L204" s="43">
        <v>96.1678</v>
      </c>
    </row>
    <row r="205" spans="11:12" x14ac:dyDescent="0.25">
      <c r="K205" s="68">
        <v>44065</v>
      </c>
      <c r="L205" s="43">
        <v>96.063199999999995</v>
      </c>
    </row>
    <row r="206" spans="11:12" x14ac:dyDescent="0.25">
      <c r="K206" s="68">
        <v>44072</v>
      </c>
      <c r="L206" s="43">
        <v>95.950599999999994</v>
      </c>
    </row>
    <row r="207" spans="11:12" x14ac:dyDescent="0.25">
      <c r="K207" s="68">
        <v>44079</v>
      </c>
      <c r="L207" s="43">
        <v>95.576499999999996</v>
      </c>
    </row>
    <row r="208" spans="11:12" x14ac:dyDescent="0.25">
      <c r="K208" s="68">
        <v>44086</v>
      </c>
      <c r="L208" s="43">
        <v>95.529899999999998</v>
      </c>
    </row>
    <row r="209" spans="11:12" x14ac:dyDescent="0.25">
      <c r="K209" s="68">
        <v>44093</v>
      </c>
      <c r="L209" s="43">
        <v>95.881299999999996</v>
      </c>
    </row>
    <row r="210" spans="11:12" x14ac:dyDescent="0.25">
      <c r="K210" s="68" t="s">
        <v>57</v>
      </c>
      <c r="L210" s="43" t="s">
        <v>57</v>
      </c>
    </row>
    <row r="211" spans="11:12" x14ac:dyDescent="0.25">
      <c r="K211" s="68" t="s">
        <v>57</v>
      </c>
      <c r="L211" s="43" t="s">
        <v>57</v>
      </c>
    </row>
    <row r="212" spans="11:12" x14ac:dyDescent="0.25">
      <c r="K212" s="68" t="s">
        <v>57</v>
      </c>
      <c r="L212" s="43" t="s">
        <v>57</v>
      </c>
    </row>
    <row r="213" spans="11:12" x14ac:dyDescent="0.25">
      <c r="K213" s="68" t="s">
        <v>57</v>
      </c>
      <c r="L213" s="43" t="s">
        <v>57</v>
      </c>
    </row>
    <row r="214" spans="11:12" x14ac:dyDescent="0.25">
      <c r="K214" s="68" t="s">
        <v>57</v>
      </c>
      <c r="L214" s="43" t="s">
        <v>57</v>
      </c>
    </row>
    <row r="215" spans="11:12" x14ac:dyDescent="0.25">
      <c r="K215" s="68" t="s">
        <v>57</v>
      </c>
      <c r="L215" s="43" t="s">
        <v>57</v>
      </c>
    </row>
    <row r="216" spans="11:12" x14ac:dyDescent="0.25">
      <c r="K216" s="68" t="s">
        <v>57</v>
      </c>
      <c r="L216" s="43" t="s">
        <v>57</v>
      </c>
    </row>
    <row r="217" spans="11:12" x14ac:dyDescent="0.25">
      <c r="K217" s="68" t="s">
        <v>57</v>
      </c>
      <c r="L217" s="43" t="s">
        <v>57</v>
      </c>
    </row>
    <row r="218" spans="11:12" x14ac:dyDescent="0.25">
      <c r="K218" s="68" t="s">
        <v>57</v>
      </c>
      <c r="L218" s="43" t="s">
        <v>57</v>
      </c>
    </row>
    <row r="219" spans="11:12" x14ac:dyDescent="0.25">
      <c r="K219" s="68" t="s">
        <v>57</v>
      </c>
      <c r="L219" s="43" t="s">
        <v>57</v>
      </c>
    </row>
    <row r="220" spans="11:12" x14ac:dyDescent="0.25">
      <c r="K220" s="68" t="s">
        <v>57</v>
      </c>
      <c r="L220" s="43" t="s">
        <v>57</v>
      </c>
    </row>
    <row r="221" spans="11:12" x14ac:dyDescent="0.25">
      <c r="K221" s="68" t="s">
        <v>57</v>
      </c>
      <c r="L221" s="43" t="s">
        <v>57</v>
      </c>
    </row>
    <row r="222" spans="11:12" x14ac:dyDescent="0.25">
      <c r="K222" s="68"/>
      <c r="L222" s="43" t="s">
        <v>57</v>
      </c>
    </row>
    <row r="223" spans="11:12" x14ac:dyDescent="0.25">
      <c r="K223" s="69" t="s">
        <v>58</v>
      </c>
      <c r="L223" s="70"/>
    </row>
    <row r="224" spans="11:12" x14ac:dyDescent="0.25">
      <c r="K224" s="68">
        <v>43904</v>
      </c>
      <c r="L224" s="43">
        <v>100</v>
      </c>
    </row>
    <row r="225" spans="11:12" x14ac:dyDescent="0.25">
      <c r="K225" s="68">
        <v>43911</v>
      </c>
      <c r="L225" s="43">
        <v>99.671800000000005</v>
      </c>
    </row>
    <row r="226" spans="11:12" x14ac:dyDescent="0.25">
      <c r="K226" s="68">
        <v>43918</v>
      </c>
      <c r="L226" s="43">
        <v>98.415499999999994</v>
      </c>
    </row>
    <row r="227" spans="11:12" x14ac:dyDescent="0.25">
      <c r="K227" s="68">
        <v>43925</v>
      </c>
      <c r="L227" s="43">
        <v>96.688199999999995</v>
      </c>
    </row>
    <row r="228" spans="11:12" x14ac:dyDescent="0.25">
      <c r="K228" s="68">
        <v>43932</v>
      </c>
      <c r="L228" s="43">
        <v>94.130600000000001</v>
      </c>
    </row>
    <row r="229" spans="11:12" x14ac:dyDescent="0.25">
      <c r="K229" s="68">
        <v>43939</v>
      </c>
      <c r="L229" s="43">
        <v>94.024199999999993</v>
      </c>
    </row>
    <row r="230" spans="11:12" x14ac:dyDescent="0.25">
      <c r="K230" s="68">
        <v>43946</v>
      </c>
      <c r="L230" s="43">
        <v>94.259</v>
      </c>
    </row>
    <row r="231" spans="11:12" x14ac:dyDescent="0.25">
      <c r="K231" s="68">
        <v>43953</v>
      </c>
      <c r="L231" s="43">
        <v>94.709199999999996</v>
      </c>
    </row>
    <row r="232" spans="11:12" x14ac:dyDescent="0.25">
      <c r="K232" s="68">
        <v>43960</v>
      </c>
      <c r="L232" s="43">
        <v>93.350499999999997</v>
      </c>
    </row>
    <row r="233" spans="11:12" x14ac:dyDescent="0.25">
      <c r="K233" s="68">
        <v>43967</v>
      </c>
      <c r="L233" s="43">
        <v>92.688999999999993</v>
      </c>
    </row>
    <row r="234" spans="11:12" x14ac:dyDescent="0.25">
      <c r="K234" s="68">
        <v>43974</v>
      </c>
      <c r="L234" s="43">
        <v>92.309399999999997</v>
      </c>
    </row>
    <row r="235" spans="11:12" x14ac:dyDescent="0.25">
      <c r="K235" s="68">
        <v>43981</v>
      </c>
      <c r="L235" s="43">
        <v>93.583500000000001</v>
      </c>
    </row>
    <row r="236" spans="11:12" x14ac:dyDescent="0.25">
      <c r="K236" s="68">
        <v>43988</v>
      </c>
      <c r="L236" s="43">
        <v>95.391999999999996</v>
      </c>
    </row>
    <row r="237" spans="11:12" x14ac:dyDescent="0.25">
      <c r="K237" s="68">
        <v>43995</v>
      </c>
      <c r="L237" s="43">
        <v>96.089500000000001</v>
      </c>
    </row>
    <row r="238" spans="11:12" x14ac:dyDescent="0.25">
      <c r="K238" s="68">
        <v>44002</v>
      </c>
      <c r="L238" s="43">
        <v>97.004000000000005</v>
      </c>
    </row>
    <row r="239" spans="11:12" x14ac:dyDescent="0.25">
      <c r="K239" s="68">
        <v>44009</v>
      </c>
      <c r="L239" s="43">
        <v>97.247299999999996</v>
      </c>
    </row>
    <row r="240" spans="11:12" x14ac:dyDescent="0.25">
      <c r="K240" s="68">
        <v>44016</v>
      </c>
      <c r="L240" s="43">
        <v>98.873599999999996</v>
      </c>
    </row>
    <row r="241" spans="11:12" x14ac:dyDescent="0.25">
      <c r="K241" s="68">
        <v>44023</v>
      </c>
      <c r="L241" s="43">
        <v>95.789599999999993</v>
      </c>
    </row>
    <row r="242" spans="11:12" x14ac:dyDescent="0.25">
      <c r="K242" s="68">
        <v>44030</v>
      </c>
      <c r="L242" s="43">
        <v>95.215800000000002</v>
      </c>
    </row>
    <row r="243" spans="11:12" x14ac:dyDescent="0.25">
      <c r="K243" s="68">
        <v>44037</v>
      </c>
      <c r="L243" s="43">
        <v>94.859899999999996</v>
      </c>
    </row>
    <row r="244" spans="11:12" x14ac:dyDescent="0.25">
      <c r="K244" s="68">
        <v>44044</v>
      </c>
      <c r="L244" s="43">
        <v>95.541300000000007</v>
      </c>
    </row>
    <row r="245" spans="11:12" x14ac:dyDescent="0.25">
      <c r="K245" s="68">
        <v>44051</v>
      </c>
      <c r="L245" s="43">
        <v>95.915099999999995</v>
      </c>
    </row>
    <row r="246" spans="11:12" x14ac:dyDescent="0.25">
      <c r="K246" s="68">
        <v>44058</v>
      </c>
      <c r="L246" s="43">
        <v>95.477699999999999</v>
      </c>
    </row>
    <row r="247" spans="11:12" x14ac:dyDescent="0.25">
      <c r="K247" s="68">
        <v>44065</v>
      </c>
      <c r="L247" s="43">
        <v>95.258799999999994</v>
      </c>
    </row>
    <row r="248" spans="11:12" x14ac:dyDescent="0.25">
      <c r="K248" s="68">
        <v>44072</v>
      </c>
      <c r="L248" s="43">
        <v>95.311800000000005</v>
      </c>
    </row>
    <row r="249" spans="11:12" x14ac:dyDescent="0.25">
      <c r="K249" s="68">
        <v>44079</v>
      </c>
      <c r="L249" s="43">
        <v>96.393299999999996</v>
      </c>
    </row>
    <row r="250" spans="11:12" x14ac:dyDescent="0.25">
      <c r="K250" s="68">
        <v>44086</v>
      </c>
      <c r="L250" s="43">
        <v>96.207099999999997</v>
      </c>
    </row>
    <row r="251" spans="11:12" x14ac:dyDescent="0.25">
      <c r="K251" s="68">
        <v>44093</v>
      </c>
      <c r="L251" s="43">
        <v>97.123199999999997</v>
      </c>
    </row>
    <row r="252" spans="11:12" x14ac:dyDescent="0.25">
      <c r="K252" s="68" t="s">
        <v>57</v>
      </c>
      <c r="L252" s="43" t="s">
        <v>57</v>
      </c>
    </row>
    <row r="253" spans="11:12" x14ac:dyDescent="0.25">
      <c r="K253" s="68" t="s">
        <v>57</v>
      </c>
      <c r="L253" s="43" t="s">
        <v>57</v>
      </c>
    </row>
    <row r="254" spans="11:12" x14ac:dyDescent="0.25">
      <c r="K254" s="68" t="s">
        <v>57</v>
      </c>
      <c r="L254" s="43" t="s">
        <v>57</v>
      </c>
    </row>
    <row r="255" spans="11:12" x14ac:dyDescent="0.25">
      <c r="K255" s="68" t="s">
        <v>57</v>
      </c>
      <c r="L255" s="43" t="s">
        <v>57</v>
      </c>
    </row>
    <row r="256" spans="11:12" x14ac:dyDescent="0.25">
      <c r="K256" s="68" t="s">
        <v>57</v>
      </c>
      <c r="L256" s="43" t="s">
        <v>57</v>
      </c>
    </row>
    <row r="257" spans="11:12" x14ac:dyDescent="0.25">
      <c r="K257" s="68" t="s">
        <v>57</v>
      </c>
      <c r="L257" s="43" t="s">
        <v>57</v>
      </c>
    </row>
    <row r="258" spans="11:12" x14ac:dyDescent="0.25">
      <c r="K258" s="68" t="s">
        <v>57</v>
      </c>
      <c r="L258" s="43" t="s">
        <v>57</v>
      </c>
    </row>
    <row r="259" spans="11:12" x14ac:dyDescent="0.25">
      <c r="K259" s="68" t="s">
        <v>57</v>
      </c>
      <c r="L259" s="43" t="s">
        <v>57</v>
      </c>
    </row>
    <row r="260" spans="11:12" x14ac:dyDescent="0.25">
      <c r="K260" s="68" t="s">
        <v>57</v>
      </c>
      <c r="L260" s="43" t="s">
        <v>57</v>
      </c>
    </row>
    <row r="261" spans="11:12" x14ac:dyDescent="0.25">
      <c r="K261" s="68" t="s">
        <v>57</v>
      </c>
      <c r="L261" s="43" t="s">
        <v>57</v>
      </c>
    </row>
    <row r="262" spans="11:12" x14ac:dyDescent="0.25">
      <c r="K262" s="68" t="s">
        <v>57</v>
      </c>
      <c r="L262" s="43" t="s">
        <v>57</v>
      </c>
    </row>
    <row r="263" spans="11:12" x14ac:dyDescent="0.25">
      <c r="K263" s="68" t="s">
        <v>57</v>
      </c>
      <c r="L263" s="43" t="s">
        <v>57</v>
      </c>
    </row>
    <row r="264" spans="11:12" x14ac:dyDescent="0.25">
      <c r="K264" s="68"/>
      <c r="L264" s="43" t="s">
        <v>57</v>
      </c>
    </row>
    <row r="265" spans="11:12" x14ac:dyDescent="0.25">
      <c r="K265" s="70"/>
      <c r="L265" s="70"/>
    </row>
    <row r="266" spans="11:12" x14ac:dyDescent="0.25">
      <c r="K266" s="69" t="s">
        <v>59</v>
      </c>
      <c r="L266" s="69"/>
    </row>
    <row r="267" spans="11:12" x14ac:dyDescent="0.25">
      <c r="K267" s="68">
        <v>43904</v>
      </c>
      <c r="L267" s="43">
        <v>100</v>
      </c>
    </row>
    <row r="268" spans="11:12" x14ac:dyDescent="0.25">
      <c r="K268" s="68">
        <v>43911</v>
      </c>
      <c r="L268" s="43">
        <v>99.067800000000005</v>
      </c>
    </row>
    <row r="269" spans="11:12" x14ac:dyDescent="0.25">
      <c r="K269" s="68">
        <v>43918</v>
      </c>
      <c r="L269" s="43">
        <v>96.254900000000006</v>
      </c>
    </row>
    <row r="270" spans="11:12" x14ac:dyDescent="0.25">
      <c r="K270" s="68">
        <v>43925</v>
      </c>
      <c r="L270" s="43">
        <v>93.298199999999994</v>
      </c>
    </row>
    <row r="271" spans="11:12" x14ac:dyDescent="0.25">
      <c r="K271" s="68">
        <v>43932</v>
      </c>
      <c r="L271" s="43">
        <v>91.698599999999999</v>
      </c>
    </row>
    <row r="272" spans="11:12" x14ac:dyDescent="0.25">
      <c r="K272" s="68">
        <v>43939</v>
      </c>
      <c r="L272" s="43">
        <v>91.200599999999994</v>
      </c>
    </row>
    <row r="273" spans="11:12" x14ac:dyDescent="0.25">
      <c r="K273" s="68">
        <v>43946</v>
      </c>
      <c r="L273" s="43">
        <v>91.717200000000005</v>
      </c>
    </row>
    <row r="274" spans="11:12" x14ac:dyDescent="0.25">
      <c r="K274" s="68">
        <v>43953</v>
      </c>
      <c r="L274" s="43">
        <v>91.840800000000002</v>
      </c>
    </row>
    <row r="275" spans="11:12" x14ac:dyDescent="0.25">
      <c r="K275" s="68">
        <v>43960</v>
      </c>
      <c r="L275" s="43">
        <v>92.022199999999998</v>
      </c>
    </row>
    <row r="276" spans="11:12" x14ac:dyDescent="0.25">
      <c r="K276" s="68">
        <v>43967</v>
      </c>
      <c r="L276" s="43">
        <v>92.215599999999995</v>
      </c>
    </row>
    <row r="277" spans="11:12" x14ac:dyDescent="0.25">
      <c r="K277" s="68">
        <v>43974</v>
      </c>
      <c r="L277" s="43">
        <v>92.367199999999997</v>
      </c>
    </row>
    <row r="278" spans="11:12" x14ac:dyDescent="0.25">
      <c r="K278" s="68">
        <v>43981</v>
      </c>
      <c r="L278" s="43">
        <v>93.021699999999996</v>
      </c>
    </row>
    <row r="279" spans="11:12" x14ac:dyDescent="0.25">
      <c r="K279" s="68">
        <v>43988</v>
      </c>
      <c r="L279" s="43">
        <v>93.884500000000003</v>
      </c>
    </row>
    <row r="280" spans="11:12" x14ac:dyDescent="0.25">
      <c r="K280" s="68">
        <v>43995</v>
      </c>
      <c r="L280" s="43">
        <v>94.758600000000001</v>
      </c>
    </row>
    <row r="281" spans="11:12" x14ac:dyDescent="0.25">
      <c r="K281" s="68">
        <v>44002</v>
      </c>
      <c r="L281" s="43">
        <v>95.037000000000006</v>
      </c>
    </row>
    <row r="282" spans="11:12" x14ac:dyDescent="0.25">
      <c r="K282" s="68">
        <v>44009</v>
      </c>
      <c r="L282" s="43">
        <v>94.630600000000001</v>
      </c>
    </row>
    <row r="283" spans="11:12" x14ac:dyDescent="0.25">
      <c r="K283" s="68">
        <v>44016</v>
      </c>
      <c r="L283" s="43">
        <v>95.353499999999997</v>
      </c>
    </row>
    <row r="284" spans="11:12" x14ac:dyDescent="0.25">
      <c r="K284" s="68">
        <v>44023</v>
      </c>
      <c r="L284" s="43">
        <v>95.349299999999999</v>
      </c>
    </row>
    <row r="285" spans="11:12" x14ac:dyDescent="0.25">
      <c r="K285" s="68">
        <v>44030</v>
      </c>
      <c r="L285" s="43">
        <v>95.002700000000004</v>
      </c>
    </row>
    <row r="286" spans="11:12" x14ac:dyDescent="0.25">
      <c r="K286" s="68">
        <v>44037</v>
      </c>
      <c r="L286" s="43">
        <v>94.517099999999999</v>
      </c>
    </row>
    <row r="287" spans="11:12" x14ac:dyDescent="0.25">
      <c r="K287" s="68">
        <v>44044</v>
      </c>
      <c r="L287" s="43">
        <v>94.358000000000004</v>
      </c>
    </row>
    <row r="288" spans="11:12" x14ac:dyDescent="0.25">
      <c r="K288" s="68">
        <v>44051</v>
      </c>
      <c r="L288" s="43">
        <v>93.603200000000001</v>
      </c>
    </row>
    <row r="289" spans="11:12" x14ac:dyDescent="0.25">
      <c r="K289" s="68">
        <v>44058</v>
      </c>
      <c r="L289" s="43">
        <v>92.950800000000001</v>
      </c>
    </row>
    <row r="290" spans="11:12" x14ac:dyDescent="0.25">
      <c r="K290" s="68">
        <v>44065</v>
      </c>
      <c r="L290" s="43">
        <v>92.461200000000005</v>
      </c>
    </row>
    <row r="291" spans="11:12" x14ac:dyDescent="0.25">
      <c r="K291" s="68">
        <v>44072</v>
      </c>
      <c r="L291" s="43">
        <v>92.229500000000002</v>
      </c>
    </row>
    <row r="292" spans="11:12" x14ac:dyDescent="0.25">
      <c r="K292" s="68">
        <v>44079</v>
      </c>
      <c r="L292" s="43">
        <v>91.614199999999997</v>
      </c>
    </row>
    <row r="293" spans="11:12" x14ac:dyDescent="0.25">
      <c r="K293" s="68">
        <v>44086</v>
      </c>
      <c r="L293" s="43">
        <v>91.755600000000001</v>
      </c>
    </row>
    <row r="294" spans="11:12" x14ac:dyDescent="0.25">
      <c r="K294" s="68">
        <v>44093</v>
      </c>
      <c r="L294" s="43">
        <v>92.013400000000004</v>
      </c>
    </row>
    <row r="295" spans="11:12" x14ac:dyDescent="0.25">
      <c r="K295" s="68" t="s">
        <v>57</v>
      </c>
      <c r="L295" s="43" t="s">
        <v>57</v>
      </c>
    </row>
    <row r="296" spans="11:12" x14ac:dyDescent="0.25">
      <c r="K296" s="68" t="s">
        <v>57</v>
      </c>
      <c r="L296" s="43" t="s">
        <v>57</v>
      </c>
    </row>
    <row r="297" spans="11:12" x14ac:dyDescent="0.25">
      <c r="K297" s="68" t="s">
        <v>57</v>
      </c>
      <c r="L297" s="43" t="s">
        <v>57</v>
      </c>
    </row>
    <row r="298" spans="11:12" x14ac:dyDescent="0.25">
      <c r="K298" s="68" t="s">
        <v>57</v>
      </c>
      <c r="L298" s="43" t="s">
        <v>57</v>
      </c>
    </row>
    <row r="299" spans="11:12" x14ac:dyDescent="0.25">
      <c r="K299" s="68" t="s">
        <v>57</v>
      </c>
      <c r="L299" s="43" t="s">
        <v>57</v>
      </c>
    </row>
    <row r="300" spans="11:12" x14ac:dyDescent="0.25">
      <c r="K300" s="68" t="s">
        <v>57</v>
      </c>
      <c r="L300" s="43" t="s">
        <v>57</v>
      </c>
    </row>
    <row r="301" spans="11:12" x14ac:dyDescent="0.25">
      <c r="K301" s="68" t="s">
        <v>57</v>
      </c>
      <c r="L301" s="43" t="s">
        <v>57</v>
      </c>
    </row>
    <row r="302" spans="11:12" x14ac:dyDescent="0.25">
      <c r="K302" s="68" t="s">
        <v>57</v>
      </c>
      <c r="L302" s="43" t="s">
        <v>57</v>
      </c>
    </row>
    <row r="303" spans="11:12" x14ac:dyDescent="0.25">
      <c r="K303" s="68" t="s">
        <v>57</v>
      </c>
      <c r="L303" s="43" t="s">
        <v>57</v>
      </c>
    </row>
    <row r="304" spans="11:12" x14ac:dyDescent="0.25">
      <c r="K304" s="68" t="s">
        <v>57</v>
      </c>
      <c r="L304" s="43" t="s">
        <v>57</v>
      </c>
    </row>
    <row r="305" spans="11:12" x14ac:dyDescent="0.25">
      <c r="K305" s="68" t="s">
        <v>57</v>
      </c>
      <c r="L305" s="43" t="s">
        <v>57</v>
      </c>
    </row>
    <row r="306" spans="11:12" x14ac:dyDescent="0.25">
      <c r="K306" s="68" t="s">
        <v>57</v>
      </c>
      <c r="L306" s="43" t="s">
        <v>57</v>
      </c>
    </row>
    <row r="307" spans="11:12" x14ac:dyDescent="0.25">
      <c r="K307" s="68"/>
      <c r="L307" s="43" t="s">
        <v>57</v>
      </c>
    </row>
    <row r="308" spans="11:12" x14ac:dyDescent="0.25">
      <c r="K308" s="69" t="s">
        <v>60</v>
      </c>
      <c r="L308" s="69"/>
    </row>
    <row r="309" spans="11:12" x14ac:dyDescent="0.25">
      <c r="K309" s="68">
        <v>43904</v>
      </c>
      <c r="L309" s="43">
        <v>100</v>
      </c>
    </row>
    <row r="310" spans="11:12" x14ac:dyDescent="0.25">
      <c r="K310" s="68">
        <v>43911</v>
      </c>
      <c r="L310" s="43">
        <v>99.673299999999998</v>
      </c>
    </row>
    <row r="311" spans="11:12" x14ac:dyDescent="0.25">
      <c r="K311" s="68">
        <v>43918</v>
      </c>
      <c r="L311" s="43">
        <v>98.634399999999999</v>
      </c>
    </row>
    <row r="312" spans="11:12" x14ac:dyDescent="0.25">
      <c r="K312" s="68">
        <v>43925</v>
      </c>
      <c r="L312" s="43">
        <v>97.492500000000007</v>
      </c>
    </row>
    <row r="313" spans="11:12" x14ac:dyDescent="0.25">
      <c r="K313" s="68">
        <v>43932</v>
      </c>
      <c r="L313" s="43">
        <v>95.552199999999999</v>
      </c>
    </row>
    <row r="314" spans="11:12" x14ac:dyDescent="0.25">
      <c r="K314" s="68">
        <v>43939</v>
      </c>
      <c r="L314" s="43">
        <v>95.054900000000004</v>
      </c>
    </row>
    <row r="315" spans="11:12" x14ac:dyDescent="0.25">
      <c r="K315" s="68">
        <v>43946</v>
      </c>
      <c r="L315" s="43">
        <v>95.866600000000005</v>
      </c>
    </row>
    <row r="316" spans="11:12" x14ac:dyDescent="0.25">
      <c r="K316" s="68">
        <v>43953</v>
      </c>
      <c r="L316" s="43">
        <v>96.045500000000004</v>
      </c>
    </row>
    <row r="317" spans="11:12" x14ac:dyDescent="0.25">
      <c r="K317" s="68">
        <v>43960</v>
      </c>
      <c r="L317" s="43">
        <v>94.102900000000005</v>
      </c>
    </row>
    <row r="318" spans="11:12" x14ac:dyDescent="0.25">
      <c r="K318" s="68">
        <v>43967</v>
      </c>
      <c r="L318" s="43">
        <v>93.355900000000005</v>
      </c>
    </row>
    <row r="319" spans="11:12" x14ac:dyDescent="0.25">
      <c r="K319" s="68">
        <v>43974</v>
      </c>
      <c r="L319" s="43">
        <v>93.046300000000002</v>
      </c>
    </row>
    <row r="320" spans="11:12" x14ac:dyDescent="0.25">
      <c r="K320" s="68">
        <v>43981</v>
      </c>
      <c r="L320" s="43">
        <v>93.355800000000002</v>
      </c>
    </row>
    <row r="321" spans="11:12" x14ac:dyDescent="0.25">
      <c r="K321" s="68">
        <v>43988</v>
      </c>
      <c r="L321" s="43">
        <v>96.123699999999999</v>
      </c>
    </row>
    <row r="322" spans="11:12" x14ac:dyDescent="0.25">
      <c r="K322" s="68">
        <v>43995</v>
      </c>
      <c r="L322" s="43">
        <v>97.197199999999995</v>
      </c>
    </row>
    <row r="323" spans="11:12" x14ac:dyDescent="0.25">
      <c r="K323" s="68">
        <v>44002</v>
      </c>
      <c r="L323" s="43">
        <v>98.245199999999997</v>
      </c>
    </row>
    <row r="324" spans="11:12" x14ac:dyDescent="0.25">
      <c r="K324" s="68">
        <v>44009</v>
      </c>
      <c r="L324" s="43">
        <v>99.1755</v>
      </c>
    </row>
    <row r="325" spans="11:12" x14ac:dyDescent="0.25">
      <c r="K325" s="68">
        <v>44016</v>
      </c>
      <c r="L325" s="43">
        <v>100.9937</v>
      </c>
    </row>
    <row r="326" spans="11:12" x14ac:dyDescent="0.25">
      <c r="K326" s="68">
        <v>44023</v>
      </c>
      <c r="L326" s="43">
        <v>96.778300000000002</v>
      </c>
    </row>
    <row r="327" spans="11:12" x14ac:dyDescent="0.25">
      <c r="K327" s="68">
        <v>44030</v>
      </c>
      <c r="L327" s="43">
        <v>96.090900000000005</v>
      </c>
    </row>
    <row r="328" spans="11:12" x14ac:dyDescent="0.25">
      <c r="K328" s="68">
        <v>44037</v>
      </c>
      <c r="L328" s="43">
        <v>94.983699999999999</v>
      </c>
    </row>
    <row r="329" spans="11:12" x14ac:dyDescent="0.25">
      <c r="K329" s="68">
        <v>44044</v>
      </c>
      <c r="L329" s="43">
        <v>96.091899999999995</v>
      </c>
    </row>
    <row r="330" spans="11:12" x14ac:dyDescent="0.25">
      <c r="K330" s="68">
        <v>44051</v>
      </c>
      <c r="L330" s="43">
        <v>95.827200000000005</v>
      </c>
    </row>
    <row r="331" spans="11:12" x14ac:dyDescent="0.25">
      <c r="K331" s="68">
        <v>44058</v>
      </c>
      <c r="L331" s="43">
        <v>94.803299999999993</v>
      </c>
    </row>
    <row r="332" spans="11:12" x14ac:dyDescent="0.25">
      <c r="K332" s="68">
        <v>44065</v>
      </c>
      <c r="L332" s="43">
        <v>93.991</v>
      </c>
    </row>
    <row r="333" spans="11:12" x14ac:dyDescent="0.25">
      <c r="K333" s="68">
        <v>44072</v>
      </c>
      <c r="L333" s="43">
        <v>94.220799999999997</v>
      </c>
    </row>
    <row r="334" spans="11:12" x14ac:dyDescent="0.25">
      <c r="K334" s="68">
        <v>44079</v>
      </c>
      <c r="L334" s="43">
        <v>94.688000000000002</v>
      </c>
    </row>
    <row r="335" spans="11:12" x14ac:dyDescent="0.25">
      <c r="K335" s="68">
        <v>44086</v>
      </c>
      <c r="L335" s="43">
        <v>94.670500000000004</v>
      </c>
    </row>
    <row r="336" spans="11:12" x14ac:dyDescent="0.25">
      <c r="K336" s="68">
        <v>44093</v>
      </c>
      <c r="L336" s="43">
        <v>95.383600000000001</v>
      </c>
    </row>
    <row r="337" spans="11:12" x14ac:dyDescent="0.25">
      <c r="K337" s="68" t="s">
        <v>57</v>
      </c>
      <c r="L337" s="43" t="s">
        <v>57</v>
      </c>
    </row>
    <row r="338" spans="11:12" x14ac:dyDescent="0.25">
      <c r="K338" s="68" t="s">
        <v>57</v>
      </c>
      <c r="L338" s="43" t="s">
        <v>57</v>
      </c>
    </row>
    <row r="339" spans="11:12" x14ac:dyDescent="0.25">
      <c r="K339" s="68" t="s">
        <v>57</v>
      </c>
      <c r="L339" s="43" t="s">
        <v>57</v>
      </c>
    </row>
    <row r="340" spans="11:12" x14ac:dyDescent="0.25">
      <c r="K340" s="68" t="s">
        <v>57</v>
      </c>
      <c r="L340" s="43" t="s">
        <v>57</v>
      </c>
    </row>
    <row r="341" spans="11:12" x14ac:dyDescent="0.25">
      <c r="K341" s="68" t="s">
        <v>57</v>
      </c>
      <c r="L341" s="43" t="s">
        <v>57</v>
      </c>
    </row>
    <row r="342" spans="11:12" x14ac:dyDescent="0.25">
      <c r="K342" s="68" t="s">
        <v>57</v>
      </c>
      <c r="L342" s="43" t="s">
        <v>57</v>
      </c>
    </row>
    <row r="343" spans="11:12" x14ac:dyDescent="0.25">
      <c r="K343" s="68" t="s">
        <v>57</v>
      </c>
      <c r="L343" s="43" t="s">
        <v>57</v>
      </c>
    </row>
    <row r="344" spans="11:12" x14ac:dyDescent="0.25">
      <c r="K344" s="68" t="s">
        <v>57</v>
      </c>
      <c r="L344" s="43" t="s">
        <v>57</v>
      </c>
    </row>
    <row r="345" spans="11:12" x14ac:dyDescent="0.25">
      <c r="K345" s="68" t="s">
        <v>57</v>
      </c>
      <c r="L345" s="43" t="s">
        <v>57</v>
      </c>
    </row>
    <row r="346" spans="11:12" x14ac:dyDescent="0.25">
      <c r="K346" s="68" t="s">
        <v>57</v>
      </c>
      <c r="L346" s="43" t="s">
        <v>57</v>
      </c>
    </row>
    <row r="347" spans="11:12" x14ac:dyDescent="0.25">
      <c r="K347" s="68" t="s">
        <v>57</v>
      </c>
      <c r="L347" s="43" t="s">
        <v>57</v>
      </c>
    </row>
    <row r="348" spans="11:12" x14ac:dyDescent="0.25">
      <c r="K348" s="68" t="s">
        <v>57</v>
      </c>
      <c r="L348" s="43" t="s">
        <v>57</v>
      </c>
    </row>
    <row r="349" spans="11:12" x14ac:dyDescent="0.25">
      <c r="K349" s="68"/>
      <c r="L349" s="43" t="s">
        <v>57</v>
      </c>
    </row>
    <row r="350" spans="11:12" x14ac:dyDescent="0.25">
      <c r="K350" s="67"/>
    </row>
  </sheetData>
  <mergeCells count="14">
    <mergeCell ref="H8:H9"/>
    <mergeCell ref="I8:I9"/>
    <mergeCell ref="B10:I10"/>
    <mergeCell ref="B12:I12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89" max="8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C10EAB-FBC4-4E74-A938-72A8E2727DFA}">
  <sheetPr codeName="Sheet5">
    <tabColor theme="4" tint="0.39997558519241921"/>
  </sheetPr>
  <dimension ref="A1:L351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19" customWidth="1"/>
    <col min="2" max="2" width="12.5703125" style="19" customWidth="1"/>
    <col min="3" max="5" width="9.7109375" style="19" customWidth="1"/>
    <col min="6" max="6" width="12.5703125" style="19" customWidth="1"/>
    <col min="7" max="9" width="9.7109375" style="19" customWidth="1"/>
    <col min="10" max="10" width="6.7109375" style="19" customWidth="1"/>
    <col min="11" max="11" width="12.42578125" style="19" customWidth="1"/>
    <col min="12" max="12" width="22" style="54" customWidth="1"/>
    <col min="13" max="16384" width="8.7109375" style="19"/>
  </cols>
  <sheetData>
    <row r="1" spans="1:12" ht="60" customHeight="1" x14ac:dyDescent="0.25">
      <c r="A1" s="71" t="s">
        <v>33</v>
      </c>
      <c r="B1" s="71"/>
      <c r="C1" s="71"/>
      <c r="D1" s="71"/>
      <c r="E1" s="71"/>
      <c r="F1" s="71"/>
      <c r="G1" s="71"/>
      <c r="H1" s="71"/>
      <c r="I1" s="71"/>
      <c r="J1" s="4"/>
      <c r="K1" s="34"/>
      <c r="L1" s="35" t="s">
        <v>36</v>
      </c>
    </row>
    <row r="2" spans="1:12" ht="19.5" customHeight="1" x14ac:dyDescent="0.3">
      <c r="A2" s="3" t="str">
        <f>"Weekly Payroll Jobs and Wages in Australia - " &amp;$L$1</f>
        <v>Weekly Payroll Jobs and Wages in Australia - Queensland</v>
      </c>
      <c r="B2" s="20"/>
      <c r="C2" s="20"/>
      <c r="D2" s="20"/>
      <c r="E2" s="20"/>
      <c r="F2" s="20"/>
      <c r="G2" s="20"/>
      <c r="H2" s="20"/>
      <c r="I2" s="20"/>
      <c r="J2" s="20"/>
      <c r="K2" s="39" t="s">
        <v>63</v>
      </c>
      <c r="L2" s="36">
        <v>44093</v>
      </c>
    </row>
    <row r="3" spans="1:12" ht="15" customHeight="1" x14ac:dyDescent="0.25">
      <c r="A3" s="21" t="str">
        <f>"Week ending "&amp;TEXT($L$2,"dddd dd mmmm yyyy")</f>
        <v>Week ending Saturday 19 September 2020</v>
      </c>
      <c r="B3" s="20"/>
      <c r="C3" s="22"/>
      <c r="D3" s="23"/>
      <c r="E3" s="20"/>
      <c r="F3" s="20"/>
      <c r="G3" s="20"/>
      <c r="H3" s="20"/>
      <c r="I3" s="20"/>
      <c r="J3" s="20"/>
      <c r="K3" s="41" t="s">
        <v>64</v>
      </c>
      <c r="L3" s="40">
        <v>43904</v>
      </c>
    </row>
    <row r="4" spans="1:12" ht="15" customHeight="1" x14ac:dyDescent="0.25">
      <c r="A4" s="2" t="s">
        <v>32</v>
      </c>
      <c r="B4" s="24"/>
      <c r="C4" s="24"/>
      <c r="D4" s="24"/>
      <c r="E4" s="24"/>
      <c r="F4" s="24"/>
      <c r="G4" s="24"/>
      <c r="H4" s="24"/>
      <c r="I4" s="24"/>
      <c r="J4" s="24"/>
      <c r="K4" s="39" t="s">
        <v>70</v>
      </c>
      <c r="L4" s="40">
        <v>44065</v>
      </c>
    </row>
    <row r="5" spans="1:12" ht="11.65" customHeight="1" x14ac:dyDescent="0.25">
      <c r="A5" s="50"/>
      <c r="B5" s="20"/>
      <c r="C5" s="20"/>
      <c r="D5" s="24"/>
      <c r="E5" s="24"/>
      <c r="F5" s="20"/>
      <c r="G5" s="20"/>
      <c r="H5" s="20"/>
      <c r="I5" s="20"/>
      <c r="J5" s="20"/>
      <c r="K5" s="39"/>
      <c r="L5" s="40">
        <v>44072</v>
      </c>
    </row>
    <row r="6" spans="1:12" ht="16.5" customHeight="1" thickBot="1" x14ac:dyDescent="0.3">
      <c r="A6" s="25" t="str">
        <f>"Change in payroll jobs and total wages, "&amp;$L$1</f>
        <v>Change in payroll jobs and total wages, Queensland</v>
      </c>
      <c r="B6" s="22"/>
      <c r="C6" s="26"/>
      <c r="D6" s="27"/>
      <c r="E6" s="24"/>
      <c r="F6" s="20"/>
      <c r="G6" s="20"/>
      <c r="H6" s="20"/>
      <c r="I6" s="20"/>
      <c r="J6" s="20"/>
      <c r="K6" s="39"/>
      <c r="L6" s="40">
        <v>44079</v>
      </c>
    </row>
    <row r="7" spans="1:12" ht="16.5" customHeight="1" x14ac:dyDescent="0.25">
      <c r="A7" s="58"/>
      <c r="B7" s="83" t="s">
        <v>61</v>
      </c>
      <c r="C7" s="84"/>
      <c r="D7" s="84"/>
      <c r="E7" s="85"/>
      <c r="F7" s="86" t="s">
        <v>62</v>
      </c>
      <c r="G7" s="87"/>
      <c r="H7" s="87"/>
      <c r="I7" s="88"/>
      <c r="J7" s="51"/>
      <c r="K7" s="39" t="s">
        <v>71</v>
      </c>
      <c r="L7" s="40">
        <v>44086</v>
      </c>
    </row>
    <row r="8" spans="1:12" ht="34.35" customHeight="1" x14ac:dyDescent="0.25">
      <c r="A8" s="89"/>
      <c r="B8" s="91" t="str">
        <f>"% Change between " &amp; TEXT($L$3,"dd mmmm")&amp;" and "&amp; TEXT($L$2,"dd mmmm") &amp; " (Change since 100th case of COVID-19)"</f>
        <v>% Change between 14 March and 19 September (Change since 100th case of COVID-19)</v>
      </c>
      <c r="C8" s="93" t="str">
        <f>"% Change between " &amp; TEXT($L$4,"dd mmmm")&amp;" and "&amp; TEXT($L$2,"dd mmmm") &amp; " (monthly change)"</f>
        <v>% Change between 22 August and 19 September (monthly change)</v>
      </c>
      <c r="D8" s="74" t="str">
        <f>"% Change between " &amp; TEXT($L$7,"dd mmmm")&amp;" and "&amp; TEXT($L$2,"dd mmmm") &amp; " (weekly change)"</f>
        <v>% Change between 12 September and 19 September (weekly change)</v>
      </c>
      <c r="E8" s="76" t="str">
        <f>"% Change between " &amp; TEXT($L$6,"dd mmmm")&amp;" and "&amp; TEXT($L$7,"dd mmmm") &amp; " (weekly change)"</f>
        <v>% Change between 05 September and 12 September (weekly change)</v>
      </c>
      <c r="F8" s="95" t="str">
        <f>"% Change between " &amp; TEXT($L$3,"dd mmmm")&amp;" and "&amp; TEXT($L$2,"dd mmmm") &amp; " (Change since 100th case of COVID-19)"</f>
        <v>% Change between 14 March and 19 September (Change since 100th case of COVID-19)</v>
      </c>
      <c r="G8" s="93" t="str">
        <f>"% Change between " &amp; TEXT($L$4,"dd mmmm")&amp;" and "&amp; TEXT($L$2,"dd mmmm") &amp; " (monthly change)"</f>
        <v>% Change between 22 August and 19 September (monthly change)</v>
      </c>
      <c r="H8" s="74" t="str">
        <f>"% Change between " &amp; TEXT($L$7,"dd mmmm")&amp;" and "&amp; TEXT($L$2,"dd mmmm") &amp; " (weekly change)"</f>
        <v>% Change between 12 September and 19 September (weekly change)</v>
      </c>
      <c r="I8" s="76" t="str">
        <f>"% Change between " &amp; TEXT($L$6,"dd mmmm")&amp;" and "&amp; TEXT($L$7,"dd mmmm") &amp; " (weekly change)"</f>
        <v>% Change between 05 September and 12 September (weekly change)</v>
      </c>
      <c r="J8" s="52"/>
      <c r="K8" s="39" t="s">
        <v>72</v>
      </c>
      <c r="L8" s="40">
        <v>44093</v>
      </c>
    </row>
    <row r="9" spans="1:12" ht="44.25" customHeight="1" thickBot="1" x14ac:dyDescent="0.3">
      <c r="A9" s="90"/>
      <c r="B9" s="92"/>
      <c r="C9" s="94"/>
      <c r="D9" s="75"/>
      <c r="E9" s="77"/>
      <c r="F9" s="96"/>
      <c r="G9" s="94"/>
      <c r="H9" s="75"/>
      <c r="I9" s="77"/>
      <c r="J9" s="53"/>
      <c r="K9" s="41" t="s">
        <v>31</v>
      </c>
      <c r="L9" s="43"/>
    </row>
    <row r="10" spans="1:12" x14ac:dyDescent="0.25">
      <c r="A10" s="59"/>
      <c r="B10" s="78" t="str">
        <f>L1</f>
        <v>Queensland</v>
      </c>
      <c r="C10" s="79"/>
      <c r="D10" s="79"/>
      <c r="E10" s="79"/>
      <c r="F10" s="79"/>
      <c r="G10" s="79"/>
      <c r="H10" s="79"/>
      <c r="I10" s="80"/>
      <c r="J10" s="28"/>
      <c r="K10" s="55"/>
      <c r="L10" s="43"/>
    </row>
    <row r="11" spans="1:12" x14ac:dyDescent="0.25">
      <c r="A11" s="60" t="s">
        <v>30</v>
      </c>
      <c r="B11" s="28">
        <v>-2.4813021199445284E-2</v>
      </c>
      <c r="C11" s="28">
        <v>-8.3881928431561725E-5</v>
      </c>
      <c r="D11" s="28">
        <v>5.1706041726979901E-3</v>
      </c>
      <c r="E11" s="28">
        <v>-4.9687003683673847E-4</v>
      </c>
      <c r="F11" s="28">
        <v>-1.6720024436714165E-2</v>
      </c>
      <c r="G11" s="28">
        <v>1.4785943926336031E-2</v>
      </c>
      <c r="H11" s="28">
        <v>7.1486105439815262E-3</v>
      </c>
      <c r="I11" s="61">
        <v>-5.5821252499069773E-3</v>
      </c>
      <c r="J11" s="28"/>
      <c r="K11" s="42"/>
      <c r="L11" s="43"/>
    </row>
    <row r="12" spans="1:12" x14ac:dyDescent="0.25">
      <c r="A12" s="59"/>
      <c r="B12" s="81" t="s">
        <v>29</v>
      </c>
      <c r="C12" s="81"/>
      <c r="D12" s="81"/>
      <c r="E12" s="81"/>
      <c r="F12" s="81"/>
      <c r="G12" s="81"/>
      <c r="H12" s="81"/>
      <c r="I12" s="82"/>
      <c r="J12" s="28"/>
      <c r="K12" s="42"/>
      <c r="L12" s="43"/>
    </row>
    <row r="13" spans="1:12" x14ac:dyDescent="0.25">
      <c r="A13" s="62" t="s">
        <v>28</v>
      </c>
      <c r="B13" s="28">
        <v>-3.2673247538266503E-2</v>
      </c>
      <c r="C13" s="28">
        <v>-5.6506976681071075E-3</v>
      </c>
      <c r="D13" s="28">
        <v>4.8318438750045711E-3</v>
      </c>
      <c r="E13" s="28">
        <v>-2.715269190650349E-3</v>
      </c>
      <c r="F13" s="28">
        <v>-3.6785029057804008E-2</v>
      </c>
      <c r="G13" s="28">
        <v>1.2072321661811936E-2</v>
      </c>
      <c r="H13" s="28">
        <v>3.3341885879294431E-3</v>
      </c>
      <c r="I13" s="61">
        <v>-8.276324573485927E-3</v>
      </c>
      <c r="J13" s="28"/>
      <c r="K13" s="42"/>
      <c r="L13" s="43"/>
    </row>
    <row r="14" spans="1:12" x14ac:dyDescent="0.25">
      <c r="A14" s="62" t="s">
        <v>27</v>
      </c>
      <c r="B14" s="28">
        <v>-2.8020804090485352E-2</v>
      </c>
      <c r="C14" s="28">
        <v>2.7243255602971139E-4</v>
      </c>
      <c r="D14" s="28">
        <v>4.6864261284602637E-3</v>
      </c>
      <c r="E14" s="28">
        <v>-1.5385363309170508E-3</v>
      </c>
      <c r="F14" s="28">
        <v>8.3577982016256325E-3</v>
      </c>
      <c r="G14" s="28">
        <v>1.8372027273798608E-2</v>
      </c>
      <c r="H14" s="28">
        <v>1.260622742301809E-2</v>
      </c>
      <c r="I14" s="61">
        <v>-1.5955749078341297E-3</v>
      </c>
      <c r="J14" s="28"/>
      <c r="K14" s="38"/>
      <c r="L14" s="43"/>
    </row>
    <row r="15" spans="1:12" x14ac:dyDescent="0.25">
      <c r="A15" s="63" t="s">
        <v>49</v>
      </c>
      <c r="B15" s="28">
        <v>0.1071046551769923</v>
      </c>
      <c r="C15" s="28">
        <v>0.10283908667778596</v>
      </c>
      <c r="D15" s="28">
        <v>2.6211019672254254E-2</v>
      </c>
      <c r="E15" s="28">
        <v>6.4714140983252122E-2</v>
      </c>
      <c r="F15" s="28">
        <v>0.36030295180862093</v>
      </c>
      <c r="G15" s="28">
        <v>4.7795284842776509E-2</v>
      </c>
      <c r="H15" s="28">
        <v>2.2191144561965137E-2</v>
      </c>
      <c r="I15" s="61">
        <v>1.6993917785951718E-2</v>
      </c>
      <c r="J15" s="28"/>
      <c r="K15" s="56"/>
      <c r="L15" s="43"/>
    </row>
    <row r="16" spans="1:12" x14ac:dyDescent="0.25">
      <c r="A16" s="62" t="s">
        <v>50</v>
      </c>
      <c r="B16" s="28">
        <v>-3.5004028775051488E-2</v>
      </c>
      <c r="C16" s="28">
        <v>4.6727256274914364E-3</v>
      </c>
      <c r="D16" s="28">
        <v>4.3346904440655365E-3</v>
      </c>
      <c r="E16" s="28">
        <v>2.6334373360885621E-3</v>
      </c>
      <c r="F16" s="28">
        <v>2.805294886174825E-2</v>
      </c>
      <c r="G16" s="28">
        <v>1.7824781859231864E-2</v>
      </c>
      <c r="H16" s="28">
        <v>7.8794826480874658E-3</v>
      </c>
      <c r="I16" s="61">
        <v>-3.5926223130525736E-3</v>
      </c>
      <c r="J16" s="28"/>
      <c r="K16" s="42"/>
      <c r="L16" s="43"/>
    </row>
    <row r="17" spans="1:12" x14ac:dyDescent="0.25">
      <c r="A17" s="62" t="s">
        <v>51</v>
      </c>
      <c r="B17" s="28">
        <v>-2.5742564657262101E-2</v>
      </c>
      <c r="C17" s="28">
        <v>-4.7121191463141976E-3</v>
      </c>
      <c r="D17" s="28">
        <v>4.1039888893281695E-3</v>
      </c>
      <c r="E17" s="28">
        <v>-4.6260090106379215E-3</v>
      </c>
      <c r="F17" s="28">
        <v>-1.2508652981856216E-2</v>
      </c>
      <c r="G17" s="28">
        <v>2.2844953048470673E-2</v>
      </c>
      <c r="H17" s="28">
        <v>6.9598992550070626E-3</v>
      </c>
      <c r="I17" s="61">
        <v>-3.7723992955365215E-3</v>
      </c>
      <c r="J17" s="28"/>
      <c r="K17" s="42"/>
      <c r="L17" s="43"/>
    </row>
    <row r="18" spans="1:12" x14ac:dyDescent="0.25">
      <c r="A18" s="62" t="s">
        <v>52</v>
      </c>
      <c r="B18" s="28">
        <v>-1.7149188839329699E-2</v>
      </c>
      <c r="C18" s="28">
        <v>-4.052862104546362E-3</v>
      </c>
      <c r="D18" s="28">
        <v>5.7918692376215386E-3</v>
      </c>
      <c r="E18" s="28">
        <v>-4.6222874204031594E-3</v>
      </c>
      <c r="F18" s="28">
        <v>-2.9275079175061891E-2</v>
      </c>
      <c r="G18" s="28">
        <v>1.995123423961509E-2</v>
      </c>
      <c r="H18" s="28">
        <v>7.7285928364918544E-3</v>
      </c>
      <c r="I18" s="61">
        <v>-5.0903906671838639E-3</v>
      </c>
      <c r="J18" s="28"/>
      <c r="K18" s="42"/>
      <c r="L18" s="43"/>
    </row>
    <row r="19" spans="1:12" ht="17.25" customHeight="1" x14ac:dyDescent="0.25">
      <c r="A19" s="62" t="s">
        <v>53</v>
      </c>
      <c r="B19" s="28">
        <v>-2.0396066519646538E-2</v>
      </c>
      <c r="C19" s="28">
        <v>-6.6609033087476899E-3</v>
      </c>
      <c r="D19" s="28">
        <v>5.5355344168144249E-3</v>
      </c>
      <c r="E19" s="28">
        <v>-6.085942693833557E-3</v>
      </c>
      <c r="F19" s="28">
        <v>-3.3921010654121564E-2</v>
      </c>
      <c r="G19" s="28">
        <v>1.3487650810929175E-2</v>
      </c>
      <c r="H19" s="28">
        <v>9.8992987234973739E-3</v>
      </c>
      <c r="I19" s="61">
        <v>-7.4085258248246522E-3</v>
      </c>
      <c r="J19" s="29"/>
      <c r="K19" s="44"/>
      <c r="L19" s="43"/>
    </row>
    <row r="20" spans="1:12" x14ac:dyDescent="0.25">
      <c r="A20" s="62" t="s">
        <v>54</v>
      </c>
      <c r="B20" s="28">
        <v>-5.5851437877049381E-2</v>
      </c>
      <c r="C20" s="28">
        <v>-1.0483618836456765E-2</v>
      </c>
      <c r="D20" s="28">
        <v>5.0036225113374577E-3</v>
      </c>
      <c r="E20" s="28">
        <v>-7.4505568529065203E-3</v>
      </c>
      <c r="F20" s="28">
        <v>-5.980387683926236E-2</v>
      </c>
      <c r="G20" s="28">
        <v>1.3599033718181275E-3</v>
      </c>
      <c r="H20" s="28">
        <v>7.3176972133102147E-3</v>
      </c>
      <c r="I20" s="61">
        <v>-7.3878236876200321E-3</v>
      </c>
      <c r="J20" s="20"/>
      <c r="K20" s="37"/>
      <c r="L20" s="43"/>
    </row>
    <row r="21" spans="1:12" ht="15.75" thickBot="1" x14ac:dyDescent="0.3">
      <c r="A21" s="64" t="s">
        <v>55</v>
      </c>
      <c r="B21" s="65">
        <v>-9.3050167563724973E-2</v>
      </c>
      <c r="C21" s="65">
        <v>-1.3087940661961173E-2</v>
      </c>
      <c r="D21" s="65">
        <v>2.3839735024262509E-3</v>
      </c>
      <c r="E21" s="65">
        <v>-6.6893398123305525E-3</v>
      </c>
      <c r="F21" s="65">
        <v>-5.8180846085588378E-2</v>
      </c>
      <c r="G21" s="65">
        <v>5.0490475551545622E-4</v>
      </c>
      <c r="H21" s="65">
        <v>6.6221517605149494E-3</v>
      </c>
      <c r="I21" s="66">
        <v>-1.0204932140542966E-2</v>
      </c>
      <c r="J21" s="20"/>
      <c r="K21" s="57"/>
      <c r="L21" s="43"/>
    </row>
    <row r="22" spans="1:12" x14ac:dyDescent="0.25">
      <c r="A22" s="30" t="s">
        <v>48</v>
      </c>
      <c r="B22" s="20"/>
      <c r="C22" s="20"/>
      <c r="D22" s="20"/>
      <c r="E22" s="20"/>
      <c r="F22" s="20"/>
      <c r="G22" s="20"/>
      <c r="H22" s="20"/>
      <c r="I22" s="20"/>
      <c r="J22" s="20"/>
      <c r="K22" s="37"/>
      <c r="L22" s="43"/>
    </row>
    <row r="23" spans="1:12" ht="10.5" customHeight="1" x14ac:dyDescent="0.25">
      <c r="B23" s="20"/>
      <c r="C23" s="20"/>
      <c r="D23" s="20"/>
      <c r="E23" s="20"/>
      <c r="F23" s="20"/>
      <c r="G23" s="20"/>
      <c r="H23" s="20"/>
      <c r="I23" s="20"/>
      <c r="J23" s="20"/>
      <c r="K23" s="45"/>
      <c r="L23" s="43"/>
    </row>
    <row r="24" spans="1:12" x14ac:dyDescent="0.25">
      <c r="A24" s="31" t="str">
        <f>"Indexed number of payroll jobs and total wages, "&amp;$L$1&amp;" and Australia"</f>
        <v>Indexed number of payroll jobs and total wages, Queensland and Australia</v>
      </c>
      <c r="B24" s="20"/>
      <c r="C24" s="20"/>
      <c r="D24" s="20"/>
      <c r="E24" s="20"/>
      <c r="F24" s="20"/>
      <c r="G24" s="20"/>
      <c r="H24" s="20"/>
      <c r="I24" s="20"/>
      <c r="J24" s="20"/>
      <c r="K24" s="45"/>
      <c r="L24" s="43"/>
    </row>
    <row r="25" spans="1:12" x14ac:dyDescent="0.25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45"/>
      <c r="L25" s="43"/>
    </row>
    <row r="26" spans="1:12" x14ac:dyDescent="0.25">
      <c r="B26" s="20"/>
      <c r="C26" s="20"/>
      <c r="D26" s="20"/>
      <c r="E26" s="20"/>
      <c r="F26" s="20"/>
      <c r="G26" s="20"/>
      <c r="H26" s="20"/>
      <c r="I26" s="20"/>
      <c r="J26" s="20"/>
      <c r="K26" s="45"/>
      <c r="L26" s="43"/>
    </row>
    <row r="27" spans="1:12" x14ac:dyDescent="0.25">
      <c r="A27" s="20"/>
      <c r="B27" s="20"/>
      <c r="C27" s="20"/>
      <c r="D27" s="20"/>
      <c r="E27" s="24"/>
      <c r="F27" s="24"/>
      <c r="G27" s="24"/>
      <c r="H27" s="24"/>
      <c r="I27" s="24"/>
      <c r="J27" s="24"/>
      <c r="K27" s="57"/>
      <c r="L27" s="43"/>
    </row>
    <row r="28" spans="1:12" x14ac:dyDescent="0.25">
      <c r="A28" s="20"/>
      <c r="B28" s="31"/>
      <c r="C28" s="31"/>
      <c r="D28" s="31"/>
      <c r="E28" s="31"/>
      <c r="F28" s="31"/>
      <c r="G28" s="31"/>
      <c r="H28" s="31"/>
      <c r="I28" s="31"/>
      <c r="J28" s="31"/>
      <c r="K28" s="46"/>
      <c r="L28" s="43"/>
    </row>
    <row r="29" spans="1:12" x14ac:dyDescent="0.25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45"/>
      <c r="L29" s="43"/>
    </row>
    <row r="30" spans="1:12" x14ac:dyDescent="0.25">
      <c r="B30" s="20"/>
      <c r="C30" s="20"/>
      <c r="D30" s="20"/>
      <c r="E30" s="20"/>
      <c r="F30" s="20"/>
      <c r="G30" s="20"/>
      <c r="H30" s="20"/>
      <c r="I30" s="20"/>
      <c r="J30" s="20"/>
      <c r="K30" s="45"/>
      <c r="L30" s="43"/>
    </row>
    <row r="31" spans="1:12" x14ac:dyDescent="0.25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45"/>
      <c r="L31" s="43"/>
    </row>
    <row r="32" spans="1:12" x14ac:dyDescent="0.25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45"/>
      <c r="L32" s="43"/>
    </row>
    <row r="33" spans="1:12" ht="15.75" customHeight="1" x14ac:dyDescent="0.25">
      <c r="B33" s="20"/>
      <c r="C33" s="20"/>
      <c r="D33" s="20"/>
      <c r="E33" s="20"/>
      <c r="F33" s="20"/>
      <c r="G33" s="20"/>
      <c r="H33" s="20"/>
      <c r="I33" s="20"/>
      <c r="J33" s="20"/>
      <c r="K33" s="45"/>
      <c r="L33" s="43"/>
    </row>
    <row r="34" spans="1:12" x14ac:dyDescent="0.25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43" t="s">
        <v>26</v>
      </c>
      <c r="L34" s="43" t="s">
        <v>65</v>
      </c>
    </row>
    <row r="35" spans="1:12" ht="11.25" customHeight="1" x14ac:dyDescent="0.25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43"/>
      <c r="L35" s="42" t="s">
        <v>24</v>
      </c>
    </row>
    <row r="36" spans="1:12" x14ac:dyDescent="0.25">
      <c r="A36" s="32" t="str">
        <f>"Indexed number of payroll jobs held by men by age group, "&amp;$L$1</f>
        <v>Indexed number of payroll jobs held by men by age group, Queensland</v>
      </c>
      <c r="B36" s="20"/>
      <c r="C36" s="20"/>
      <c r="D36" s="20"/>
      <c r="E36" s="20"/>
      <c r="F36" s="20"/>
      <c r="G36" s="20"/>
      <c r="H36" s="20"/>
      <c r="I36" s="20"/>
      <c r="J36" s="20"/>
      <c r="K36" s="42" t="s">
        <v>49</v>
      </c>
      <c r="L36" s="43">
        <v>96.62</v>
      </c>
    </row>
    <row r="37" spans="1:12" x14ac:dyDescent="0.25">
      <c r="B37" s="20"/>
      <c r="C37" s="20"/>
      <c r="D37" s="20"/>
      <c r="E37" s="20"/>
      <c r="F37" s="20"/>
      <c r="G37" s="20"/>
      <c r="H37" s="20"/>
      <c r="I37" s="20"/>
      <c r="J37" s="20"/>
      <c r="K37" s="42" t="s">
        <v>50</v>
      </c>
      <c r="L37" s="43">
        <v>96.2</v>
      </c>
    </row>
    <row r="38" spans="1:12" x14ac:dyDescent="0.25">
      <c r="B38" s="20"/>
      <c r="C38" s="20"/>
      <c r="D38" s="20"/>
      <c r="E38" s="20"/>
      <c r="F38" s="20"/>
      <c r="G38" s="20"/>
      <c r="H38" s="20"/>
      <c r="I38" s="20"/>
      <c r="J38" s="20"/>
      <c r="K38" s="42" t="s">
        <v>51</v>
      </c>
      <c r="L38" s="43">
        <v>97.37</v>
      </c>
    </row>
    <row r="39" spans="1:12" x14ac:dyDescent="0.25">
      <c r="K39" s="44" t="s">
        <v>52</v>
      </c>
      <c r="L39" s="43">
        <v>98.33</v>
      </c>
    </row>
    <row r="40" spans="1:12" x14ac:dyDescent="0.25">
      <c r="K40" s="37" t="s">
        <v>53</v>
      </c>
      <c r="L40" s="43">
        <v>98.79</v>
      </c>
    </row>
    <row r="41" spans="1:12" x14ac:dyDescent="0.25">
      <c r="K41" s="37" t="s">
        <v>54</v>
      </c>
      <c r="L41" s="43">
        <v>96.25</v>
      </c>
    </row>
    <row r="42" spans="1:12" x14ac:dyDescent="0.25">
      <c r="K42" s="37" t="s">
        <v>55</v>
      </c>
      <c r="L42" s="43">
        <v>92.95</v>
      </c>
    </row>
    <row r="43" spans="1:12" x14ac:dyDescent="0.25">
      <c r="K43" s="37"/>
      <c r="L43" s="43"/>
    </row>
    <row r="44" spans="1:12" x14ac:dyDescent="0.25">
      <c r="K44" s="43"/>
      <c r="L44" s="43" t="s">
        <v>23</v>
      </c>
    </row>
    <row r="45" spans="1:12" x14ac:dyDescent="0.25">
      <c r="K45" s="42" t="s">
        <v>49</v>
      </c>
      <c r="L45" s="43">
        <v>101.81</v>
      </c>
    </row>
    <row r="46" spans="1:12" ht="15.4" customHeight="1" x14ac:dyDescent="0.25">
      <c r="A46" s="32" t="str">
        <f>"Indexed number of payroll jobs held by women by age group, "&amp;$L$1</f>
        <v>Indexed number of payroll jobs held by women by age group, Queensland</v>
      </c>
      <c r="B46" s="20"/>
      <c r="C46" s="20"/>
      <c r="D46" s="20"/>
      <c r="E46" s="20"/>
      <c r="F46" s="20"/>
      <c r="G46" s="20"/>
      <c r="H46" s="20"/>
      <c r="I46" s="20"/>
      <c r="J46" s="20"/>
      <c r="K46" s="42" t="s">
        <v>50</v>
      </c>
      <c r="L46" s="43">
        <v>95.76</v>
      </c>
    </row>
    <row r="47" spans="1:12" ht="15.4" customHeight="1" x14ac:dyDescent="0.25">
      <c r="B47" s="20"/>
      <c r="C47" s="20"/>
      <c r="D47" s="20"/>
      <c r="E47" s="20"/>
      <c r="F47" s="20"/>
      <c r="G47" s="20"/>
      <c r="H47" s="20"/>
      <c r="I47" s="20"/>
      <c r="J47" s="20"/>
      <c r="K47" s="42" t="s">
        <v>51</v>
      </c>
      <c r="L47" s="43">
        <v>96.3</v>
      </c>
    </row>
    <row r="48" spans="1:12" ht="15.4" customHeight="1" x14ac:dyDescent="0.25">
      <c r="B48" s="20"/>
      <c r="C48" s="20"/>
      <c r="D48" s="20"/>
      <c r="E48" s="20"/>
      <c r="F48" s="20"/>
      <c r="G48" s="20"/>
      <c r="H48" s="20"/>
      <c r="I48" s="20"/>
      <c r="J48" s="20"/>
      <c r="K48" s="44" t="s">
        <v>52</v>
      </c>
      <c r="L48" s="43">
        <v>97.08</v>
      </c>
    </row>
    <row r="49" spans="1:12" ht="15.4" customHeight="1" x14ac:dyDescent="0.25">
      <c r="B49" s="20"/>
      <c r="C49" s="20"/>
      <c r="D49" s="20"/>
      <c r="E49" s="20"/>
      <c r="F49" s="20"/>
      <c r="G49" s="20"/>
      <c r="H49" s="20"/>
      <c r="I49" s="20"/>
      <c r="J49" s="20"/>
      <c r="K49" s="37" t="s">
        <v>53</v>
      </c>
      <c r="L49" s="43">
        <v>97.36</v>
      </c>
    </row>
    <row r="50" spans="1:12" ht="15.4" customHeight="1" x14ac:dyDescent="0.25">
      <c r="B50" s="20"/>
      <c r="C50" s="20"/>
      <c r="D50" s="20"/>
      <c r="E50" s="20"/>
      <c r="F50" s="20"/>
      <c r="G50" s="20"/>
      <c r="H50" s="20"/>
      <c r="I50" s="20"/>
      <c r="J50" s="20"/>
      <c r="K50" s="37" t="s">
        <v>54</v>
      </c>
      <c r="L50" s="43">
        <v>94.61</v>
      </c>
    </row>
    <row r="51" spans="1:12" ht="15.4" customHeight="1" x14ac:dyDescent="0.25">
      <c r="B51" s="20"/>
      <c r="C51" s="20"/>
      <c r="D51" s="20"/>
      <c r="E51" s="20"/>
      <c r="F51" s="20"/>
      <c r="G51" s="20"/>
      <c r="H51" s="20"/>
      <c r="I51" s="20"/>
      <c r="J51" s="20"/>
      <c r="K51" s="37" t="s">
        <v>55</v>
      </c>
      <c r="L51" s="43">
        <v>91.7</v>
      </c>
    </row>
    <row r="52" spans="1:12" ht="15.4" customHeight="1" x14ac:dyDescent="0.25">
      <c r="B52" s="32"/>
      <c r="C52" s="32"/>
      <c r="D52" s="32"/>
      <c r="E52" s="32"/>
      <c r="F52" s="32"/>
      <c r="G52" s="32"/>
      <c r="H52" s="32"/>
      <c r="I52" s="32"/>
      <c r="J52" s="32"/>
      <c r="K52" s="37"/>
      <c r="L52" s="43"/>
    </row>
    <row r="53" spans="1:12" ht="15.4" customHeight="1" x14ac:dyDescent="0.25">
      <c r="B53" s="20"/>
      <c r="C53" s="20"/>
      <c r="D53" s="20"/>
      <c r="E53" s="20"/>
      <c r="F53" s="20"/>
      <c r="G53" s="20"/>
      <c r="H53" s="20"/>
      <c r="I53" s="20"/>
      <c r="J53" s="20"/>
      <c r="K53" s="43"/>
      <c r="L53" s="43" t="s">
        <v>22</v>
      </c>
    </row>
    <row r="54" spans="1:12" ht="15.4" customHeight="1" x14ac:dyDescent="0.25">
      <c r="B54" s="31"/>
      <c r="C54" s="31"/>
      <c r="D54" s="31"/>
      <c r="E54" s="31"/>
      <c r="F54" s="31"/>
      <c r="G54" s="31"/>
      <c r="H54" s="31"/>
      <c r="I54" s="31"/>
      <c r="J54" s="31"/>
      <c r="K54" s="42" t="s">
        <v>49</v>
      </c>
      <c r="L54" s="43">
        <v>104.41</v>
      </c>
    </row>
    <row r="55" spans="1:12" ht="15.4" customHeight="1" x14ac:dyDescent="0.25">
      <c r="A55" s="32" t="str">
        <f>"Change in payroll jobs since week ending "&amp;TEXT($L$3,"dd mmmm")&amp;" by Industry, "&amp;$L$1</f>
        <v>Change in payroll jobs since week ending 14 March by Industry, Queensland</v>
      </c>
      <c r="B55" s="20"/>
      <c r="C55" s="20"/>
      <c r="D55" s="20"/>
      <c r="E55" s="20"/>
      <c r="F55" s="20"/>
      <c r="G55" s="20"/>
      <c r="H55" s="20"/>
      <c r="I55" s="20"/>
      <c r="J55" s="20"/>
      <c r="K55" s="42" t="s">
        <v>50</v>
      </c>
      <c r="L55" s="43">
        <v>96.37</v>
      </c>
    </row>
    <row r="56" spans="1:12" ht="15.4" customHeight="1" x14ac:dyDescent="0.25">
      <c r="B56" s="20"/>
      <c r="C56" s="20"/>
      <c r="D56" s="20"/>
      <c r="E56" s="20"/>
      <c r="F56" s="20"/>
      <c r="G56" s="20"/>
      <c r="H56" s="20"/>
      <c r="I56" s="20"/>
      <c r="J56" s="20"/>
      <c r="K56" s="42" t="s">
        <v>51</v>
      </c>
      <c r="L56" s="43">
        <v>96.65</v>
      </c>
    </row>
    <row r="57" spans="1:12" ht="15.4" customHeight="1" x14ac:dyDescent="0.25">
      <c r="B57" s="20"/>
      <c r="C57" s="20"/>
      <c r="D57" s="20"/>
      <c r="E57" s="20"/>
      <c r="F57" s="20"/>
      <c r="G57" s="20"/>
      <c r="H57" s="20"/>
      <c r="I57" s="20"/>
      <c r="J57" s="20"/>
      <c r="K57" s="44" t="s">
        <v>52</v>
      </c>
      <c r="L57" s="43">
        <v>97.63</v>
      </c>
    </row>
    <row r="58" spans="1:12" ht="15.4" customHeight="1" x14ac:dyDescent="0.25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37" t="s">
        <v>53</v>
      </c>
      <c r="L58" s="43">
        <v>97.92</v>
      </c>
    </row>
    <row r="59" spans="1:12" ht="15.4" customHeight="1" x14ac:dyDescent="0.25">
      <c r="B59" s="20"/>
      <c r="C59" s="20"/>
      <c r="D59" s="20"/>
      <c r="E59" s="20"/>
      <c r="F59" s="20"/>
      <c r="G59" s="20"/>
      <c r="H59" s="20"/>
      <c r="I59" s="20"/>
      <c r="J59" s="20"/>
      <c r="K59" s="37" t="s">
        <v>54</v>
      </c>
      <c r="L59" s="43">
        <v>95</v>
      </c>
    </row>
    <row r="60" spans="1:12" ht="15.4" customHeight="1" x14ac:dyDescent="0.25">
      <c r="K60" s="37" t="s">
        <v>55</v>
      </c>
      <c r="L60" s="43">
        <v>91.76</v>
      </c>
    </row>
    <row r="61" spans="1:12" ht="15.4" customHeight="1" x14ac:dyDescent="0.25">
      <c r="K61" s="37"/>
      <c r="L61" s="43"/>
    </row>
    <row r="62" spans="1:12" ht="15.4" customHeight="1" x14ac:dyDescent="0.25">
      <c r="B62" s="20"/>
      <c r="C62" s="20"/>
      <c r="D62" s="20"/>
      <c r="E62" s="20"/>
      <c r="F62" s="20"/>
      <c r="G62" s="20"/>
      <c r="H62" s="20"/>
      <c r="I62" s="20"/>
      <c r="J62" s="20"/>
      <c r="K62" s="39"/>
      <c r="L62" s="39"/>
    </row>
    <row r="63" spans="1:12" ht="15.4" customHeight="1" x14ac:dyDescent="0.25">
      <c r="K63" s="43" t="s">
        <v>25</v>
      </c>
      <c r="L63" s="42" t="s">
        <v>66</v>
      </c>
    </row>
    <row r="64" spans="1:12" ht="15.4" customHeight="1" x14ac:dyDescent="0.25">
      <c r="K64" s="46"/>
      <c r="L64" s="42" t="s">
        <v>24</v>
      </c>
    </row>
    <row r="65" spans="1:12" ht="15.4" customHeight="1" x14ac:dyDescent="0.25">
      <c r="K65" s="42" t="s">
        <v>49</v>
      </c>
      <c r="L65" s="43">
        <v>95.82</v>
      </c>
    </row>
    <row r="66" spans="1:12" ht="15.4" customHeight="1" x14ac:dyDescent="0.25">
      <c r="K66" s="42" t="s">
        <v>50</v>
      </c>
      <c r="L66" s="43">
        <v>95.7</v>
      </c>
    </row>
    <row r="67" spans="1:12" ht="15.4" customHeight="1" x14ac:dyDescent="0.25">
      <c r="K67" s="42" t="s">
        <v>51</v>
      </c>
      <c r="L67" s="43">
        <v>98.15</v>
      </c>
    </row>
    <row r="68" spans="1:12" ht="15.4" customHeight="1" x14ac:dyDescent="0.25">
      <c r="K68" s="44" t="s">
        <v>52</v>
      </c>
      <c r="L68" s="43">
        <v>98.94</v>
      </c>
    </row>
    <row r="69" spans="1:12" ht="15.4" customHeight="1" x14ac:dyDescent="0.25">
      <c r="K69" s="37" t="s">
        <v>53</v>
      </c>
      <c r="L69" s="43">
        <v>98.39</v>
      </c>
    </row>
    <row r="70" spans="1:12" ht="15.4" customHeight="1" x14ac:dyDescent="0.25">
      <c r="K70" s="37" t="s">
        <v>54</v>
      </c>
      <c r="L70" s="43">
        <v>94.53</v>
      </c>
    </row>
    <row r="71" spans="1:12" ht="15.4" customHeight="1" x14ac:dyDescent="0.25">
      <c r="K71" s="37" t="s">
        <v>55</v>
      </c>
      <c r="L71" s="43">
        <v>90.62</v>
      </c>
    </row>
    <row r="72" spans="1:12" ht="15.4" customHeight="1" x14ac:dyDescent="0.25">
      <c r="K72" s="37"/>
      <c r="L72" s="43"/>
    </row>
    <row r="73" spans="1:12" ht="15.4" customHeight="1" x14ac:dyDescent="0.25">
      <c r="K73" s="38"/>
      <c r="L73" s="43" t="s">
        <v>23</v>
      </c>
    </row>
    <row r="74" spans="1:12" ht="15.4" customHeight="1" x14ac:dyDescent="0.25">
      <c r="K74" s="42" t="s">
        <v>49</v>
      </c>
      <c r="L74" s="43">
        <v>100.64</v>
      </c>
    </row>
    <row r="75" spans="1:12" ht="15.4" customHeight="1" x14ac:dyDescent="0.25">
      <c r="K75" s="42" t="s">
        <v>50</v>
      </c>
      <c r="L75" s="43">
        <v>96.12</v>
      </c>
    </row>
    <row r="76" spans="1:12" ht="15.4" customHeight="1" x14ac:dyDescent="0.25">
      <c r="K76" s="42" t="s">
        <v>51</v>
      </c>
      <c r="L76" s="43">
        <v>97.48</v>
      </c>
    </row>
    <row r="77" spans="1:12" ht="15.4" customHeight="1" x14ac:dyDescent="0.25">
      <c r="A77" s="31" t="str">
        <f>"Distribution of payroll jobs by industry, "&amp;$L$1</f>
        <v>Distribution of payroll jobs by industry, Queensland</v>
      </c>
      <c r="K77" s="44" t="s">
        <v>52</v>
      </c>
      <c r="L77" s="43">
        <v>98.25</v>
      </c>
    </row>
    <row r="78" spans="1:12" ht="15.4" customHeight="1" x14ac:dyDescent="0.25">
      <c r="K78" s="37" t="s">
        <v>53</v>
      </c>
      <c r="L78" s="43">
        <v>97.42</v>
      </c>
    </row>
    <row r="79" spans="1:12" ht="15.4" customHeight="1" x14ac:dyDescent="0.25">
      <c r="K79" s="37" t="s">
        <v>54</v>
      </c>
      <c r="L79" s="43">
        <v>93.25</v>
      </c>
    </row>
    <row r="80" spans="1:12" ht="15.4" customHeight="1" x14ac:dyDescent="0.25">
      <c r="K80" s="37" t="s">
        <v>55</v>
      </c>
      <c r="L80" s="43">
        <v>89.05</v>
      </c>
    </row>
    <row r="81" spans="1:12" ht="15.4" customHeight="1" x14ac:dyDescent="0.25">
      <c r="K81" s="37"/>
      <c r="L81" s="43"/>
    </row>
    <row r="82" spans="1:12" ht="15.4" customHeight="1" x14ac:dyDescent="0.25">
      <c r="K82" s="39"/>
      <c r="L82" s="43" t="s">
        <v>22</v>
      </c>
    </row>
    <row r="83" spans="1:12" ht="15.4" customHeight="1" x14ac:dyDescent="0.25">
      <c r="K83" s="42" t="s">
        <v>49</v>
      </c>
      <c r="L83" s="43">
        <v>102.59</v>
      </c>
    </row>
    <row r="84" spans="1:12" ht="15.4" customHeight="1" x14ac:dyDescent="0.25">
      <c r="K84" s="42" t="s">
        <v>50</v>
      </c>
      <c r="L84" s="43">
        <v>96.4</v>
      </c>
    </row>
    <row r="85" spans="1:12" ht="15.4" customHeight="1" x14ac:dyDescent="0.25">
      <c r="K85" s="42" t="s">
        <v>51</v>
      </c>
      <c r="L85" s="43">
        <v>97.96</v>
      </c>
    </row>
    <row r="86" spans="1:12" ht="15.4" customHeight="1" x14ac:dyDescent="0.25">
      <c r="K86" s="44" t="s">
        <v>52</v>
      </c>
      <c r="L86" s="43">
        <v>98.83</v>
      </c>
    </row>
    <row r="87" spans="1:12" ht="15.4" customHeight="1" x14ac:dyDescent="0.25">
      <c r="K87" s="37" t="s">
        <v>53</v>
      </c>
      <c r="L87" s="43">
        <v>97.95</v>
      </c>
    </row>
    <row r="88" spans="1:12" ht="15.4" customHeight="1" x14ac:dyDescent="0.25">
      <c r="K88" s="37" t="s">
        <v>54</v>
      </c>
      <c r="L88" s="43">
        <v>93.8</v>
      </c>
    </row>
    <row r="89" spans="1:12" ht="15.4" customHeight="1" x14ac:dyDescent="0.25">
      <c r="A89" s="33"/>
      <c r="B89" s="33"/>
      <c r="C89" s="33"/>
      <c r="D89" s="33"/>
      <c r="E89" s="33"/>
      <c r="F89" s="33"/>
      <c r="G89" s="33"/>
      <c r="H89" s="33"/>
      <c r="I89" s="33"/>
      <c r="J89" s="33"/>
      <c r="K89" s="37" t="s">
        <v>55</v>
      </c>
      <c r="L89" s="43">
        <v>89.41</v>
      </c>
    </row>
    <row r="90" spans="1:12" ht="15.4" customHeight="1" x14ac:dyDescent="0.25">
      <c r="A90" s="33"/>
      <c r="B90" s="33"/>
      <c r="C90" s="33"/>
      <c r="D90" s="33"/>
      <c r="E90" s="33"/>
      <c r="F90" s="33"/>
      <c r="G90" s="33"/>
      <c r="H90" s="33"/>
      <c r="I90" s="33"/>
      <c r="J90" s="33"/>
      <c r="K90" s="37"/>
      <c r="L90" s="43"/>
    </row>
    <row r="91" spans="1:12" ht="15" customHeight="1" x14ac:dyDescent="0.25">
      <c r="B91" s="24"/>
      <c r="C91" s="24"/>
      <c r="D91" s="24"/>
      <c r="E91" s="24"/>
      <c r="F91" s="24"/>
      <c r="G91" s="24"/>
      <c r="H91" s="24"/>
      <c r="I91" s="24"/>
      <c r="J91" s="24"/>
      <c r="K91" s="38"/>
      <c r="L91" s="38"/>
    </row>
    <row r="92" spans="1:12" ht="15" customHeight="1" x14ac:dyDescent="0.25">
      <c r="B92" s="24"/>
      <c r="C92" s="24"/>
      <c r="D92" s="24"/>
      <c r="E92" s="24"/>
      <c r="F92" s="24"/>
      <c r="G92" s="24"/>
      <c r="H92" s="24"/>
      <c r="I92" s="24"/>
      <c r="J92" s="24"/>
      <c r="K92" s="43" t="s">
        <v>21</v>
      </c>
      <c r="L92" s="70" t="s">
        <v>67</v>
      </c>
    </row>
    <row r="93" spans="1:12" ht="15" customHeight="1" x14ac:dyDescent="0.25">
      <c r="A93" s="24"/>
      <c r="B93" s="24"/>
      <c r="C93" s="24"/>
      <c r="D93" s="24"/>
      <c r="E93" s="24"/>
      <c r="F93" s="24"/>
      <c r="G93" s="24"/>
      <c r="H93" s="24"/>
      <c r="I93" s="24"/>
      <c r="J93" s="24"/>
      <c r="K93" s="34"/>
      <c r="L93" s="40"/>
    </row>
    <row r="94" spans="1:12" ht="15" customHeight="1" x14ac:dyDescent="0.25">
      <c r="A94" s="24"/>
      <c r="B94" s="24"/>
      <c r="C94" s="24"/>
      <c r="D94" s="24"/>
      <c r="E94" s="24"/>
      <c r="F94" s="24"/>
      <c r="G94" s="24"/>
      <c r="H94" s="24"/>
      <c r="I94" s="24"/>
      <c r="J94" s="24"/>
      <c r="K94" s="38" t="s">
        <v>19</v>
      </c>
      <c r="L94" s="42">
        <v>-1.2200000000000001E-2</v>
      </c>
    </row>
    <row r="95" spans="1:12" ht="15" customHeight="1" x14ac:dyDescent="0.25">
      <c r="A95" s="24"/>
      <c r="B95" s="24"/>
      <c r="C95" s="24"/>
      <c r="D95" s="24"/>
      <c r="E95" s="24"/>
      <c r="F95" s="24"/>
      <c r="G95" s="24"/>
      <c r="H95" s="24"/>
      <c r="I95" s="24"/>
      <c r="J95" s="24"/>
      <c r="K95" s="38" t="s">
        <v>0</v>
      </c>
      <c r="L95" s="42">
        <v>-1.9400000000000001E-2</v>
      </c>
    </row>
    <row r="96" spans="1:12" ht="15" customHeight="1" x14ac:dyDescent="0.25">
      <c r="B96" s="24"/>
      <c r="C96" s="24"/>
      <c r="D96" s="24"/>
      <c r="E96" s="24"/>
      <c r="F96" s="24"/>
      <c r="G96" s="24"/>
      <c r="H96" s="24"/>
      <c r="I96" s="24"/>
      <c r="J96" s="24"/>
      <c r="K96" s="38" t="s">
        <v>1</v>
      </c>
      <c r="L96" s="42">
        <v>-3.3500000000000002E-2</v>
      </c>
    </row>
    <row r="97" spans="1:12" ht="15" customHeight="1" x14ac:dyDescent="0.25">
      <c r="B97" s="24"/>
      <c r="C97" s="24"/>
      <c r="D97" s="24"/>
      <c r="E97" s="24"/>
      <c r="F97" s="24"/>
      <c r="G97" s="24"/>
      <c r="H97" s="24"/>
      <c r="I97" s="24"/>
      <c r="J97" s="24"/>
      <c r="K97" s="38" t="s">
        <v>18</v>
      </c>
      <c r="L97" s="42">
        <v>-2.0199999999999999E-2</v>
      </c>
    </row>
    <row r="98" spans="1:12" ht="15" customHeight="1" x14ac:dyDescent="0.25">
      <c r="A98" s="24"/>
      <c r="B98" s="24"/>
      <c r="C98" s="24"/>
      <c r="D98" s="24"/>
      <c r="E98" s="24"/>
      <c r="F98" s="24"/>
      <c r="G98" s="24"/>
      <c r="H98" s="24"/>
      <c r="I98" s="24"/>
      <c r="J98" s="24"/>
      <c r="K98" s="38" t="s">
        <v>2</v>
      </c>
      <c r="L98" s="42">
        <v>-4.1599999999999998E-2</v>
      </c>
    </row>
    <row r="99" spans="1:12" ht="15" customHeight="1" x14ac:dyDescent="0.25">
      <c r="B99" s="24"/>
      <c r="C99" s="24"/>
      <c r="D99" s="24"/>
      <c r="E99" s="24"/>
      <c r="F99" s="24"/>
      <c r="G99" s="24"/>
      <c r="H99" s="24"/>
      <c r="I99" s="24"/>
      <c r="J99" s="24"/>
      <c r="K99" s="38" t="s">
        <v>17</v>
      </c>
      <c r="L99" s="42">
        <v>-2.7799999999999998E-2</v>
      </c>
    </row>
    <row r="100" spans="1:12" ht="15" customHeight="1" x14ac:dyDescent="0.25">
      <c r="A100" s="24"/>
      <c r="B100" s="24"/>
      <c r="C100" s="24"/>
      <c r="D100" s="24"/>
      <c r="E100" s="24"/>
      <c r="F100" s="24"/>
      <c r="G100" s="24"/>
      <c r="H100" s="24"/>
      <c r="I100" s="24"/>
      <c r="J100" s="24"/>
      <c r="K100" s="38" t="s">
        <v>16</v>
      </c>
      <c r="L100" s="42">
        <v>-8.8999999999999999E-3</v>
      </c>
    </row>
    <row r="101" spans="1:12" ht="15" customHeight="1" x14ac:dyDescent="0.25">
      <c r="A101" s="24"/>
      <c r="B101" s="24"/>
      <c r="C101" s="24"/>
      <c r="D101" s="24"/>
      <c r="E101" s="24"/>
      <c r="F101" s="24"/>
      <c r="G101" s="24"/>
      <c r="H101" s="24"/>
      <c r="I101" s="24"/>
      <c r="J101" s="24"/>
      <c r="K101" s="38" t="s">
        <v>15</v>
      </c>
      <c r="L101" s="42">
        <v>-0.1071</v>
      </c>
    </row>
    <row r="102" spans="1:12" x14ac:dyDescent="0.25">
      <c r="A102" s="24"/>
      <c r="B102" s="24"/>
      <c r="C102" s="24"/>
      <c r="D102" s="24"/>
      <c r="E102" s="24"/>
      <c r="F102" s="24"/>
      <c r="G102" s="24"/>
      <c r="H102" s="24"/>
      <c r="I102" s="24"/>
      <c r="J102" s="24"/>
      <c r="K102" s="38" t="s">
        <v>14</v>
      </c>
      <c r="L102" s="42">
        <v>-7.0300000000000001E-2</v>
      </c>
    </row>
    <row r="103" spans="1:12" x14ac:dyDescent="0.25">
      <c r="A103" s="24"/>
      <c r="B103" s="24"/>
      <c r="C103" s="24"/>
      <c r="D103" s="24"/>
      <c r="E103" s="24"/>
      <c r="F103" s="24"/>
      <c r="G103" s="24"/>
      <c r="H103" s="24"/>
      <c r="I103" s="24"/>
      <c r="J103" s="24"/>
      <c r="K103" s="38" t="s">
        <v>13</v>
      </c>
      <c r="L103" s="42">
        <v>-0.1179</v>
      </c>
    </row>
    <row r="104" spans="1:12" x14ac:dyDescent="0.25">
      <c r="K104" s="38" t="s">
        <v>12</v>
      </c>
      <c r="L104" s="42">
        <v>7.7999999999999996E-3</v>
      </c>
    </row>
    <row r="105" spans="1:12" x14ac:dyDescent="0.25">
      <c r="K105" s="38" t="s">
        <v>11</v>
      </c>
      <c r="L105" s="42">
        <v>-4.4900000000000002E-2</v>
      </c>
    </row>
    <row r="106" spans="1:12" x14ac:dyDescent="0.25">
      <c r="K106" s="38" t="s">
        <v>10</v>
      </c>
      <c r="L106" s="42">
        <v>-2.8199999999999999E-2</v>
      </c>
    </row>
    <row r="107" spans="1:12" x14ac:dyDescent="0.25">
      <c r="K107" s="38" t="s">
        <v>9</v>
      </c>
      <c r="L107" s="42">
        <v>-2.53E-2</v>
      </c>
    </row>
    <row r="108" spans="1:12" x14ac:dyDescent="0.25">
      <c r="K108" s="38" t="s">
        <v>8</v>
      </c>
      <c r="L108" s="42">
        <v>7.9100000000000004E-2</v>
      </c>
    </row>
    <row r="109" spans="1:12" x14ac:dyDescent="0.25">
      <c r="K109" s="38" t="s">
        <v>7</v>
      </c>
      <c r="L109" s="42">
        <v>9.2999999999999992E-3</v>
      </c>
    </row>
    <row r="110" spans="1:12" x14ac:dyDescent="0.25">
      <c r="K110" s="38" t="s">
        <v>6</v>
      </c>
      <c r="L110" s="42">
        <v>-1.7000000000000001E-2</v>
      </c>
    </row>
    <row r="111" spans="1:12" x14ac:dyDescent="0.25">
      <c r="K111" s="38" t="s">
        <v>5</v>
      </c>
      <c r="L111" s="42">
        <v>-0.05</v>
      </c>
    </row>
    <row r="112" spans="1:12" x14ac:dyDescent="0.25">
      <c r="K112" s="38" t="s">
        <v>3</v>
      </c>
      <c r="L112" s="42">
        <v>-3.1099999999999999E-2</v>
      </c>
    </row>
    <row r="113" spans="1:12" x14ac:dyDescent="0.25">
      <c r="K113" s="38"/>
      <c r="L113" s="48"/>
    </row>
    <row r="114" spans="1:12" x14ac:dyDescent="0.25">
      <c r="A114" s="24"/>
      <c r="B114" s="24"/>
      <c r="C114" s="24"/>
      <c r="D114" s="24"/>
      <c r="E114" s="24"/>
      <c r="F114" s="24"/>
      <c r="G114" s="24"/>
      <c r="H114" s="24"/>
      <c r="I114" s="24"/>
      <c r="J114" s="24"/>
      <c r="K114" s="38"/>
      <c r="L114" s="68"/>
    </row>
    <row r="115" spans="1:12" x14ac:dyDescent="0.25">
      <c r="K115" s="38"/>
      <c r="L115" s="48"/>
    </row>
    <row r="116" spans="1:12" x14ac:dyDescent="0.25">
      <c r="K116" s="38"/>
      <c r="L116" s="48"/>
    </row>
    <row r="117" spans="1:12" x14ac:dyDescent="0.25">
      <c r="K117" s="38"/>
      <c r="L117" s="48"/>
    </row>
    <row r="118" spans="1:12" x14ac:dyDescent="0.25">
      <c r="K118" s="38"/>
      <c r="L118" s="48"/>
    </row>
    <row r="119" spans="1:12" x14ac:dyDescent="0.25">
      <c r="K119" s="38"/>
      <c r="L119" s="48"/>
    </row>
    <row r="120" spans="1:12" x14ac:dyDescent="0.25">
      <c r="K120" s="38"/>
      <c r="L120" s="48"/>
    </row>
    <row r="121" spans="1:12" x14ac:dyDescent="0.25">
      <c r="K121" s="38"/>
      <c r="L121" s="47"/>
    </row>
    <row r="122" spans="1:12" x14ac:dyDescent="0.25">
      <c r="K122" s="38"/>
      <c r="L122" s="48"/>
    </row>
    <row r="123" spans="1:12" x14ac:dyDescent="0.25">
      <c r="K123" s="38"/>
      <c r="L123" s="48"/>
    </row>
    <row r="124" spans="1:12" x14ac:dyDescent="0.25">
      <c r="K124" s="38"/>
      <c r="L124" s="48"/>
    </row>
    <row r="125" spans="1:12" x14ac:dyDescent="0.25">
      <c r="K125" s="38"/>
      <c r="L125" s="48"/>
    </row>
    <row r="126" spans="1:12" x14ac:dyDescent="0.25">
      <c r="K126" s="38"/>
      <c r="L126" s="48"/>
    </row>
    <row r="127" spans="1:12" x14ac:dyDescent="0.25">
      <c r="K127" s="38"/>
      <c r="L127" s="48"/>
    </row>
    <row r="128" spans="1:12" x14ac:dyDescent="0.25">
      <c r="K128" s="38"/>
      <c r="L128" s="48"/>
    </row>
    <row r="129" spans="11:12" x14ac:dyDescent="0.25">
      <c r="K129" s="38"/>
      <c r="L129" s="48"/>
    </row>
    <row r="130" spans="11:12" x14ac:dyDescent="0.25">
      <c r="K130" s="38"/>
      <c r="L130" s="48"/>
    </row>
    <row r="131" spans="11:12" x14ac:dyDescent="0.25">
      <c r="K131" s="38"/>
      <c r="L131" s="48"/>
    </row>
    <row r="132" spans="11:12" x14ac:dyDescent="0.25">
      <c r="K132" s="38"/>
      <c r="L132" s="48"/>
    </row>
    <row r="133" spans="11:12" x14ac:dyDescent="0.25">
      <c r="K133" s="38"/>
      <c r="L133" s="48"/>
    </row>
    <row r="134" spans="11:12" x14ac:dyDescent="0.25">
      <c r="K134" s="34"/>
      <c r="L134" s="48"/>
    </row>
    <row r="135" spans="11:12" x14ac:dyDescent="0.25">
      <c r="K135" s="34"/>
      <c r="L135" s="48"/>
    </row>
    <row r="136" spans="11:12" x14ac:dyDescent="0.25">
      <c r="K136" s="34"/>
      <c r="L136" s="48"/>
    </row>
    <row r="137" spans="11:12" x14ac:dyDescent="0.25">
      <c r="K137" s="34"/>
      <c r="L137" s="48"/>
    </row>
    <row r="138" spans="11:12" x14ac:dyDescent="0.25">
      <c r="K138" s="34"/>
      <c r="L138" s="48"/>
    </row>
    <row r="139" spans="11:12" x14ac:dyDescent="0.25">
      <c r="K139" s="34"/>
      <c r="L139" s="48"/>
    </row>
    <row r="140" spans="11:12" x14ac:dyDescent="0.25">
      <c r="K140" s="34"/>
      <c r="L140" s="48"/>
    </row>
    <row r="141" spans="11:12" x14ac:dyDescent="0.25">
      <c r="K141" s="70" t="s">
        <v>68</v>
      </c>
      <c r="L141" s="70" t="s">
        <v>69</v>
      </c>
    </row>
    <row r="142" spans="11:12" x14ac:dyDescent="0.25">
      <c r="K142" s="34"/>
      <c r="L142" s="49">
        <v>43904</v>
      </c>
    </row>
    <row r="143" spans="11:12" x14ac:dyDescent="0.25">
      <c r="K143" s="38" t="s">
        <v>19</v>
      </c>
      <c r="L143" s="42">
        <v>1.44E-2</v>
      </c>
    </row>
    <row r="144" spans="11:12" x14ac:dyDescent="0.25">
      <c r="K144" s="38" t="s">
        <v>0</v>
      </c>
      <c r="L144" s="42">
        <v>2.2800000000000001E-2</v>
      </c>
    </row>
    <row r="145" spans="11:12" x14ac:dyDescent="0.25">
      <c r="K145" s="38" t="s">
        <v>1</v>
      </c>
      <c r="L145" s="42">
        <v>6.9699999999999998E-2</v>
      </c>
    </row>
    <row r="146" spans="11:12" x14ac:dyDescent="0.25">
      <c r="K146" s="38" t="s">
        <v>18</v>
      </c>
      <c r="L146" s="42">
        <v>1.1900000000000001E-2</v>
      </c>
    </row>
    <row r="147" spans="11:12" x14ac:dyDescent="0.25">
      <c r="K147" s="38" t="s">
        <v>2</v>
      </c>
      <c r="L147" s="42">
        <v>7.2800000000000004E-2</v>
      </c>
    </row>
    <row r="148" spans="11:12" x14ac:dyDescent="0.25">
      <c r="K148" s="38" t="s">
        <v>17</v>
      </c>
      <c r="L148" s="42">
        <v>4.3099999999999999E-2</v>
      </c>
    </row>
    <row r="149" spans="11:12" x14ac:dyDescent="0.25">
      <c r="K149" s="38" t="s">
        <v>16</v>
      </c>
      <c r="L149" s="42">
        <v>0.10390000000000001</v>
      </c>
    </row>
    <row r="150" spans="11:12" x14ac:dyDescent="0.25">
      <c r="K150" s="38" t="s">
        <v>15</v>
      </c>
      <c r="L150" s="42">
        <v>7.5499999999999998E-2</v>
      </c>
    </row>
    <row r="151" spans="11:12" x14ac:dyDescent="0.25">
      <c r="K151" s="38" t="s">
        <v>14</v>
      </c>
      <c r="L151" s="42">
        <v>4.4200000000000003E-2</v>
      </c>
    </row>
    <row r="152" spans="11:12" x14ac:dyDescent="0.25">
      <c r="K152" s="38" t="s">
        <v>13</v>
      </c>
      <c r="L152" s="42">
        <v>9.7000000000000003E-3</v>
      </c>
    </row>
    <row r="153" spans="11:12" x14ac:dyDescent="0.25">
      <c r="K153" s="38" t="s">
        <v>12</v>
      </c>
      <c r="L153" s="42">
        <v>2.7699999999999999E-2</v>
      </c>
    </row>
    <row r="154" spans="11:12" x14ac:dyDescent="0.25">
      <c r="K154" s="38" t="s">
        <v>11</v>
      </c>
      <c r="L154" s="42">
        <v>2.3199999999999998E-2</v>
      </c>
    </row>
    <row r="155" spans="11:12" x14ac:dyDescent="0.25">
      <c r="K155" s="38" t="s">
        <v>10</v>
      </c>
      <c r="L155" s="42">
        <v>7.4499999999999997E-2</v>
      </c>
    </row>
    <row r="156" spans="11:12" x14ac:dyDescent="0.25">
      <c r="K156" s="38" t="s">
        <v>9</v>
      </c>
      <c r="L156" s="42">
        <v>6.8699999999999997E-2</v>
      </c>
    </row>
    <row r="157" spans="11:12" x14ac:dyDescent="0.25">
      <c r="K157" s="38" t="s">
        <v>8</v>
      </c>
      <c r="L157" s="42">
        <v>6.0699999999999997E-2</v>
      </c>
    </row>
    <row r="158" spans="11:12" x14ac:dyDescent="0.25">
      <c r="K158" s="38" t="s">
        <v>7</v>
      </c>
      <c r="L158" s="42">
        <v>5.5300000000000002E-2</v>
      </c>
    </row>
    <row r="159" spans="11:12" x14ac:dyDescent="0.25">
      <c r="K159" s="38" t="s">
        <v>6</v>
      </c>
      <c r="L159" s="42">
        <v>0.16470000000000001</v>
      </c>
    </row>
    <row r="160" spans="11:12" x14ac:dyDescent="0.25">
      <c r="K160" s="38" t="s">
        <v>5</v>
      </c>
      <c r="L160" s="42">
        <v>1.6199999999999999E-2</v>
      </c>
    </row>
    <row r="161" spans="11:12" x14ac:dyDescent="0.25">
      <c r="K161" s="38" t="s">
        <v>3</v>
      </c>
      <c r="L161" s="42">
        <v>4.02E-2</v>
      </c>
    </row>
    <row r="162" spans="11:12" x14ac:dyDescent="0.25">
      <c r="K162" s="34"/>
      <c r="L162" s="47" t="s">
        <v>20</v>
      </c>
    </row>
    <row r="163" spans="11:12" x14ac:dyDescent="0.25">
      <c r="K163" s="38" t="s">
        <v>19</v>
      </c>
      <c r="L163" s="42">
        <v>1.46E-2</v>
      </c>
    </row>
    <row r="164" spans="11:12" x14ac:dyDescent="0.25">
      <c r="K164" s="38" t="s">
        <v>0</v>
      </c>
      <c r="L164" s="42">
        <v>2.3E-2</v>
      </c>
    </row>
    <row r="165" spans="11:12" x14ac:dyDescent="0.25">
      <c r="K165" s="38" t="s">
        <v>1</v>
      </c>
      <c r="L165" s="42">
        <v>6.9099999999999995E-2</v>
      </c>
    </row>
    <row r="166" spans="11:12" x14ac:dyDescent="0.25">
      <c r="K166" s="38" t="s">
        <v>18</v>
      </c>
      <c r="L166" s="42">
        <v>1.2E-2</v>
      </c>
    </row>
    <row r="167" spans="11:12" x14ac:dyDescent="0.25">
      <c r="K167" s="38" t="s">
        <v>2</v>
      </c>
      <c r="L167" s="42">
        <v>7.1499999999999994E-2</v>
      </c>
    </row>
    <row r="168" spans="11:12" x14ac:dyDescent="0.25">
      <c r="K168" s="38" t="s">
        <v>17</v>
      </c>
      <c r="L168" s="42">
        <v>4.2999999999999997E-2</v>
      </c>
    </row>
    <row r="169" spans="11:12" x14ac:dyDescent="0.25">
      <c r="K169" s="38" t="s">
        <v>16</v>
      </c>
      <c r="L169" s="42">
        <v>0.1056</v>
      </c>
    </row>
    <row r="170" spans="11:12" x14ac:dyDescent="0.25">
      <c r="K170" s="38" t="s">
        <v>15</v>
      </c>
      <c r="L170" s="42">
        <v>6.9099999999999995E-2</v>
      </c>
    </row>
    <row r="171" spans="11:12" x14ac:dyDescent="0.25">
      <c r="K171" s="38" t="s">
        <v>14</v>
      </c>
      <c r="L171" s="42">
        <v>4.2099999999999999E-2</v>
      </c>
    </row>
    <row r="172" spans="11:12" x14ac:dyDescent="0.25">
      <c r="K172" s="38" t="s">
        <v>13</v>
      </c>
      <c r="L172" s="42">
        <v>8.8000000000000005E-3</v>
      </c>
    </row>
    <row r="173" spans="11:12" x14ac:dyDescent="0.25">
      <c r="K173" s="38" t="s">
        <v>12</v>
      </c>
      <c r="L173" s="42">
        <v>2.87E-2</v>
      </c>
    </row>
    <row r="174" spans="11:12" x14ac:dyDescent="0.25">
      <c r="K174" s="38" t="s">
        <v>11</v>
      </c>
      <c r="L174" s="42">
        <v>2.2700000000000001E-2</v>
      </c>
    </row>
    <row r="175" spans="11:12" x14ac:dyDescent="0.25">
      <c r="K175" s="38" t="s">
        <v>10</v>
      </c>
      <c r="L175" s="42">
        <v>7.4200000000000002E-2</v>
      </c>
    </row>
    <row r="176" spans="11:12" x14ac:dyDescent="0.25">
      <c r="K176" s="38" t="s">
        <v>9</v>
      </c>
      <c r="L176" s="42">
        <v>6.8699999999999997E-2</v>
      </c>
    </row>
    <row r="177" spans="11:12" x14ac:dyDescent="0.25">
      <c r="K177" s="38" t="s">
        <v>8</v>
      </c>
      <c r="L177" s="42">
        <v>6.7199999999999996E-2</v>
      </c>
    </row>
    <row r="178" spans="11:12" x14ac:dyDescent="0.25">
      <c r="K178" s="38" t="s">
        <v>7</v>
      </c>
      <c r="L178" s="42">
        <v>5.7299999999999997E-2</v>
      </c>
    </row>
    <row r="179" spans="11:12" x14ac:dyDescent="0.25">
      <c r="K179" s="38" t="s">
        <v>6</v>
      </c>
      <c r="L179" s="42">
        <v>0.16600000000000001</v>
      </c>
    </row>
    <row r="180" spans="11:12" x14ac:dyDescent="0.25">
      <c r="K180" s="38" t="s">
        <v>5</v>
      </c>
      <c r="L180" s="42">
        <v>1.5800000000000002E-2</v>
      </c>
    </row>
    <row r="181" spans="11:12" x14ac:dyDescent="0.25">
      <c r="K181" s="38" t="s">
        <v>3</v>
      </c>
      <c r="L181" s="42">
        <v>3.9899999999999998E-2</v>
      </c>
    </row>
    <row r="182" spans="11:12" x14ac:dyDescent="0.25">
      <c r="K182" s="69" t="s">
        <v>56</v>
      </c>
      <c r="L182" s="70"/>
    </row>
    <row r="183" spans="11:12" x14ac:dyDescent="0.25">
      <c r="K183" s="68">
        <v>43904</v>
      </c>
      <c r="L183" s="43">
        <v>100</v>
      </c>
    </row>
    <row r="184" spans="11:12" x14ac:dyDescent="0.25">
      <c r="K184" s="68">
        <v>43911</v>
      </c>
      <c r="L184" s="43">
        <v>99.277699999999996</v>
      </c>
    </row>
    <row r="185" spans="11:12" x14ac:dyDescent="0.25">
      <c r="K185" s="68">
        <v>43918</v>
      </c>
      <c r="L185" s="43">
        <v>96.308700000000002</v>
      </c>
    </row>
    <row r="186" spans="11:12" x14ac:dyDescent="0.25">
      <c r="K186" s="68">
        <v>43925</v>
      </c>
      <c r="L186" s="43">
        <v>93.6524</v>
      </c>
    </row>
    <row r="187" spans="11:12" x14ac:dyDescent="0.25">
      <c r="K187" s="68">
        <v>43932</v>
      </c>
      <c r="L187" s="43">
        <v>91.9285</v>
      </c>
    </row>
    <row r="188" spans="11:12" x14ac:dyDescent="0.25">
      <c r="K188" s="68">
        <v>43939</v>
      </c>
      <c r="L188" s="43">
        <v>91.4696</v>
      </c>
    </row>
    <row r="189" spans="11:12" x14ac:dyDescent="0.25">
      <c r="K189" s="68">
        <v>43946</v>
      </c>
      <c r="L189" s="43">
        <v>91.802099999999996</v>
      </c>
    </row>
    <row r="190" spans="11:12" x14ac:dyDescent="0.25">
      <c r="K190" s="68">
        <v>43953</v>
      </c>
      <c r="L190" s="43">
        <v>92.199100000000001</v>
      </c>
    </row>
    <row r="191" spans="11:12" x14ac:dyDescent="0.25">
      <c r="K191" s="68">
        <v>43960</v>
      </c>
      <c r="L191" s="43">
        <v>92.746099999999998</v>
      </c>
    </row>
    <row r="192" spans="11:12" x14ac:dyDescent="0.25">
      <c r="K192" s="68">
        <v>43967</v>
      </c>
      <c r="L192" s="43">
        <v>93.278400000000005</v>
      </c>
    </row>
    <row r="193" spans="11:12" x14ac:dyDescent="0.25">
      <c r="K193" s="68">
        <v>43974</v>
      </c>
      <c r="L193" s="43">
        <v>93.581500000000005</v>
      </c>
    </row>
    <row r="194" spans="11:12" x14ac:dyDescent="0.25">
      <c r="K194" s="68">
        <v>43981</v>
      </c>
      <c r="L194" s="43">
        <v>94.088099999999997</v>
      </c>
    </row>
    <row r="195" spans="11:12" x14ac:dyDescent="0.25">
      <c r="K195" s="68">
        <v>43988</v>
      </c>
      <c r="L195" s="43">
        <v>95.004999999999995</v>
      </c>
    </row>
    <row r="196" spans="11:12" x14ac:dyDescent="0.25">
      <c r="K196" s="68">
        <v>43995</v>
      </c>
      <c r="L196" s="43">
        <v>95.464100000000002</v>
      </c>
    </row>
    <row r="197" spans="11:12" x14ac:dyDescent="0.25">
      <c r="K197" s="68">
        <v>44002</v>
      </c>
      <c r="L197" s="43">
        <v>95.654899999999998</v>
      </c>
    </row>
    <row r="198" spans="11:12" x14ac:dyDescent="0.25">
      <c r="K198" s="68">
        <v>44009</v>
      </c>
      <c r="L198" s="43">
        <v>95.594800000000006</v>
      </c>
    </row>
    <row r="199" spans="11:12" x14ac:dyDescent="0.25">
      <c r="K199" s="68">
        <v>44016</v>
      </c>
      <c r="L199" s="43">
        <v>96.297300000000007</v>
      </c>
    </row>
    <row r="200" spans="11:12" x14ac:dyDescent="0.25">
      <c r="K200" s="68">
        <v>44023</v>
      </c>
      <c r="L200" s="43">
        <v>96.584299999999999</v>
      </c>
    </row>
    <row r="201" spans="11:12" x14ac:dyDescent="0.25">
      <c r="K201" s="68">
        <v>44030</v>
      </c>
      <c r="L201" s="43">
        <v>96.449299999999994</v>
      </c>
    </row>
    <row r="202" spans="11:12" x14ac:dyDescent="0.25">
      <c r="K202" s="68">
        <v>44037</v>
      </c>
      <c r="L202" s="43">
        <v>96.501199999999997</v>
      </c>
    </row>
    <row r="203" spans="11:12" x14ac:dyDescent="0.25">
      <c r="K203" s="68">
        <v>44044</v>
      </c>
      <c r="L203" s="43">
        <v>96.569299999999998</v>
      </c>
    </row>
    <row r="204" spans="11:12" x14ac:dyDescent="0.25">
      <c r="K204" s="68">
        <v>44051</v>
      </c>
      <c r="L204" s="43">
        <v>96.344499999999996</v>
      </c>
    </row>
    <row r="205" spans="11:12" x14ac:dyDescent="0.25">
      <c r="K205" s="68">
        <v>44058</v>
      </c>
      <c r="L205" s="43">
        <v>96.1678</v>
      </c>
    </row>
    <row r="206" spans="11:12" x14ac:dyDescent="0.25">
      <c r="K206" s="68">
        <v>44065</v>
      </c>
      <c r="L206" s="43">
        <v>96.063199999999995</v>
      </c>
    </row>
    <row r="207" spans="11:12" x14ac:dyDescent="0.25">
      <c r="K207" s="68">
        <v>44072</v>
      </c>
      <c r="L207" s="43">
        <v>95.950599999999994</v>
      </c>
    </row>
    <row r="208" spans="11:12" x14ac:dyDescent="0.25">
      <c r="K208" s="68">
        <v>44079</v>
      </c>
      <c r="L208" s="43">
        <v>95.576499999999996</v>
      </c>
    </row>
    <row r="209" spans="11:12" x14ac:dyDescent="0.25">
      <c r="K209" s="68">
        <v>44086</v>
      </c>
      <c r="L209" s="43">
        <v>95.529899999999998</v>
      </c>
    </row>
    <row r="210" spans="11:12" x14ac:dyDescent="0.25">
      <c r="K210" s="68">
        <v>44093</v>
      </c>
      <c r="L210" s="43">
        <v>95.881299999999996</v>
      </c>
    </row>
    <row r="211" spans="11:12" x14ac:dyDescent="0.25">
      <c r="K211" s="68" t="s">
        <v>57</v>
      </c>
      <c r="L211" s="43" t="s">
        <v>57</v>
      </c>
    </row>
    <row r="212" spans="11:12" x14ac:dyDescent="0.25">
      <c r="K212" s="68" t="s">
        <v>57</v>
      </c>
      <c r="L212" s="43" t="s">
        <v>57</v>
      </c>
    </row>
    <row r="213" spans="11:12" x14ac:dyDescent="0.25">
      <c r="K213" s="68" t="s">
        <v>57</v>
      </c>
      <c r="L213" s="43" t="s">
        <v>57</v>
      </c>
    </row>
    <row r="214" spans="11:12" x14ac:dyDescent="0.25">
      <c r="K214" s="68" t="s">
        <v>57</v>
      </c>
      <c r="L214" s="43" t="s">
        <v>57</v>
      </c>
    </row>
    <row r="215" spans="11:12" x14ac:dyDescent="0.25">
      <c r="K215" s="68" t="s">
        <v>57</v>
      </c>
      <c r="L215" s="43" t="s">
        <v>57</v>
      </c>
    </row>
    <row r="216" spans="11:12" x14ac:dyDescent="0.25">
      <c r="K216" s="68" t="s">
        <v>57</v>
      </c>
      <c r="L216" s="43" t="s">
        <v>57</v>
      </c>
    </row>
    <row r="217" spans="11:12" x14ac:dyDescent="0.25">
      <c r="K217" s="68" t="s">
        <v>57</v>
      </c>
      <c r="L217" s="43" t="s">
        <v>57</v>
      </c>
    </row>
    <row r="218" spans="11:12" x14ac:dyDescent="0.25">
      <c r="K218" s="68" t="s">
        <v>57</v>
      </c>
      <c r="L218" s="43" t="s">
        <v>57</v>
      </c>
    </row>
    <row r="219" spans="11:12" x14ac:dyDescent="0.25">
      <c r="K219" s="68" t="s">
        <v>57</v>
      </c>
      <c r="L219" s="43" t="s">
        <v>57</v>
      </c>
    </row>
    <row r="220" spans="11:12" x14ac:dyDescent="0.25">
      <c r="K220" s="68" t="s">
        <v>57</v>
      </c>
      <c r="L220" s="43" t="s">
        <v>57</v>
      </c>
    </row>
    <row r="221" spans="11:12" x14ac:dyDescent="0.25">
      <c r="K221" s="68" t="s">
        <v>57</v>
      </c>
      <c r="L221" s="43" t="s">
        <v>57</v>
      </c>
    </row>
    <row r="222" spans="11:12" x14ac:dyDescent="0.25">
      <c r="K222" s="68" t="s">
        <v>57</v>
      </c>
      <c r="L222" s="43" t="s">
        <v>57</v>
      </c>
    </row>
    <row r="223" spans="11:12" x14ac:dyDescent="0.25">
      <c r="K223" s="68"/>
      <c r="L223" s="43" t="s">
        <v>57</v>
      </c>
    </row>
    <row r="224" spans="11:12" x14ac:dyDescent="0.25">
      <c r="K224" s="69" t="s">
        <v>58</v>
      </c>
      <c r="L224" s="70"/>
    </row>
    <row r="225" spans="11:12" x14ac:dyDescent="0.25">
      <c r="K225" s="68">
        <v>43904</v>
      </c>
      <c r="L225" s="43">
        <v>100</v>
      </c>
    </row>
    <row r="226" spans="11:12" x14ac:dyDescent="0.25">
      <c r="K226" s="68">
        <v>43911</v>
      </c>
      <c r="L226" s="43">
        <v>99.671800000000005</v>
      </c>
    </row>
    <row r="227" spans="11:12" x14ac:dyDescent="0.25">
      <c r="K227" s="68">
        <v>43918</v>
      </c>
      <c r="L227" s="43">
        <v>98.415499999999994</v>
      </c>
    </row>
    <row r="228" spans="11:12" x14ac:dyDescent="0.25">
      <c r="K228" s="68">
        <v>43925</v>
      </c>
      <c r="L228" s="43">
        <v>96.688199999999995</v>
      </c>
    </row>
    <row r="229" spans="11:12" x14ac:dyDescent="0.25">
      <c r="K229" s="68">
        <v>43932</v>
      </c>
      <c r="L229" s="43">
        <v>94.130600000000001</v>
      </c>
    </row>
    <row r="230" spans="11:12" x14ac:dyDescent="0.25">
      <c r="K230" s="68">
        <v>43939</v>
      </c>
      <c r="L230" s="43">
        <v>94.024199999999993</v>
      </c>
    </row>
    <row r="231" spans="11:12" x14ac:dyDescent="0.25">
      <c r="K231" s="68">
        <v>43946</v>
      </c>
      <c r="L231" s="43">
        <v>94.259</v>
      </c>
    </row>
    <row r="232" spans="11:12" x14ac:dyDescent="0.25">
      <c r="K232" s="68">
        <v>43953</v>
      </c>
      <c r="L232" s="43">
        <v>94.709199999999996</v>
      </c>
    </row>
    <row r="233" spans="11:12" x14ac:dyDescent="0.25">
      <c r="K233" s="68">
        <v>43960</v>
      </c>
      <c r="L233" s="43">
        <v>93.350499999999997</v>
      </c>
    </row>
    <row r="234" spans="11:12" x14ac:dyDescent="0.25">
      <c r="K234" s="68">
        <v>43967</v>
      </c>
      <c r="L234" s="43">
        <v>92.688999999999993</v>
      </c>
    </row>
    <row r="235" spans="11:12" x14ac:dyDescent="0.25">
      <c r="K235" s="68">
        <v>43974</v>
      </c>
      <c r="L235" s="43">
        <v>92.309399999999997</v>
      </c>
    </row>
    <row r="236" spans="11:12" x14ac:dyDescent="0.25">
      <c r="K236" s="68">
        <v>43981</v>
      </c>
      <c r="L236" s="43">
        <v>93.583500000000001</v>
      </c>
    </row>
    <row r="237" spans="11:12" x14ac:dyDescent="0.25">
      <c r="K237" s="68">
        <v>43988</v>
      </c>
      <c r="L237" s="43">
        <v>95.391999999999996</v>
      </c>
    </row>
    <row r="238" spans="11:12" x14ac:dyDescent="0.25">
      <c r="K238" s="68">
        <v>43995</v>
      </c>
      <c r="L238" s="43">
        <v>96.089500000000001</v>
      </c>
    </row>
    <row r="239" spans="11:12" x14ac:dyDescent="0.25">
      <c r="K239" s="68">
        <v>44002</v>
      </c>
      <c r="L239" s="43">
        <v>97.004000000000005</v>
      </c>
    </row>
    <row r="240" spans="11:12" x14ac:dyDescent="0.25">
      <c r="K240" s="68">
        <v>44009</v>
      </c>
      <c r="L240" s="43">
        <v>97.247299999999996</v>
      </c>
    </row>
    <row r="241" spans="11:12" x14ac:dyDescent="0.25">
      <c r="K241" s="68">
        <v>44016</v>
      </c>
      <c r="L241" s="43">
        <v>98.873599999999996</v>
      </c>
    </row>
    <row r="242" spans="11:12" x14ac:dyDescent="0.25">
      <c r="K242" s="68">
        <v>44023</v>
      </c>
      <c r="L242" s="43">
        <v>95.789599999999993</v>
      </c>
    </row>
    <row r="243" spans="11:12" x14ac:dyDescent="0.25">
      <c r="K243" s="68">
        <v>44030</v>
      </c>
      <c r="L243" s="43">
        <v>95.215800000000002</v>
      </c>
    </row>
    <row r="244" spans="11:12" x14ac:dyDescent="0.25">
      <c r="K244" s="68">
        <v>44037</v>
      </c>
      <c r="L244" s="43">
        <v>94.859899999999996</v>
      </c>
    </row>
    <row r="245" spans="11:12" x14ac:dyDescent="0.25">
      <c r="K245" s="68">
        <v>44044</v>
      </c>
      <c r="L245" s="43">
        <v>95.541300000000007</v>
      </c>
    </row>
    <row r="246" spans="11:12" x14ac:dyDescent="0.25">
      <c r="K246" s="68">
        <v>44051</v>
      </c>
      <c r="L246" s="43">
        <v>95.915099999999995</v>
      </c>
    </row>
    <row r="247" spans="11:12" x14ac:dyDescent="0.25">
      <c r="K247" s="68">
        <v>44058</v>
      </c>
      <c r="L247" s="43">
        <v>95.477699999999999</v>
      </c>
    </row>
    <row r="248" spans="11:12" x14ac:dyDescent="0.25">
      <c r="K248" s="68">
        <v>44065</v>
      </c>
      <c r="L248" s="43">
        <v>95.258799999999994</v>
      </c>
    </row>
    <row r="249" spans="11:12" x14ac:dyDescent="0.25">
      <c r="K249" s="68">
        <v>44072</v>
      </c>
      <c r="L249" s="43">
        <v>95.311800000000005</v>
      </c>
    </row>
    <row r="250" spans="11:12" x14ac:dyDescent="0.25">
      <c r="K250" s="68">
        <v>44079</v>
      </c>
      <c r="L250" s="43">
        <v>96.393299999999996</v>
      </c>
    </row>
    <row r="251" spans="11:12" x14ac:dyDescent="0.25">
      <c r="K251" s="68">
        <v>44086</v>
      </c>
      <c r="L251" s="43">
        <v>96.207099999999997</v>
      </c>
    </row>
    <row r="252" spans="11:12" x14ac:dyDescent="0.25">
      <c r="K252" s="68">
        <v>44093</v>
      </c>
      <c r="L252" s="43">
        <v>97.123199999999997</v>
      </c>
    </row>
    <row r="253" spans="11:12" x14ac:dyDescent="0.25">
      <c r="K253" s="68" t="s">
        <v>57</v>
      </c>
      <c r="L253" s="43" t="s">
        <v>57</v>
      </c>
    </row>
    <row r="254" spans="11:12" x14ac:dyDescent="0.25">
      <c r="K254" s="68" t="s">
        <v>57</v>
      </c>
      <c r="L254" s="43" t="s">
        <v>57</v>
      </c>
    </row>
    <row r="255" spans="11:12" x14ac:dyDescent="0.25">
      <c r="K255" s="68" t="s">
        <v>57</v>
      </c>
      <c r="L255" s="43" t="s">
        <v>57</v>
      </c>
    </row>
    <row r="256" spans="11:12" x14ac:dyDescent="0.25">
      <c r="K256" s="68" t="s">
        <v>57</v>
      </c>
      <c r="L256" s="43" t="s">
        <v>57</v>
      </c>
    </row>
    <row r="257" spans="11:12" x14ac:dyDescent="0.25">
      <c r="K257" s="68" t="s">
        <v>57</v>
      </c>
      <c r="L257" s="43" t="s">
        <v>57</v>
      </c>
    </row>
    <row r="258" spans="11:12" x14ac:dyDescent="0.25">
      <c r="K258" s="68" t="s">
        <v>57</v>
      </c>
      <c r="L258" s="43" t="s">
        <v>57</v>
      </c>
    </row>
    <row r="259" spans="11:12" x14ac:dyDescent="0.25">
      <c r="K259" s="68" t="s">
        <v>57</v>
      </c>
      <c r="L259" s="43" t="s">
        <v>57</v>
      </c>
    </row>
    <row r="260" spans="11:12" x14ac:dyDescent="0.25">
      <c r="K260" s="68" t="s">
        <v>57</v>
      </c>
      <c r="L260" s="43" t="s">
        <v>57</v>
      </c>
    </row>
    <row r="261" spans="11:12" x14ac:dyDescent="0.25">
      <c r="K261" s="68" t="s">
        <v>57</v>
      </c>
      <c r="L261" s="43" t="s">
        <v>57</v>
      </c>
    </row>
    <row r="262" spans="11:12" x14ac:dyDescent="0.25">
      <c r="K262" s="68" t="s">
        <v>57</v>
      </c>
      <c r="L262" s="43" t="s">
        <v>57</v>
      </c>
    </row>
    <row r="263" spans="11:12" x14ac:dyDescent="0.25">
      <c r="K263" s="68" t="s">
        <v>57</v>
      </c>
      <c r="L263" s="43" t="s">
        <v>57</v>
      </c>
    </row>
    <row r="264" spans="11:12" x14ac:dyDescent="0.25">
      <c r="K264" s="68" t="s">
        <v>57</v>
      </c>
      <c r="L264" s="43" t="s">
        <v>57</v>
      </c>
    </row>
    <row r="265" spans="11:12" x14ac:dyDescent="0.25">
      <c r="K265" s="68"/>
      <c r="L265" s="43" t="s">
        <v>57</v>
      </c>
    </row>
    <row r="266" spans="11:12" x14ac:dyDescent="0.25">
      <c r="K266" s="70"/>
      <c r="L266" s="70"/>
    </row>
    <row r="267" spans="11:12" x14ac:dyDescent="0.25">
      <c r="K267" s="69" t="s">
        <v>59</v>
      </c>
      <c r="L267" s="69"/>
    </row>
    <row r="268" spans="11:12" x14ac:dyDescent="0.25">
      <c r="K268" s="68">
        <v>43904</v>
      </c>
      <c r="L268" s="43">
        <v>100</v>
      </c>
    </row>
    <row r="269" spans="11:12" x14ac:dyDescent="0.25">
      <c r="K269" s="68">
        <v>43911</v>
      </c>
      <c r="L269" s="43">
        <v>99.597399999999993</v>
      </c>
    </row>
    <row r="270" spans="11:12" x14ac:dyDescent="0.25">
      <c r="K270" s="68">
        <v>43918</v>
      </c>
      <c r="L270" s="43">
        <v>96.322500000000005</v>
      </c>
    </row>
    <row r="271" spans="11:12" x14ac:dyDescent="0.25">
      <c r="K271" s="68">
        <v>43925</v>
      </c>
      <c r="L271" s="43">
        <v>93.833600000000004</v>
      </c>
    </row>
    <row r="272" spans="11:12" x14ac:dyDescent="0.25">
      <c r="K272" s="68">
        <v>43932</v>
      </c>
      <c r="L272" s="43">
        <v>91.662700000000001</v>
      </c>
    </row>
    <row r="273" spans="11:12" x14ac:dyDescent="0.25">
      <c r="K273" s="68">
        <v>43939</v>
      </c>
      <c r="L273" s="43">
        <v>91.411299999999997</v>
      </c>
    </row>
    <row r="274" spans="11:12" x14ac:dyDescent="0.25">
      <c r="K274" s="68">
        <v>43946</v>
      </c>
      <c r="L274" s="43">
        <v>92.019900000000007</v>
      </c>
    </row>
    <row r="275" spans="11:12" x14ac:dyDescent="0.25">
      <c r="K275" s="68">
        <v>43953</v>
      </c>
      <c r="L275" s="43">
        <v>92.4983</v>
      </c>
    </row>
    <row r="276" spans="11:12" x14ac:dyDescent="0.25">
      <c r="K276" s="68">
        <v>43960</v>
      </c>
      <c r="L276" s="43">
        <v>93.158299999999997</v>
      </c>
    </row>
    <row r="277" spans="11:12" x14ac:dyDescent="0.25">
      <c r="K277" s="68">
        <v>43967</v>
      </c>
      <c r="L277" s="43">
        <v>93.733500000000006</v>
      </c>
    </row>
    <row r="278" spans="11:12" x14ac:dyDescent="0.25">
      <c r="K278" s="68">
        <v>43974</v>
      </c>
      <c r="L278" s="43">
        <v>93.894800000000004</v>
      </c>
    </row>
    <row r="279" spans="11:12" x14ac:dyDescent="0.25">
      <c r="K279" s="68">
        <v>43981</v>
      </c>
      <c r="L279" s="43">
        <v>94.154499999999999</v>
      </c>
    </row>
    <row r="280" spans="11:12" x14ac:dyDescent="0.25">
      <c r="K280" s="68">
        <v>43988</v>
      </c>
      <c r="L280" s="43">
        <v>94.950699999999998</v>
      </c>
    </row>
    <row r="281" spans="11:12" x14ac:dyDescent="0.25">
      <c r="K281" s="68">
        <v>43995</v>
      </c>
      <c r="L281" s="43">
        <v>95.515199999999993</v>
      </c>
    </row>
    <row r="282" spans="11:12" x14ac:dyDescent="0.25">
      <c r="K282" s="68">
        <v>44002</v>
      </c>
      <c r="L282" s="43">
        <v>95.681700000000006</v>
      </c>
    </row>
    <row r="283" spans="11:12" x14ac:dyDescent="0.25">
      <c r="K283" s="68">
        <v>44009</v>
      </c>
      <c r="L283" s="43">
        <v>95.774799999999999</v>
      </c>
    </row>
    <row r="284" spans="11:12" x14ac:dyDescent="0.25">
      <c r="K284" s="68">
        <v>44016</v>
      </c>
      <c r="L284" s="43">
        <v>96.431200000000004</v>
      </c>
    </row>
    <row r="285" spans="11:12" x14ac:dyDescent="0.25">
      <c r="K285" s="68">
        <v>44023</v>
      </c>
      <c r="L285" s="43">
        <v>96.923500000000004</v>
      </c>
    </row>
    <row r="286" spans="11:12" x14ac:dyDescent="0.25">
      <c r="K286" s="68">
        <v>44030</v>
      </c>
      <c r="L286" s="43">
        <v>97.155600000000007</v>
      </c>
    </row>
    <row r="287" spans="11:12" x14ac:dyDescent="0.25">
      <c r="K287" s="68">
        <v>44037</v>
      </c>
      <c r="L287" s="43">
        <v>97.556100000000001</v>
      </c>
    </row>
    <row r="288" spans="11:12" x14ac:dyDescent="0.25">
      <c r="K288" s="68">
        <v>44044</v>
      </c>
      <c r="L288" s="43">
        <v>97.561599999999999</v>
      </c>
    </row>
    <row r="289" spans="11:12" x14ac:dyDescent="0.25">
      <c r="K289" s="68">
        <v>44051</v>
      </c>
      <c r="L289" s="43">
        <v>97.462699999999998</v>
      </c>
    </row>
    <row r="290" spans="11:12" x14ac:dyDescent="0.25">
      <c r="K290" s="68">
        <v>44058</v>
      </c>
      <c r="L290" s="43">
        <v>97.1678</v>
      </c>
    </row>
    <row r="291" spans="11:12" x14ac:dyDescent="0.25">
      <c r="K291" s="68">
        <v>44065</v>
      </c>
      <c r="L291" s="43">
        <v>97.526899999999998</v>
      </c>
    </row>
    <row r="292" spans="11:12" x14ac:dyDescent="0.25">
      <c r="K292" s="68">
        <v>44072</v>
      </c>
      <c r="L292" s="43">
        <v>97.139799999999994</v>
      </c>
    </row>
    <row r="293" spans="11:12" x14ac:dyDescent="0.25">
      <c r="K293" s="68">
        <v>44079</v>
      </c>
      <c r="L293" s="43">
        <v>97.065299999999993</v>
      </c>
    </row>
    <row r="294" spans="11:12" x14ac:dyDescent="0.25">
      <c r="K294" s="68">
        <v>44086</v>
      </c>
      <c r="L294" s="43">
        <v>97.017099999999999</v>
      </c>
    </row>
    <row r="295" spans="11:12" x14ac:dyDescent="0.25">
      <c r="K295" s="68">
        <v>44093</v>
      </c>
      <c r="L295" s="43">
        <v>97.518699999999995</v>
      </c>
    </row>
    <row r="296" spans="11:12" x14ac:dyDescent="0.25">
      <c r="K296" s="68" t="s">
        <v>57</v>
      </c>
      <c r="L296" s="43" t="s">
        <v>57</v>
      </c>
    </row>
    <row r="297" spans="11:12" x14ac:dyDescent="0.25">
      <c r="K297" s="68" t="s">
        <v>57</v>
      </c>
      <c r="L297" s="43" t="s">
        <v>57</v>
      </c>
    </row>
    <row r="298" spans="11:12" x14ac:dyDescent="0.25">
      <c r="K298" s="68" t="s">
        <v>57</v>
      </c>
      <c r="L298" s="43" t="s">
        <v>57</v>
      </c>
    </row>
    <row r="299" spans="11:12" x14ac:dyDescent="0.25">
      <c r="K299" s="68" t="s">
        <v>57</v>
      </c>
      <c r="L299" s="43" t="s">
        <v>57</v>
      </c>
    </row>
    <row r="300" spans="11:12" x14ac:dyDescent="0.25">
      <c r="K300" s="68" t="s">
        <v>57</v>
      </c>
      <c r="L300" s="43" t="s">
        <v>57</v>
      </c>
    </row>
    <row r="301" spans="11:12" x14ac:dyDescent="0.25">
      <c r="K301" s="68" t="s">
        <v>57</v>
      </c>
      <c r="L301" s="43" t="s">
        <v>57</v>
      </c>
    </row>
    <row r="302" spans="11:12" x14ac:dyDescent="0.25">
      <c r="K302" s="68" t="s">
        <v>57</v>
      </c>
      <c r="L302" s="43" t="s">
        <v>57</v>
      </c>
    </row>
    <row r="303" spans="11:12" x14ac:dyDescent="0.25">
      <c r="K303" s="68" t="s">
        <v>57</v>
      </c>
      <c r="L303" s="43" t="s">
        <v>57</v>
      </c>
    </row>
    <row r="304" spans="11:12" x14ac:dyDescent="0.25">
      <c r="K304" s="68" t="s">
        <v>57</v>
      </c>
      <c r="L304" s="43" t="s">
        <v>57</v>
      </c>
    </row>
    <row r="305" spans="11:12" x14ac:dyDescent="0.25">
      <c r="K305" s="68" t="s">
        <v>57</v>
      </c>
      <c r="L305" s="43" t="s">
        <v>57</v>
      </c>
    </row>
    <row r="306" spans="11:12" x14ac:dyDescent="0.25">
      <c r="K306" s="68" t="s">
        <v>57</v>
      </c>
      <c r="L306" s="43" t="s">
        <v>57</v>
      </c>
    </row>
    <row r="307" spans="11:12" x14ac:dyDescent="0.25">
      <c r="K307" s="68" t="s">
        <v>57</v>
      </c>
      <c r="L307" s="43" t="s">
        <v>57</v>
      </c>
    </row>
    <row r="308" spans="11:12" x14ac:dyDescent="0.25">
      <c r="K308" s="68"/>
      <c r="L308" s="43" t="s">
        <v>57</v>
      </c>
    </row>
    <row r="309" spans="11:12" x14ac:dyDescent="0.25">
      <c r="K309" s="69" t="s">
        <v>60</v>
      </c>
      <c r="L309" s="69"/>
    </row>
    <row r="310" spans="11:12" x14ac:dyDescent="0.25">
      <c r="K310" s="68">
        <v>43904</v>
      </c>
      <c r="L310" s="43">
        <v>100</v>
      </c>
    </row>
    <row r="311" spans="11:12" x14ac:dyDescent="0.25">
      <c r="K311" s="68">
        <v>43911</v>
      </c>
      <c r="L311" s="43">
        <v>99.537499999999994</v>
      </c>
    </row>
    <row r="312" spans="11:12" x14ac:dyDescent="0.25">
      <c r="K312" s="68">
        <v>43918</v>
      </c>
      <c r="L312" s="43">
        <v>97.631799999999998</v>
      </c>
    </row>
    <row r="313" spans="11:12" x14ac:dyDescent="0.25">
      <c r="K313" s="68">
        <v>43925</v>
      </c>
      <c r="L313" s="43">
        <v>96.701400000000007</v>
      </c>
    </row>
    <row r="314" spans="11:12" x14ac:dyDescent="0.25">
      <c r="K314" s="68">
        <v>43932</v>
      </c>
      <c r="L314" s="43">
        <v>93.945700000000002</v>
      </c>
    </row>
    <row r="315" spans="11:12" x14ac:dyDescent="0.25">
      <c r="K315" s="68">
        <v>43939</v>
      </c>
      <c r="L315" s="43">
        <v>94.103700000000003</v>
      </c>
    </row>
    <row r="316" spans="11:12" x14ac:dyDescent="0.25">
      <c r="K316" s="68">
        <v>43946</v>
      </c>
      <c r="L316" s="43">
        <v>94.2821</v>
      </c>
    </row>
    <row r="317" spans="11:12" x14ac:dyDescent="0.25">
      <c r="K317" s="68">
        <v>43953</v>
      </c>
      <c r="L317" s="43">
        <v>95.120500000000007</v>
      </c>
    </row>
    <row r="318" spans="11:12" x14ac:dyDescent="0.25">
      <c r="K318" s="68">
        <v>43960</v>
      </c>
      <c r="L318" s="43">
        <v>94.391400000000004</v>
      </c>
    </row>
    <row r="319" spans="11:12" x14ac:dyDescent="0.25">
      <c r="K319" s="68">
        <v>43967</v>
      </c>
      <c r="L319" s="43">
        <v>93.956299999999999</v>
      </c>
    </row>
    <row r="320" spans="11:12" x14ac:dyDescent="0.25">
      <c r="K320" s="68">
        <v>43974</v>
      </c>
      <c r="L320" s="43">
        <v>93.036000000000001</v>
      </c>
    </row>
    <row r="321" spans="11:12" x14ac:dyDescent="0.25">
      <c r="K321" s="68">
        <v>43981</v>
      </c>
      <c r="L321" s="43">
        <v>94.387699999999995</v>
      </c>
    </row>
    <row r="322" spans="11:12" x14ac:dyDescent="0.25">
      <c r="K322" s="68">
        <v>43988</v>
      </c>
      <c r="L322" s="43">
        <v>95.369</v>
      </c>
    </row>
    <row r="323" spans="11:12" x14ac:dyDescent="0.25">
      <c r="K323" s="68">
        <v>43995</v>
      </c>
      <c r="L323" s="43">
        <v>96.3703</v>
      </c>
    </row>
    <row r="324" spans="11:12" x14ac:dyDescent="0.25">
      <c r="K324" s="68">
        <v>44002</v>
      </c>
      <c r="L324" s="43">
        <v>97.394999999999996</v>
      </c>
    </row>
    <row r="325" spans="11:12" x14ac:dyDescent="0.25">
      <c r="K325" s="68">
        <v>44009</v>
      </c>
      <c r="L325" s="43">
        <v>98.413200000000003</v>
      </c>
    </row>
    <row r="326" spans="11:12" x14ac:dyDescent="0.25">
      <c r="K326" s="68">
        <v>44016</v>
      </c>
      <c r="L326" s="43">
        <v>99.565399999999997</v>
      </c>
    </row>
    <row r="327" spans="11:12" x14ac:dyDescent="0.25">
      <c r="K327" s="68">
        <v>44023</v>
      </c>
      <c r="L327" s="43">
        <v>96.899100000000004</v>
      </c>
    </row>
    <row r="328" spans="11:12" x14ac:dyDescent="0.25">
      <c r="K328" s="68">
        <v>44030</v>
      </c>
      <c r="L328" s="43">
        <v>96.377300000000005</v>
      </c>
    </row>
    <row r="329" spans="11:12" x14ac:dyDescent="0.25">
      <c r="K329" s="68">
        <v>44037</v>
      </c>
      <c r="L329" s="43">
        <v>96.209100000000007</v>
      </c>
    </row>
    <row r="330" spans="11:12" x14ac:dyDescent="0.25">
      <c r="K330" s="68">
        <v>44044</v>
      </c>
      <c r="L330" s="43">
        <v>96.563599999999994</v>
      </c>
    </row>
    <row r="331" spans="11:12" x14ac:dyDescent="0.25">
      <c r="K331" s="68">
        <v>44051</v>
      </c>
      <c r="L331" s="43">
        <v>97.113500000000002</v>
      </c>
    </row>
    <row r="332" spans="11:12" x14ac:dyDescent="0.25">
      <c r="K332" s="68">
        <v>44058</v>
      </c>
      <c r="L332" s="43">
        <v>96.610399999999998</v>
      </c>
    </row>
    <row r="333" spans="11:12" x14ac:dyDescent="0.25">
      <c r="K333" s="68">
        <v>44065</v>
      </c>
      <c r="L333" s="43">
        <v>96.895300000000006</v>
      </c>
    </row>
    <row r="334" spans="11:12" x14ac:dyDescent="0.25">
      <c r="K334" s="68">
        <v>44072</v>
      </c>
      <c r="L334" s="43">
        <v>96.394999999999996</v>
      </c>
    </row>
    <row r="335" spans="11:12" x14ac:dyDescent="0.25">
      <c r="K335" s="68">
        <v>44079</v>
      </c>
      <c r="L335" s="43">
        <v>98.178100000000001</v>
      </c>
    </row>
    <row r="336" spans="11:12" x14ac:dyDescent="0.25">
      <c r="K336" s="68">
        <v>44086</v>
      </c>
      <c r="L336" s="43">
        <v>97.630099999999999</v>
      </c>
    </row>
    <row r="337" spans="11:12" x14ac:dyDescent="0.25">
      <c r="K337" s="68">
        <v>44093</v>
      </c>
      <c r="L337" s="43">
        <v>98.328000000000003</v>
      </c>
    </row>
    <row r="338" spans="11:12" x14ac:dyDescent="0.25">
      <c r="K338" s="68" t="s">
        <v>57</v>
      </c>
      <c r="L338" s="43" t="s">
        <v>57</v>
      </c>
    </row>
    <row r="339" spans="11:12" x14ac:dyDescent="0.25">
      <c r="K339" s="68" t="s">
        <v>57</v>
      </c>
      <c r="L339" s="43" t="s">
        <v>57</v>
      </c>
    </row>
    <row r="340" spans="11:12" x14ac:dyDescent="0.25">
      <c r="K340" s="68" t="s">
        <v>57</v>
      </c>
      <c r="L340" s="43" t="s">
        <v>57</v>
      </c>
    </row>
    <row r="341" spans="11:12" x14ac:dyDescent="0.25">
      <c r="K341" s="68" t="s">
        <v>57</v>
      </c>
      <c r="L341" s="43" t="s">
        <v>57</v>
      </c>
    </row>
    <row r="342" spans="11:12" x14ac:dyDescent="0.25">
      <c r="K342" s="68" t="s">
        <v>57</v>
      </c>
      <c r="L342" s="43" t="s">
        <v>57</v>
      </c>
    </row>
    <row r="343" spans="11:12" x14ac:dyDescent="0.25">
      <c r="K343" s="68" t="s">
        <v>57</v>
      </c>
      <c r="L343" s="43" t="s">
        <v>57</v>
      </c>
    </row>
    <row r="344" spans="11:12" x14ac:dyDescent="0.25">
      <c r="K344" s="68" t="s">
        <v>57</v>
      </c>
      <c r="L344" s="43" t="s">
        <v>57</v>
      </c>
    </row>
    <row r="345" spans="11:12" x14ac:dyDescent="0.25">
      <c r="K345" s="68" t="s">
        <v>57</v>
      </c>
      <c r="L345" s="43" t="s">
        <v>57</v>
      </c>
    </row>
    <row r="346" spans="11:12" x14ac:dyDescent="0.25">
      <c r="K346" s="68" t="s">
        <v>57</v>
      </c>
      <c r="L346" s="43" t="s">
        <v>57</v>
      </c>
    </row>
    <row r="347" spans="11:12" x14ac:dyDescent="0.25">
      <c r="K347" s="68" t="s">
        <v>57</v>
      </c>
      <c r="L347" s="43" t="s">
        <v>57</v>
      </c>
    </row>
    <row r="348" spans="11:12" x14ac:dyDescent="0.25">
      <c r="K348" s="68" t="s">
        <v>57</v>
      </c>
      <c r="L348" s="43" t="s">
        <v>57</v>
      </c>
    </row>
    <row r="349" spans="11:12" x14ac:dyDescent="0.25">
      <c r="K349" s="68" t="s">
        <v>57</v>
      </c>
      <c r="L349" s="43" t="s">
        <v>57</v>
      </c>
    </row>
    <row r="350" spans="11:12" x14ac:dyDescent="0.25">
      <c r="K350" s="68"/>
      <c r="L350" s="43" t="s">
        <v>57</v>
      </c>
    </row>
    <row r="351" spans="11:12" x14ac:dyDescent="0.25">
      <c r="K351" s="67"/>
    </row>
  </sheetData>
  <mergeCells count="14">
    <mergeCell ref="H8:H9"/>
    <mergeCell ref="I8:I9"/>
    <mergeCell ref="B10:I10"/>
    <mergeCell ref="B12:I12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C03CF2-4B27-43A4-93D4-80628BE0C987}">
  <sheetPr codeName="Sheet6">
    <tabColor theme="4" tint="0.39997558519241921"/>
  </sheetPr>
  <dimension ref="A1:L350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19" customWidth="1"/>
    <col min="2" max="2" width="12.5703125" style="19" customWidth="1"/>
    <col min="3" max="5" width="9.7109375" style="19" customWidth="1"/>
    <col min="6" max="6" width="12.5703125" style="19" customWidth="1"/>
    <col min="7" max="9" width="9.7109375" style="19" customWidth="1"/>
    <col min="10" max="10" width="6.7109375" style="19" customWidth="1"/>
    <col min="11" max="11" width="12.42578125" style="19" customWidth="1"/>
    <col min="12" max="12" width="22" style="54" customWidth="1"/>
    <col min="13" max="16384" width="8.7109375" style="19"/>
  </cols>
  <sheetData>
    <row r="1" spans="1:12" ht="60" customHeight="1" x14ac:dyDescent="0.25">
      <c r="A1" s="71" t="s">
        <v>33</v>
      </c>
      <c r="B1" s="71"/>
      <c r="C1" s="71"/>
      <c r="D1" s="71"/>
      <c r="E1" s="71"/>
      <c r="F1" s="71"/>
      <c r="G1" s="71"/>
      <c r="H1" s="71"/>
      <c r="I1" s="71"/>
      <c r="J1" s="4"/>
      <c r="K1" s="34"/>
      <c r="L1" s="35" t="s">
        <v>37</v>
      </c>
    </row>
    <row r="2" spans="1:12" ht="19.5" customHeight="1" x14ac:dyDescent="0.3">
      <c r="A2" s="3" t="str">
        <f>"Weekly Payroll Jobs and Wages in Australia - " &amp;$L$1</f>
        <v>Weekly Payroll Jobs and Wages in Australia - South Australia</v>
      </c>
      <c r="B2" s="20"/>
      <c r="C2" s="20"/>
      <c r="D2" s="20"/>
      <c r="E2" s="20"/>
      <c r="F2" s="20"/>
      <c r="G2" s="20"/>
      <c r="H2" s="20"/>
      <c r="I2" s="20"/>
      <c r="J2" s="20"/>
      <c r="K2" s="39" t="s">
        <v>63</v>
      </c>
      <c r="L2" s="36">
        <v>44093</v>
      </c>
    </row>
    <row r="3" spans="1:12" ht="15" customHeight="1" x14ac:dyDescent="0.25">
      <c r="A3" s="21" t="str">
        <f>"Week ending "&amp;TEXT($L$2,"dddd dd mmmm yyyy")</f>
        <v>Week ending Saturday 19 September 2020</v>
      </c>
      <c r="B3" s="20"/>
      <c r="C3" s="22"/>
      <c r="D3" s="23"/>
      <c r="E3" s="20"/>
      <c r="F3" s="20"/>
      <c r="G3" s="20"/>
      <c r="H3" s="20"/>
      <c r="I3" s="20"/>
      <c r="J3" s="20"/>
      <c r="K3" s="41" t="s">
        <v>64</v>
      </c>
      <c r="L3" s="40">
        <v>43904</v>
      </c>
    </row>
    <row r="4" spans="1:12" ht="15" customHeight="1" x14ac:dyDescent="0.25">
      <c r="A4" s="2" t="s">
        <v>32</v>
      </c>
      <c r="B4" s="24"/>
      <c r="C4" s="24"/>
      <c r="D4" s="24"/>
      <c r="E4" s="24"/>
      <c r="F4" s="24"/>
      <c r="G4" s="24"/>
      <c r="H4" s="24"/>
      <c r="I4" s="24"/>
      <c r="J4" s="24"/>
      <c r="K4" s="39" t="s">
        <v>70</v>
      </c>
      <c r="L4" s="40">
        <v>44065</v>
      </c>
    </row>
    <row r="5" spans="1:12" ht="11.65" customHeight="1" x14ac:dyDescent="0.25">
      <c r="A5" s="50"/>
      <c r="B5" s="20"/>
      <c r="C5" s="20"/>
      <c r="D5" s="24"/>
      <c r="E5" s="24"/>
      <c r="F5" s="20"/>
      <c r="G5" s="20"/>
      <c r="H5" s="20"/>
      <c r="I5" s="20"/>
      <c r="J5" s="20"/>
      <c r="K5" s="39"/>
      <c r="L5" s="40">
        <v>44072</v>
      </c>
    </row>
    <row r="6" spans="1:12" ht="16.5" customHeight="1" thickBot="1" x14ac:dyDescent="0.3">
      <c r="A6" s="25" t="str">
        <f>"Change in payroll jobs and total wages, "&amp;$L$1</f>
        <v>Change in payroll jobs and total wages, South Australia</v>
      </c>
      <c r="B6" s="22"/>
      <c r="C6" s="26"/>
      <c r="D6" s="27"/>
      <c r="E6" s="24"/>
      <c r="F6" s="20"/>
      <c r="G6" s="20"/>
      <c r="H6" s="20"/>
      <c r="I6" s="20"/>
      <c r="J6" s="20"/>
      <c r="K6" s="39"/>
      <c r="L6" s="40">
        <v>44079</v>
      </c>
    </row>
    <row r="7" spans="1:12" ht="16.5" customHeight="1" x14ac:dyDescent="0.25">
      <c r="A7" s="58"/>
      <c r="B7" s="83" t="s">
        <v>61</v>
      </c>
      <c r="C7" s="84"/>
      <c r="D7" s="84"/>
      <c r="E7" s="85"/>
      <c r="F7" s="86" t="s">
        <v>62</v>
      </c>
      <c r="G7" s="87"/>
      <c r="H7" s="87"/>
      <c r="I7" s="88"/>
      <c r="J7" s="51"/>
      <c r="K7" s="39" t="s">
        <v>71</v>
      </c>
      <c r="L7" s="40">
        <v>44086</v>
      </c>
    </row>
    <row r="8" spans="1:12" ht="34.35" customHeight="1" x14ac:dyDescent="0.25">
      <c r="A8" s="89"/>
      <c r="B8" s="91" t="str">
        <f>"% Change between " &amp; TEXT($L$3,"dd mmmm")&amp;" and "&amp; TEXT($L$2,"dd mmmm") &amp; " (Change since 100th case of COVID-19)"</f>
        <v>% Change between 14 March and 19 September (Change since 100th case of COVID-19)</v>
      </c>
      <c r="C8" s="93" t="str">
        <f>"% Change between " &amp; TEXT($L$4,"dd mmmm")&amp;" and "&amp; TEXT($L$2,"dd mmmm") &amp; " (monthly change)"</f>
        <v>% Change between 22 August and 19 September (monthly change)</v>
      </c>
      <c r="D8" s="74" t="str">
        <f>"% Change between " &amp; TEXT($L$7,"dd mmmm")&amp;" and "&amp; TEXT($L$2,"dd mmmm") &amp; " (weekly change)"</f>
        <v>% Change between 12 September and 19 September (weekly change)</v>
      </c>
      <c r="E8" s="76" t="str">
        <f>"% Change between " &amp; TEXT($L$6,"dd mmmm")&amp;" and "&amp; TEXT($L$7,"dd mmmm") &amp; " (weekly change)"</f>
        <v>% Change between 05 September and 12 September (weekly change)</v>
      </c>
      <c r="F8" s="95" t="str">
        <f>"% Change between " &amp; TEXT($L$3,"dd mmmm")&amp;" and "&amp; TEXT($L$2,"dd mmmm") &amp; " (Change since 100th case of COVID-19)"</f>
        <v>% Change between 14 March and 19 September (Change since 100th case of COVID-19)</v>
      </c>
      <c r="G8" s="93" t="str">
        <f>"% Change between " &amp; TEXT($L$4,"dd mmmm")&amp;" and "&amp; TEXT($L$2,"dd mmmm") &amp; " (monthly change)"</f>
        <v>% Change between 22 August and 19 September (monthly change)</v>
      </c>
      <c r="H8" s="74" t="str">
        <f>"% Change between " &amp; TEXT($L$7,"dd mmmm")&amp;" and "&amp; TEXT($L$2,"dd mmmm") &amp; " (weekly change)"</f>
        <v>% Change between 12 September and 19 September (weekly change)</v>
      </c>
      <c r="I8" s="76" t="str">
        <f>"% Change between " &amp; TEXT($L$6,"dd mmmm")&amp;" and "&amp; TEXT($L$7,"dd mmmm") &amp; " (weekly change)"</f>
        <v>% Change between 05 September and 12 September (weekly change)</v>
      </c>
      <c r="J8" s="52"/>
      <c r="K8" s="39" t="s">
        <v>72</v>
      </c>
      <c r="L8" s="40">
        <v>44093</v>
      </c>
    </row>
    <row r="9" spans="1:12" ht="44.25" customHeight="1" thickBot="1" x14ac:dyDescent="0.3">
      <c r="A9" s="90"/>
      <c r="B9" s="92"/>
      <c r="C9" s="94"/>
      <c r="D9" s="75"/>
      <c r="E9" s="77"/>
      <c r="F9" s="96"/>
      <c r="G9" s="94"/>
      <c r="H9" s="75"/>
      <c r="I9" s="77"/>
      <c r="J9" s="53"/>
      <c r="K9" s="41" t="s">
        <v>31</v>
      </c>
      <c r="L9" s="43"/>
    </row>
    <row r="10" spans="1:12" x14ac:dyDescent="0.25">
      <c r="A10" s="59"/>
      <c r="B10" s="78" t="str">
        <f>L1</f>
        <v>South Australia</v>
      </c>
      <c r="C10" s="79"/>
      <c r="D10" s="79"/>
      <c r="E10" s="79"/>
      <c r="F10" s="79"/>
      <c r="G10" s="79"/>
      <c r="H10" s="79"/>
      <c r="I10" s="80"/>
      <c r="J10" s="28"/>
      <c r="K10" s="55"/>
      <c r="L10" s="43"/>
    </row>
    <row r="11" spans="1:12" x14ac:dyDescent="0.25">
      <c r="A11" s="60" t="s">
        <v>30</v>
      </c>
      <c r="B11" s="28">
        <v>-2.1413268538040486E-2</v>
      </c>
      <c r="C11" s="28">
        <v>6.1775208518304314E-3</v>
      </c>
      <c r="D11" s="28">
        <v>5.5861069505727112E-3</v>
      </c>
      <c r="E11" s="28">
        <v>1.1980494004888431E-3</v>
      </c>
      <c r="F11" s="28">
        <v>7.8905136984770419E-3</v>
      </c>
      <c r="G11" s="28">
        <v>3.7675822662149638E-2</v>
      </c>
      <c r="H11" s="28">
        <v>1.3790946702288975E-2</v>
      </c>
      <c r="I11" s="61">
        <v>1.5106165080733813E-3</v>
      </c>
      <c r="J11" s="28"/>
      <c r="K11" s="42"/>
      <c r="L11" s="43"/>
    </row>
    <row r="12" spans="1:12" x14ac:dyDescent="0.25">
      <c r="A12" s="59"/>
      <c r="B12" s="81" t="s">
        <v>29</v>
      </c>
      <c r="C12" s="81"/>
      <c r="D12" s="81"/>
      <c r="E12" s="81"/>
      <c r="F12" s="81"/>
      <c r="G12" s="81"/>
      <c r="H12" s="81"/>
      <c r="I12" s="82"/>
      <c r="J12" s="28"/>
      <c r="K12" s="42"/>
      <c r="L12" s="43"/>
    </row>
    <row r="13" spans="1:12" x14ac:dyDescent="0.25">
      <c r="A13" s="62" t="s">
        <v>28</v>
      </c>
      <c r="B13" s="28">
        <v>-3.2430770377548268E-2</v>
      </c>
      <c r="C13" s="28">
        <v>4.3756226363997897E-3</v>
      </c>
      <c r="D13" s="28">
        <v>7.9045705578042469E-3</v>
      </c>
      <c r="E13" s="28">
        <v>-8.4693986403705512E-4</v>
      </c>
      <c r="F13" s="28">
        <v>-1.3902190313376361E-2</v>
      </c>
      <c r="G13" s="28">
        <v>4.1296668230077493E-2</v>
      </c>
      <c r="H13" s="28">
        <v>1.4661346873014347E-2</v>
      </c>
      <c r="I13" s="61">
        <v>2.587004499132739E-3</v>
      </c>
      <c r="J13" s="28"/>
      <c r="K13" s="42"/>
      <c r="L13" s="43"/>
    </row>
    <row r="14" spans="1:12" x14ac:dyDescent="0.25">
      <c r="A14" s="62" t="s">
        <v>27</v>
      </c>
      <c r="B14" s="28">
        <v>-2.450118732797224E-2</v>
      </c>
      <c r="C14" s="28">
        <v>3.0496564592936704E-3</v>
      </c>
      <c r="D14" s="28">
        <v>2.6010747096552045E-3</v>
      </c>
      <c r="E14" s="28">
        <v>6.521844710714042E-4</v>
      </c>
      <c r="F14" s="28">
        <v>3.5896162446075186E-2</v>
      </c>
      <c r="G14" s="28">
        <v>3.2147060250217185E-2</v>
      </c>
      <c r="H14" s="28">
        <v>1.2493613939110526E-2</v>
      </c>
      <c r="I14" s="61">
        <v>-3.2146088818829632E-4</v>
      </c>
      <c r="J14" s="28"/>
      <c r="K14" s="38"/>
      <c r="L14" s="43"/>
    </row>
    <row r="15" spans="1:12" x14ac:dyDescent="0.25">
      <c r="A15" s="63" t="s">
        <v>49</v>
      </c>
      <c r="B15" s="28">
        <v>0.1098080118146576</v>
      </c>
      <c r="C15" s="28">
        <v>7.9452358151783642E-2</v>
      </c>
      <c r="D15" s="28">
        <v>2.4190919674039746E-2</v>
      </c>
      <c r="E15" s="28">
        <v>3.8449063836060837E-2</v>
      </c>
      <c r="F15" s="28">
        <v>0.31035093364375843</v>
      </c>
      <c r="G15" s="28">
        <v>-5.0795625317493487E-3</v>
      </c>
      <c r="H15" s="28">
        <v>-1.6509476803913126E-3</v>
      </c>
      <c r="I15" s="61">
        <v>3.1397303118101405E-2</v>
      </c>
      <c r="J15" s="28"/>
      <c r="K15" s="56"/>
      <c r="L15" s="43"/>
    </row>
    <row r="16" spans="1:12" x14ac:dyDescent="0.25">
      <c r="A16" s="62" t="s">
        <v>50</v>
      </c>
      <c r="B16" s="28">
        <v>-3.2632660581665474E-2</v>
      </c>
      <c r="C16" s="28">
        <v>5.5404220839012641E-3</v>
      </c>
      <c r="D16" s="28">
        <v>2.0711323178566055E-3</v>
      </c>
      <c r="E16" s="28">
        <v>1.2274177189139923E-3</v>
      </c>
      <c r="F16" s="28">
        <v>5.3228068066670797E-2</v>
      </c>
      <c r="G16" s="28">
        <v>3.5243481092203321E-2</v>
      </c>
      <c r="H16" s="28">
        <v>1.1678598507952831E-2</v>
      </c>
      <c r="I16" s="61">
        <v>-3.7408049755309758E-3</v>
      </c>
      <c r="J16" s="28"/>
      <c r="K16" s="42"/>
      <c r="L16" s="43"/>
    </row>
    <row r="17" spans="1:12" x14ac:dyDescent="0.25">
      <c r="A17" s="62" t="s">
        <v>51</v>
      </c>
      <c r="B17" s="28">
        <v>-1.1869033968492704E-2</v>
      </c>
      <c r="C17" s="28">
        <v>2.3104960587920775E-3</v>
      </c>
      <c r="D17" s="28">
        <v>3.9542010789312965E-3</v>
      </c>
      <c r="E17" s="28">
        <v>-4.4520624179145152E-5</v>
      </c>
      <c r="F17" s="28">
        <v>2.260307389779137E-2</v>
      </c>
      <c r="G17" s="28">
        <v>5.1976722731691849E-2</v>
      </c>
      <c r="H17" s="28">
        <v>1.2111187186005345E-2</v>
      </c>
      <c r="I17" s="61">
        <v>6.1790479956920219E-3</v>
      </c>
      <c r="J17" s="28"/>
      <c r="K17" s="42"/>
      <c r="L17" s="43"/>
    </row>
    <row r="18" spans="1:12" x14ac:dyDescent="0.25">
      <c r="A18" s="62" t="s">
        <v>52</v>
      </c>
      <c r="B18" s="28">
        <v>-1.5561814822418363E-2</v>
      </c>
      <c r="C18" s="28">
        <v>3.4398881718271657E-3</v>
      </c>
      <c r="D18" s="28">
        <v>6.9546080704230295E-3</v>
      </c>
      <c r="E18" s="28">
        <v>-1.2164735689657036E-3</v>
      </c>
      <c r="F18" s="28">
        <v>-5.1093780668186595E-3</v>
      </c>
      <c r="G18" s="28">
        <v>4.6671456207740381E-2</v>
      </c>
      <c r="H18" s="28">
        <v>1.6052568489139718E-2</v>
      </c>
      <c r="I18" s="61">
        <v>7.2608109832739132E-4</v>
      </c>
      <c r="J18" s="28"/>
      <c r="K18" s="42"/>
      <c r="L18" s="43"/>
    </row>
    <row r="19" spans="1:12" ht="17.25" customHeight="1" x14ac:dyDescent="0.25">
      <c r="A19" s="62" t="s">
        <v>53</v>
      </c>
      <c r="B19" s="28">
        <v>-2.0849927410248603E-2</v>
      </c>
      <c r="C19" s="28">
        <v>5.1373952401541079E-3</v>
      </c>
      <c r="D19" s="28">
        <v>7.9749065916325801E-3</v>
      </c>
      <c r="E19" s="28">
        <v>-7.7434342130733302E-4</v>
      </c>
      <c r="F19" s="28">
        <v>-1.3043519427451411E-2</v>
      </c>
      <c r="G19" s="28">
        <v>3.9773204178871202E-2</v>
      </c>
      <c r="H19" s="28">
        <v>1.8668009676335862E-2</v>
      </c>
      <c r="I19" s="61">
        <v>2.520356751232633E-3</v>
      </c>
      <c r="J19" s="29"/>
      <c r="K19" s="44"/>
      <c r="L19" s="43"/>
    </row>
    <row r="20" spans="1:12" x14ac:dyDescent="0.25">
      <c r="A20" s="62" t="s">
        <v>54</v>
      </c>
      <c r="B20" s="28">
        <v>-5.2689546291771583E-2</v>
      </c>
      <c r="C20" s="28">
        <v>7.8629152353903997E-4</v>
      </c>
      <c r="D20" s="28">
        <v>7.2663322608366165E-3</v>
      </c>
      <c r="E20" s="28">
        <v>-3.2468825943189339E-3</v>
      </c>
      <c r="F20" s="28">
        <v>-4.8356063437401287E-2</v>
      </c>
      <c r="G20" s="28">
        <v>1.7442825523232397E-2</v>
      </c>
      <c r="H20" s="28">
        <v>1.8391097276553303E-2</v>
      </c>
      <c r="I20" s="61">
        <v>-6.918909514043281E-3</v>
      </c>
      <c r="J20" s="20"/>
      <c r="K20" s="37"/>
      <c r="L20" s="43"/>
    </row>
    <row r="21" spans="1:12" ht="15.75" thickBot="1" x14ac:dyDescent="0.3">
      <c r="A21" s="64" t="s">
        <v>55</v>
      </c>
      <c r="B21" s="65">
        <v>-9.9193646915088696E-2</v>
      </c>
      <c r="C21" s="65">
        <v>9.1497005988023794E-3</v>
      </c>
      <c r="D21" s="65">
        <v>6.0515094661435231E-3</v>
      </c>
      <c r="E21" s="65">
        <v>-1.5326975476839255E-3</v>
      </c>
      <c r="F21" s="65">
        <v>-3.39571626331997E-2</v>
      </c>
      <c r="G21" s="65">
        <v>2.3322464148862743E-3</v>
      </c>
      <c r="H21" s="65">
        <v>4.6562967469032657E-3</v>
      </c>
      <c r="I21" s="66">
        <v>1.284975076818462E-4</v>
      </c>
      <c r="J21" s="20"/>
      <c r="K21" s="57"/>
      <c r="L21" s="43"/>
    </row>
    <row r="22" spans="1:12" x14ac:dyDescent="0.25">
      <c r="A22" s="30" t="s">
        <v>48</v>
      </c>
      <c r="B22" s="20"/>
      <c r="C22" s="20"/>
      <c r="D22" s="20"/>
      <c r="E22" s="20"/>
      <c r="F22" s="20"/>
      <c r="G22" s="20"/>
      <c r="H22" s="20"/>
      <c r="I22" s="20"/>
      <c r="J22" s="20"/>
      <c r="K22" s="37"/>
      <c r="L22" s="43"/>
    </row>
    <row r="23" spans="1:12" x14ac:dyDescent="0.25">
      <c r="A23" s="31" t="str">
        <f>"Indexed number of payroll jobs and total wages, "&amp;$L$1&amp;" and Australia"</f>
        <v>Indexed number of payroll jobs and total wages, South Australia and Australia</v>
      </c>
      <c r="B23" s="20"/>
      <c r="C23" s="20"/>
      <c r="D23" s="20"/>
      <c r="E23" s="20"/>
      <c r="F23" s="20"/>
      <c r="G23" s="20"/>
      <c r="H23" s="20"/>
      <c r="I23" s="20"/>
      <c r="J23" s="20"/>
      <c r="K23" s="45"/>
      <c r="L23" s="43"/>
    </row>
    <row r="24" spans="1:12" x14ac:dyDescent="0.25">
      <c r="A24" s="20"/>
      <c r="B24" s="20"/>
      <c r="C24" s="20"/>
      <c r="D24" s="20"/>
      <c r="E24" s="20"/>
      <c r="F24" s="20"/>
      <c r="G24" s="20"/>
      <c r="H24" s="20"/>
      <c r="I24" s="20"/>
      <c r="J24" s="20"/>
      <c r="K24" s="45"/>
      <c r="L24" s="43"/>
    </row>
    <row r="25" spans="1:12" x14ac:dyDescent="0.25">
      <c r="B25" s="20"/>
      <c r="C25" s="20"/>
      <c r="D25" s="20"/>
      <c r="E25" s="20"/>
      <c r="F25" s="20"/>
      <c r="G25" s="20"/>
      <c r="H25" s="20"/>
      <c r="I25" s="20"/>
      <c r="J25" s="20"/>
      <c r="K25" s="45"/>
      <c r="L25" s="43"/>
    </row>
    <row r="26" spans="1:12" x14ac:dyDescent="0.25">
      <c r="A26" s="20"/>
      <c r="B26" s="20"/>
      <c r="C26" s="20"/>
      <c r="D26" s="20"/>
      <c r="E26" s="24"/>
      <c r="F26" s="24"/>
      <c r="G26" s="24"/>
      <c r="H26" s="24"/>
      <c r="I26" s="24"/>
      <c r="J26" s="24"/>
      <c r="K26" s="57"/>
      <c r="L26" s="43"/>
    </row>
    <row r="27" spans="1:12" x14ac:dyDescent="0.25">
      <c r="A27" s="20"/>
      <c r="B27" s="31"/>
      <c r="C27" s="31"/>
      <c r="D27" s="31"/>
      <c r="E27" s="31"/>
      <c r="F27" s="31"/>
      <c r="G27" s="31"/>
      <c r="H27" s="31"/>
      <c r="I27" s="31"/>
      <c r="J27" s="31"/>
      <c r="K27" s="46"/>
      <c r="L27" s="43"/>
    </row>
    <row r="28" spans="1:12" x14ac:dyDescent="0.25">
      <c r="A28" s="20"/>
      <c r="B28" s="20"/>
      <c r="C28" s="20"/>
      <c r="D28" s="20"/>
      <c r="E28" s="20"/>
      <c r="F28" s="20"/>
      <c r="G28" s="20"/>
      <c r="H28" s="20"/>
      <c r="I28" s="20"/>
      <c r="J28" s="20"/>
      <c r="K28" s="45"/>
      <c r="L28" s="43"/>
    </row>
    <row r="29" spans="1:12" x14ac:dyDescent="0.25">
      <c r="B29" s="20"/>
      <c r="C29" s="20"/>
      <c r="D29" s="20"/>
      <c r="E29" s="20"/>
      <c r="F29" s="20"/>
      <c r="G29" s="20"/>
      <c r="H29" s="20"/>
      <c r="I29" s="20"/>
      <c r="J29" s="20"/>
      <c r="K29" s="45"/>
      <c r="L29" s="43"/>
    </row>
    <row r="30" spans="1:12" x14ac:dyDescent="0.25">
      <c r="A30" s="20"/>
      <c r="B30" s="20"/>
      <c r="C30" s="20"/>
      <c r="D30" s="20"/>
      <c r="E30" s="20"/>
      <c r="F30" s="20"/>
      <c r="G30" s="20"/>
      <c r="H30" s="20"/>
      <c r="I30" s="20"/>
      <c r="J30" s="20"/>
      <c r="K30" s="45"/>
      <c r="L30" s="43"/>
    </row>
    <row r="31" spans="1:12" x14ac:dyDescent="0.25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45"/>
      <c r="L31" s="43"/>
    </row>
    <row r="32" spans="1:12" ht="15.75" customHeight="1" x14ac:dyDescent="0.25">
      <c r="B32" s="20"/>
      <c r="C32" s="20"/>
      <c r="D32" s="20"/>
      <c r="E32" s="20"/>
      <c r="F32" s="20"/>
      <c r="G32" s="20"/>
      <c r="H32" s="20"/>
      <c r="I32" s="20"/>
      <c r="J32" s="20"/>
      <c r="K32" s="45"/>
      <c r="L32" s="43"/>
    </row>
    <row r="33" spans="1:12" x14ac:dyDescent="0.25">
      <c r="A33" s="20"/>
      <c r="B33" s="20"/>
      <c r="C33" s="20"/>
      <c r="D33" s="20"/>
      <c r="E33" s="20"/>
      <c r="F33" s="20"/>
      <c r="G33" s="20"/>
      <c r="H33" s="20"/>
      <c r="I33" s="20"/>
      <c r="J33" s="20"/>
      <c r="K33" s="43" t="s">
        <v>26</v>
      </c>
      <c r="L33" s="43" t="s">
        <v>65</v>
      </c>
    </row>
    <row r="34" spans="1:12" ht="11.25" customHeight="1" x14ac:dyDescent="0.25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43"/>
      <c r="L34" s="42" t="s">
        <v>24</v>
      </c>
    </row>
    <row r="35" spans="1:12" x14ac:dyDescent="0.25">
      <c r="A35" s="32" t="str">
        <f>"Indexed number of payroll jobs held by men by age group, "&amp;$L$1</f>
        <v>Indexed number of payroll jobs held by men by age group, South Australia</v>
      </c>
      <c r="B35" s="20"/>
      <c r="C35" s="20"/>
      <c r="D35" s="20"/>
      <c r="E35" s="20"/>
      <c r="F35" s="20"/>
      <c r="G35" s="20"/>
      <c r="H35" s="20"/>
      <c r="I35" s="20"/>
      <c r="J35" s="20"/>
      <c r="K35" s="42" t="s">
        <v>49</v>
      </c>
      <c r="L35" s="43">
        <v>98.19</v>
      </c>
    </row>
    <row r="36" spans="1:12" x14ac:dyDescent="0.25">
      <c r="B36" s="20"/>
      <c r="C36" s="20"/>
      <c r="D36" s="20"/>
      <c r="E36" s="20"/>
      <c r="F36" s="20"/>
      <c r="G36" s="20"/>
      <c r="H36" s="20"/>
      <c r="I36" s="20"/>
      <c r="J36" s="20"/>
      <c r="K36" s="42" t="s">
        <v>50</v>
      </c>
      <c r="L36" s="43">
        <v>96.2</v>
      </c>
    </row>
    <row r="37" spans="1:12" x14ac:dyDescent="0.25">
      <c r="B37" s="20"/>
      <c r="C37" s="20"/>
      <c r="D37" s="20"/>
      <c r="E37" s="20"/>
      <c r="F37" s="20"/>
      <c r="G37" s="20"/>
      <c r="H37" s="20"/>
      <c r="I37" s="20"/>
      <c r="J37" s="20"/>
      <c r="K37" s="42" t="s">
        <v>51</v>
      </c>
      <c r="L37" s="43">
        <v>97.38</v>
      </c>
    </row>
    <row r="38" spans="1:12" x14ac:dyDescent="0.25">
      <c r="K38" s="44" t="s">
        <v>52</v>
      </c>
      <c r="L38" s="43">
        <v>97.15</v>
      </c>
    </row>
    <row r="39" spans="1:12" x14ac:dyDescent="0.25">
      <c r="K39" s="37" t="s">
        <v>53</v>
      </c>
      <c r="L39" s="43">
        <v>96.75</v>
      </c>
    </row>
    <row r="40" spans="1:12" x14ac:dyDescent="0.25">
      <c r="K40" s="37" t="s">
        <v>54</v>
      </c>
      <c r="L40" s="43">
        <v>94.42</v>
      </c>
    </row>
    <row r="41" spans="1:12" x14ac:dyDescent="0.25">
      <c r="K41" s="37" t="s">
        <v>55</v>
      </c>
      <c r="L41" s="43">
        <v>88.32</v>
      </c>
    </row>
    <row r="42" spans="1:12" x14ac:dyDescent="0.25">
      <c r="K42" s="37"/>
      <c r="L42" s="43"/>
    </row>
    <row r="43" spans="1:12" x14ac:dyDescent="0.25">
      <c r="K43" s="43"/>
      <c r="L43" s="43" t="s">
        <v>23</v>
      </c>
    </row>
    <row r="44" spans="1:12" x14ac:dyDescent="0.25">
      <c r="K44" s="42" t="s">
        <v>49</v>
      </c>
      <c r="L44" s="43">
        <v>101.5</v>
      </c>
    </row>
    <row r="45" spans="1:12" ht="15.4" customHeight="1" x14ac:dyDescent="0.25">
      <c r="A45" s="32" t="str">
        <f>"Indexed number of payroll jobs held by women by age group, "&amp;$L$1</f>
        <v>Indexed number of payroll jobs held by women by age group, South Australia</v>
      </c>
      <c r="B45" s="20"/>
      <c r="C45" s="20"/>
      <c r="D45" s="20"/>
      <c r="E45" s="20"/>
      <c r="F45" s="20"/>
      <c r="G45" s="20"/>
      <c r="H45" s="20"/>
      <c r="I45" s="20"/>
      <c r="J45" s="20"/>
      <c r="K45" s="42" t="s">
        <v>50</v>
      </c>
      <c r="L45" s="43">
        <v>96.11</v>
      </c>
    </row>
    <row r="46" spans="1:12" ht="15.4" customHeight="1" x14ac:dyDescent="0.25">
      <c r="B46" s="20"/>
      <c r="C46" s="20"/>
      <c r="D46" s="20"/>
      <c r="E46" s="20"/>
      <c r="F46" s="20"/>
      <c r="G46" s="20"/>
      <c r="H46" s="20"/>
      <c r="I46" s="20"/>
      <c r="J46" s="20"/>
      <c r="K46" s="42" t="s">
        <v>51</v>
      </c>
      <c r="L46" s="43">
        <v>97.11</v>
      </c>
    </row>
    <row r="47" spans="1:12" ht="15.4" customHeight="1" x14ac:dyDescent="0.25">
      <c r="B47" s="20"/>
      <c r="C47" s="20"/>
      <c r="D47" s="20"/>
      <c r="E47" s="20"/>
      <c r="F47" s="20"/>
      <c r="G47" s="20"/>
      <c r="H47" s="20"/>
      <c r="I47" s="20"/>
      <c r="J47" s="20"/>
      <c r="K47" s="44" t="s">
        <v>52</v>
      </c>
      <c r="L47" s="43">
        <v>96.62</v>
      </c>
    </row>
    <row r="48" spans="1:12" ht="15.4" customHeight="1" x14ac:dyDescent="0.25">
      <c r="B48" s="20"/>
      <c r="C48" s="20"/>
      <c r="D48" s="20"/>
      <c r="E48" s="20"/>
      <c r="F48" s="20"/>
      <c r="G48" s="20"/>
      <c r="H48" s="20"/>
      <c r="I48" s="20"/>
      <c r="J48" s="20"/>
      <c r="K48" s="37" t="s">
        <v>53</v>
      </c>
      <c r="L48" s="43">
        <v>96.31</v>
      </c>
    </row>
    <row r="49" spans="1:12" ht="15.4" customHeight="1" x14ac:dyDescent="0.25">
      <c r="B49" s="20"/>
      <c r="C49" s="20"/>
      <c r="D49" s="20"/>
      <c r="E49" s="20"/>
      <c r="F49" s="20"/>
      <c r="G49" s="20"/>
      <c r="H49" s="20"/>
      <c r="I49" s="20"/>
      <c r="J49" s="20"/>
      <c r="K49" s="37" t="s">
        <v>54</v>
      </c>
      <c r="L49" s="43">
        <v>93.77</v>
      </c>
    </row>
    <row r="50" spans="1:12" ht="15.4" customHeight="1" x14ac:dyDescent="0.25">
      <c r="B50" s="20"/>
      <c r="C50" s="20"/>
      <c r="D50" s="20"/>
      <c r="E50" s="20"/>
      <c r="F50" s="20"/>
      <c r="G50" s="20"/>
      <c r="H50" s="20"/>
      <c r="I50" s="20"/>
      <c r="J50" s="20"/>
      <c r="K50" s="37" t="s">
        <v>55</v>
      </c>
      <c r="L50" s="43">
        <v>88.9</v>
      </c>
    </row>
    <row r="51" spans="1:12" ht="15.4" customHeight="1" x14ac:dyDescent="0.25">
      <c r="B51" s="32"/>
      <c r="C51" s="32"/>
      <c r="D51" s="32"/>
      <c r="E51" s="32"/>
      <c r="F51" s="32"/>
      <c r="G51" s="32"/>
      <c r="H51" s="32"/>
      <c r="I51" s="32"/>
      <c r="J51" s="32"/>
      <c r="K51" s="37"/>
      <c r="L51" s="43"/>
    </row>
    <row r="52" spans="1:12" ht="15.4" customHeight="1" x14ac:dyDescent="0.25">
      <c r="B52" s="20"/>
      <c r="C52" s="20"/>
      <c r="D52" s="20"/>
      <c r="E52" s="20"/>
      <c r="F52" s="20"/>
      <c r="G52" s="20"/>
      <c r="H52" s="20"/>
      <c r="I52" s="20"/>
      <c r="J52" s="20"/>
      <c r="K52" s="43"/>
      <c r="L52" s="43" t="s">
        <v>22</v>
      </c>
    </row>
    <row r="53" spans="1:12" ht="15.4" customHeight="1" x14ac:dyDescent="0.25">
      <c r="B53" s="31"/>
      <c r="C53" s="31"/>
      <c r="D53" s="31"/>
      <c r="E53" s="31"/>
      <c r="F53" s="31"/>
      <c r="G53" s="31"/>
      <c r="H53" s="31"/>
      <c r="I53" s="31"/>
      <c r="J53" s="31"/>
      <c r="K53" s="42" t="s">
        <v>49</v>
      </c>
      <c r="L53" s="43">
        <v>103.53</v>
      </c>
    </row>
    <row r="54" spans="1:12" ht="15.4" customHeight="1" x14ac:dyDescent="0.25">
      <c r="A54" s="32" t="str">
        <f>"Change in payroll jobs since week ending "&amp;TEXT($L$3,"dd mmmm")&amp;" by Industry, "&amp;$L$1</f>
        <v>Change in payroll jobs since week ending 14 March by Industry, South Australia</v>
      </c>
      <c r="B54" s="20"/>
      <c r="C54" s="20"/>
      <c r="D54" s="20"/>
      <c r="E54" s="20"/>
      <c r="F54" s="20"/>
      <c r="G54" s="20"/>
      <c r="H54" s="20"/>
      <c r="I54" s="20"/>
      <c r="J54" s="20"/>
      <c r="K54" s="42" t="s">
        <v>50</v>
      </c>
      <c r="L54" s="43">
        <v>96.73</v>
      </c>
    </row>
    <row r="55" spans="1:12" ht="15.4" customHeight="1" x14ac:dyDescent="0.25">
      <c r="B55" s="20"/>
      <c r="C55" s="20"/>
      <c r="D55" s="20"/>
      <c r="E55" s="20"/>
      <c r="F55" s="20"/>
      <c r="G55" s="20"/>
      <c r="H55" s="20"/>
      <c r="I55" s="20"/>
      <c r="J55" s="20"/>
      <c r="K55" s="42" t="s">
        <v>51</v>
      </c>
      <c r="L55" s="43">
        <v>97.74</v>
      </c>
    </row>
    <row r="56" spans="1:12" ht="15.4" customHeight="1" x14ac:dyDescent="0.25">
      <c r="B56" s="20"/>
      <c r="C56" s="20"/>
      <c r="D56" s="20"/>
      <c r="E56" s="20"/>
      <c r="F56" s="20"/>
      <c r="G56" s="20"/>
      <c r="H56" s="20"/>
      <c r="I56" s="20"/>
      <c r="J56" s="20"/>
      <c r="K56" s="44" t="s">
        <v>52</v>
      </c>
      <c r="L56" s="43">
        <v>97.51</v>
      </c>
    </row>
    <row r="57" spans="1:12" ht="15.4" customHeight="1" x14ac:dyDescent="0.25">
      <c r="A57" s="20"/>
      <c r="B57" s="20"/>
      <c r="C57" s="20"/>
      <c r="D57" s="20"/>
      <c r="E57" s="20"/>
      <c r="F57" s="20"/>
      <c r="G57" s="20"/>
      <c r="H57" s="20"/>
      <c r="I57" s="20"/>
      <c r="J57" s="20"/>
      <c r="K57" s="37" t="s">
        <v>53</v>
      </c>
      <c r="L57" s="43">
        <v>97.35</v>
      </c>
    </row>
    <row r="58" spans="1:12" ht="15.4" customHeight="1" x14ac:dyDescent="0.25">
      <c r="B58" s="20"/>
      <c r="C58" s="20"/>
      <c r="D58" s="20"/>
      <c r="E58" s="20"/>
      <c r="F58" s="20"/>
      <c r="G58" s="20"/>
      <c r="H58" s="20"/>
      <c r="I58" s="20"/>
      <c r="J58" s="20"/>
      <c r="K58" s="37" t="s">
        <v>54</v>
      </c>
      <c r="L58" s="43">
        <v>94.82</v>
      </c>
    </row>
    <row r="59" spans="1:12" ht="15.4" customHeight="1" x14ac:dyDescent="0.25">
      <c r="K59" s="37" t="s">
        <v>55</v>
      </c>
      <c r="L59" s="43">
        <v>89.82</v>
      </c>
    </row>
    <row r="60" spans="1:12" ht="15.4" customHeight="1" x14ac:dyDescent="0.25">
      <c r="K60" s="37"/>
      <c r="L60" s="43"/>
    </row>
    <row r="61" spans="1:12" ht="15.4" customHeight="1" x14ac:dyDescent="0.25">
      <c r="B61" s="20"/>
      <c r="C61" s="20"/>
      <c r="D61" s="20"/>
      <c r="E61" s="20"/>
      <c r="F61" s="20"/>
      <c r="G61" s="20"/>
      <c r="H61" s="20"/>
      <c r="I61" s="20"/>
      <c r="J61" s="20"/>
      <c r="K61" s="39"/>
      <c r="L61" s="39"/>
    </row>
    <row r="62" spans="1:12" ht="15.4" customHeight="1" x14ac:dyDescent="0.25">
      <c r="K62" s="43" t="s">
        <v>25</v>
      </c>
      <c r="L62" s="42" t="s">
        <v>66</v>
      </c>
    </row>
    <row r="63" spans="1:12" ht="15.4" customHeight="1" x14ac:dyDescent="0.25">
      <c r="K63" s="46"/>
      <c r="L63" s="42" t="s">
        <v>24</v>
      </c>
    </row>
    <row r="64" spans="1:12" ht="15.4" customHeight="1" x14ac:dyDescent="0.25">
      <c r="K64" s="42" t="s">
        <v>49</v>
      </c>
      <c r="L64" s="43">
        <v>96.62</v>
      </c>
    </row>
    <row r="65" spans="1:12" ht="15.4" customHeight="1" x14ac:dyDescent="0.25">
      <c r="K65" s="42" t="s">
        <v>50</v>
      </c>
      <c r="L65" s="43">
        <v>95.53</v>
      </c>
    </row>
    <row r="66" spans="1:12" ht="15.4" customHeight="1" x14ac:dyDescent="0.25">
      <c r="K66" s="42" t="s">
        <v>51</v>
      </c>
      <c r="L66" s="43">
        <v>99.25</v>
      </c>
    </row>
    <row r="67" spans="1:12" ht="15.4" customHeight="1" x14ac:dyDescent="0.25">
      <c r="K67" s="44" t="s">
        <v>52</v>
      </c>
      <c r="L67" s="43">
        <v>98.88</v>
      </c>
    </row>
    <row r="68" spans="1:12" ht="15.4" customHeight="1" x14ac:dyDescent="0.25">
      <c r="K68" s="37" t="s">
        <v>53</v>
      </c>
      <c r="L68" s="43">
        <v>98.11</v>
      </c>
    </row>
    <row r="69" spans="1:12" ht="15.4" customHeight="1" x14ac:dyDescent="0.25">
      <c r="K69" s="37" t="s">
        <v>54</v>
      </c>
      <c r="L69" s="43">
        <v>94.91</v>
      </c>
    </row>
    <row r="70" spans="1:12" ht="15.4" customHeight="1" x14ac:dyDescent="0.25">
      <c r="K70" s="37" t="s">
        <v>55</v>
      </c>
      <c r="L70" s="43">
        <v>90.44</v>
      </c>
    </row>
    <row r="71" spans="1:12" ht="15.4" customHeight="1" x14ac:dyDescent="0.25">
      <c r="K71" s="37"/>
      <c r="L71" s="43"/>
    </row>
    <row r="72" spans="1:12" ht="15.4" customHeight="1" x14ac:dyDescent="0.25">
      <c r="K72" s="38"/>
      <c r="L72" s="43" t="s">
        <v>23</v>
      </c>
    </row>
    <row r="73" spans="1:12" ht="15.4" customHeight="1" x14ac:dyDescent="0.25">
      <c r="K73" s="42" t="s">
        <v>49</v>
      </c>
      <c r="L73" s="43">
        <v>100.04</v>
      </c>
    </row>
    <row r="74" spans="1:12" ht="15.4" customHeight="1" x14ac:dyDescent="0.25">
      <c r="K74" s="42" t="s">
        <v>50</v>
      </c>
      <c r="L74" s="43">
        <v>95.99</v>
      </c>
    </row>
    <row r="75" spans="1:12" ht="15.4" customHeight="1" x14ac:dyDescent="0.25">
      <c r="K75" s="42" t="s">
        <v>51</v>
      </c>
      <c r="L75" s="43">
        <v>99.06</v>
      </c>
    </row>
    <row r="76" spans="1:12" ht="15.4" customHeight="1" x14ac:dyDescent="0.25">
      <c r="A76" s="31" t="str">
        <f>"Distribution of payroll jobs by industry, "&amp;$L$1</f>
        <v>Distribution of payroll jobs by industry, South Australia</v>
      </c>
      <c r="K76" s="44" t="s">
        <v>52</v>
      </c>
      <c r="L76" s="43">
        <v>98.76</v>
      </c>
    </row>
    <row r="77" spans="1:12" ht="15.4" customHeight="1" x14ac:dyDescent="0.25">
      <c r="K77" s="37" t="s">
        <v>53</v>
      </c>
      <c r="L77" s="43">
        <v>97.99</v>
      </c>
    </row>
    <row r="78" spans="1:12" ht="15.4" customHeight="1" x14ac:dyDescent="0.25">
      <c r="K78" s="37" t="s">
        <v>54</v>
      </c>
      <c r="L78" s="43">
        <v>94.32</v>
      </c>
    </row>
    <row r="79" spans="1:12" ht="15.4" customHeight="1" x14ac:dyDescent="0.25">
      <c r="K79" s="37" t="s">
        <v>55</v>
      </c>
      <c r="L79" s="43">
        <v>90.23</v>
      </c>
    </row>
    <row r="80" spans="1:12" ht="15.4" customHeight="1" x14ac:dyDescent="0.25">
      <c r="K80" s="37"/>
      <c r="L80" s="43"/>
    </row>
    <row r="81" spans="1:12" ht="15.4" customHeight="1" x14ac:dyDescent="0.25">
      <c r="K81" s="39"/>
      <c r="L81" s="43" t="s">
        <v>22</v>
      </c>
    </row>
    <row r="82" spans="1:12" ht="15.4" customHeight="1" x14ac:dyDescent="0.25">
      <c r="K82" s="42" t="s">
        <v>49</v>
      </c>
      <c r="L82" s="43">
        <v>102.45</v>
      </c>
    </row>
    <row r="83" spans="1:12" ht="15.4" customHeight="1" x14ac:dyDescent="0.25">
      <c r="K83" s="42" t="s">
        <v>50</v>
      </c>
      <c r="L83" s="43">
        <v>95.84</v>
      </c>
    </row>
    <row r="84" spans="1:12" ht="15.4" customHeight="1" x14ac:dyDescent="0.25">
      <c r="K84" s="42" t="s">
        <v>51</v>
      </c>
      <c r="L84" s="43">
        <v>99.18</v>
      </c>
    </row>
    <row r="85" spans="1:12" ht="15.4" customHeight="1" x14ac:dyDescent="0.25">
      <c r="K85" s="44" t="s">
        <v>52</v>
      </c>
      <c r="L85" s="43">
        <v>99.19</v>
      </c>
    </row>
    <row r="86" spans="1:12" ht="15.4" customHeight="1" x14ac:dyDescent="0.25">
      <c r="K86" s="37" t="s">
        <v>53</v>
      </c>
      <c r="L86" s="43">
        <v>98.48</v>
      </c>
    </row>
    <row r="87" spans="1:12" ht="15.4" customHeight="1" x14ac:dyDescent="0.25">
      <c r="K87" s="37" t="s">
        <v>54</v>
      </c>
      <c r="L87" s="43">
        <v>94.59</v>
      </c>
    </row>
    <row r="88" spans="1:12" ht="15.4" customHeight="1" x14ac:dyDescent="0.25">
      <c r="A88" s="33"/>
      <c r="B88" s="33"/>
      <c r="C88" s="33"/>
      <c r="D88" s="33"/>
      <c r="E88" s="33"/>
      <c r="F88" s="33"/>
      <c r="G88" s="33"/>
      <c r="H88" s="33"/>
      <c r="I88" s="33"/>
      <c r="J88" s="33"/>
      <c r="K88" s="37" t="s">
        <v>55</v>
      </c>
      <c r="L88" s="43">
        <v>90.2</v>
      </c>
    </row>
    <row r="89" spans="1:12" ht="15.4" customHeight="1" x14ac:dyDescent="0.25">
      <c r="A89" s="33"/>
      <c r="B89" s="33"/>
      <c r="C89" s="33"/>
      <c r="D89" s="33"/>
      <c r="E89" s="33"/>
      <c r="F89" s="33"/>
      <c r="G89" s="33"/>
      <c r="H89" s="33"/>
      <c r="I89" s="33"/>
      <c r="J89" s="33"/>
      <c r="K89" s="37"/>
      <c r="L89" s="43"/>
    </row>
    <row r="90" spans="1:12" ht="15" customHeight="1" x14ac:dyDescent="0.25">
      <c r="B90" s="24"/>
      <c r="C90" s="24"/>
      <c r="D90" s="24"/>
      <c r="E90" s="24"/>
      <c r="F90" s="24"/>
      <c r="G90" s="24"/>
      <c r="H90" s="24"/>
      <c r="I90" s="24"/>
      <c r="J90" s="24"/>
      <c r="K90" s="38"/>
      <c r="L90" s="38"/>
    </row>
    <row r="91" spans="1:12" ht="15" customHeight="1" x14ac:dyDescent="0.25">
      <c r="B91" s="24"/>
      <c r="C91" s="24"/>
      <c r="D91" s="24"/>
      <c r="E91" s="24"/>
      <c r="F91" s="24"/>
      <c r="G91" s="24"/>
      <c r="H91" s="24"/>
      <c r="I91" s="24"/>
      <c r="J91" s="24"/>
      <c r="K91" s="43" t="s">
        <v>21</v>
      </c>
      <c r="L91" s="70" t="s">
        <v>67</v>
      </c>
    </row>
    <row r="92" spans="1:12" ht="15" customHeight="1" x14ac:dyDescent="0.25">
      <c r="A92" s="24"/>
      <c r="B92" s="24"/>
      <c r="C92" s="24"/>
      <c r="D92" s="24"/>
      <c r="E92" s="24"/>
      <c r="F92" s="24"/>
      <c r="G92" s="24"/>
      <c r="H92" s="24"/>
      <c r="I92" s="24"/>
      <c r="J92" s="24"/>
      <c r="K92" s="34"/>
      <c r="L92" s="40"/>
    </row>
    <row r="93" spans="1:12" ht="15" customHeight="1" x14ac:dyDescent="0.25">
      <c r="A93" s="24"/>
      <c r="B93" s="24"/>
      <c r="C93" s="24"/>
      <c r="D93" s="24"/>
      <c r="E93" s="24"/>
      <c r="F93" s="24"/>
      <c r="G93" s="24"/>
      <c r="H93" s="24"/>
      <c r="I93" s="24"/>
      <c r="J93" s="24"/>
      <c r="K93" s="38" t="s">
        <v>19</v>
      </c>
      <c r="L93" s="42">
        <v>-0.1061</v>
      </c>
    </row>
    <row r="94" spans="1:12" ht="15" customHeight="1" x14ac:dyDescent="0.25">
      <c r="A94" s="24"/>
      <c r="B94" s="24"/>
      <c r="C94" s="24"/>
      <c r="D94" s="24"/>
      <c r="E94" s="24"/>
      <c r="F94" s="24"/>
      <c r="G94" s="24"/>
      <c r="H94" s="24"/>
      <c r="I94" s="24"/>
      <c r="J94" s="24"/>
      <c r="K94" s="38" t="s">
        <v>0</v>
      </c>
      <c r="L94" s="42">
        <v>-2.6700000000000002E-2</v>
      </c>
    </row>
    <row r="95" spans="1:12" ht="15" customHeight="1" x14ac:dyDescent="0.25">
      <c r="B95" s="24"/>
      <c r="C95" s="24"/>
      <c r="D95" s="24"/>
      <c r="E95" s="24"/>
      <c r="F95" s="24"/>
      <c r="G95" s="24"/>
      <c r="H95" s="24"/>
      <c r="I95" s="24"/>
      <c r="J95" s="24"/>
      <c r="K95" s="38" t="s">
        <v>1</v>
      </c>
      <c r="L95" s="42">
        <v>-3.8300000000000001E-2</v>
      </c>
    </row>
    <row r="96" spans="1:12" ht="15" customHeight="1" x14ac:dyDescent="0.25">
      <c r="B96" s="24"/>
      <c r="C96" s="24"/>
      <c r="D96" s="24"/>
      <c r="E96" s="24"/>
      <c r="F96" s="24"/>
      <c r="G96" s="24"/>
      <c r="H96" s="24"/>
      <c r="I96" s="24"/>
      <c r="J96" s="24"/>
      <c r="K96" s="38" t="s">
        <v>18</v>
      </c>
      <c r="L96" s="42">
        <v>-2.5999999999999999E-3</v>
      </c>
    </row>
    <row r="97" spans="1:12" ht="15" customHeight="1" x14ac:dyDescent="0.25">
      <c r="A97" s="24"/>
      <c r="B97" s="24"/>
      <c r="C97" s="24"/>
      <c r="D97" s="24"/>
      <c r="E97" s="24"/>
      <c r="F97" s="24"/>
      <c r="G97" s="24"/>
      <c r="H97" s="24"/>
      <c r="I97" s="24"/>
      <c r="J97" s="24"/>
      <c r="K97" s="38" t="s">
        <v>2</v>
      </c>
      <c r="L97" s="42">
        <v>2.2000000000000001E-3</v>
      </c>
    </row>
    <row r="98" spans="1:12" ht="15" customHeight="1" x14ac:dyDescent="0.25">
      <c r="B98" s="24"/>
      <c r="C98" s="24"/>
      <c r="D98" s="24"/>
      <c r="E98" s="24"/>
      <c r="F98" s="24"/>
      <c r="G98" s="24"/>
      <c r="H98" s="24"/>
      <c r="I98" s="24"/>
      <c r="J98" s="24"/>
      <c r="K98" s="38" t="s">
        <v>17</v>
      </c>
      <c r="L98" s="42">
        <v>-3.1600000000000003E-2</v>
      </c>
    </row>
    <row r="99" spans="1:12" ht="15" customHeight="1" x14ac:dyDescent="0.25">
      <c r="A99" s="24"/>
      <c r="B99" s="24"/>
      <c r="C99" s="24"/>
      <c r="D99" s="24"/>
      <c r="E99" s="24"/>
      <c r="F99" s="24"/>
      <c r="G99" s="24"/>
      <c r="H99" s="24"/>
      <c r="I99" s="24"/>
      <c r="J99" s="24"/>
      <c r="K99" s="38" t="s">
        <v>16</v>
      </c>
      <c r="L99" s="42">
        <v>-3.2300000000000002E-2</v>
      </c>
    </row>
    <row r="100" spans="1:12" ht="15" customHeight="1" x14ac:dyDescent="0.25">
      <c r="A100" s="24"/>
      <c r="B100" s="24"/>
      <c r="C100" s="24"/>
      <c r="D100" s="24"/>
      <c r="E100" s="24"/>
      <c r="F100" s="24"/>
      <c r="G100" s="24"/>
      <c r="H100" s="24"/>
      <c r="I100" s="24"/>
      <c r="J100" s="24"/>
      <c r="K100" s="38" t="s">
        <v>15</v>
      </c>
      <c r="L100" s="42">
        <v>-0.1</v>
      </c>
    </row>
    <row r="101" spans="1:12" x14ac:dyDescent="0.25">
      <c r="A101" s="24"/>
      <c r="B101" s="24"/>
      <c r="C101" s="24"/>
      <c r="D101" s="24"/>
      <c r="E101" s="24"/>
      <c r="F101" s="24"/>
      <c r="G101" s="24"/>
      <c r="H101" s="24"/>
      <c r="I101" s="24"/>
      <c r="J101" s="24"/>
      <c r="K101" s="38" t="s">
        <v>14</v>
      </c>
      <c r="L101" s="42">
        <v>-6.5199999999999994E-2</v>
      </c>
    </row>
    <row r="102" spans="1:12" x14ac:dyDescent="0.25">
      <c r="A102" s="24"/>
      <c r="B102" s="24"/>
      <c r="C102" s="24"/>
      <c r="D102" s="24"/>
      <c r="E102" s="24"/>
      <c r="F102" s="24"/>
      <c r="G102" s="24"/>
      <c r="H102" s="24"/>
      <c r="I102" s="24"/>
      <c r="J102" s="24"/>
      <c r="K102" s="38" t="s">
        <v>13</v>
      </c>
      <c r="L102" s="42">
        <v>-3.7400000000000003E-2</v>
      </c>
    </row>
    <row r="103" spans="1:12" x14ac:dyDescent="0.25">
      <c r="K103" s="38" t="s">
        <v>12</v>
      </c>
      <c r="L103" s="42">
        <v>3.2800000000000003E-2</v>
      </c>
    </row>
    <row r="104" spans="1:12" x14ac:dyDescent="0.25">
      <c r="K104" s="38" t="s">
        <v>11</v>
      </c>
      <c r="L104" s="42">
        <v>-7.3899999999999993E-2</v>
      </c>
    </row>
    <row r="105" spans="1:12" x14ac:dyDescent="0.25">
      <c r="K105" s="38" t="s">
        <v>10</v>
      </c>
      <c r="L105" s="42">
        <v>-4.5999999999999999E-3</v>
      </c>
    </row>
    <row r="106" spans="1:12" x14ac:dyDescent="0.25">
      <c r="K106" s="38" t="s">
        <v>9</v>
      </c>
      <c r="L106" s="42">
        <v>1.6000000000000001E-3</v>
      </c>
    </row>
    <row r="107" spans="1:12" x14ac:dyDescent="0.25">
      <c r="K107" s="38" t="s">
        <v>8</v>
      </c>
      <c r="L107" s="42">
        <v>-1E-4</v>
      </c>
    </row>
    <row r="108" spans="1:12" x14ac:dyDescent="0.25">
      <c r="K108" s="38" t="s">
        <v>7</v>
      </c>
      <c r="L108" s="42">
        <v>5.0999999999999997E-2</v>
      </c>
    </row>
    <row r="109" spans="1:12" x14ac:dyDescent="0.25">
      <c r="K109" s="38" t="s">
        <v>6</v>
      </c>
      <c r="L109" s="42">
        <v>1.18E-2</v>
      </c>
    </row>
    <row r="110" spans="1:12" x14ac:dyDescent="0.25">
      <c r="K110" s="38" t="s">
        <v>5</v>
      </c>
      <c r="L110" s="42">
        <v>-0.12920000000000001</v>
      </c>
    </row>
    <row r="111" spans="1:12" x14ac:dyDescent="0.25">
      <c r="K111" s="38" t="s">
        <v>3</v>
      </c>
      <c r="L111" s="42">
        <v>-1.8200000000000001E-2</v>
      </c>
    </row>
    <row r="112" spans="1:12" x14ac:dyDescent="0.25">
      <c r="K112" s="38"/>
      <c r="L112" s="48"/>
    </row>
    <row r="113" spans="1:12" x14ac:dyDescent="0.25">
      <c r="A113" s="24"/>
      <c r="B113" s="24"/>
      <c r="C113" s="24"/>
      <c r="D113" s="24"/>
      <c r="E113" s="24"/>
      <c r="F113" s="24"/>
      <c r="G113" s="24"/>
      <c r="H113" s="24"/>
      <c r="I113" s="24"/>
      <c r="J113" s="24"/>
      <c r="K113" s="38"/>
      <c r="L113" s="68"/>
    </row>
    <row r="114" spans="1:12" x14ac:dyDescent="0.25">
      <c r="K114" s="38"/>
      <c r="L114" s="48"/>
    </row>
    <row r="115" spans="1:12" x14ac:dyDescent="0.25">
      <c r="K115" s="38"/>
      <c r="L115" s="48"/>
    </row>
    <row r="116" spans="1:12" x14ac:dyDescent="0.25">
      <c r="K116" s="38"/>
      <c r="L116" s="48"/>
    </row>
    <row r="117" spans="1:12" x14ac:dyDescent="0.25">
      <c r="K117" s="38"/>
      <c r="L117" s="48"/>
    </row>
    <row r="118" spans="1:12" x14ac:dyDescent="0.25">
      <c r="K118" s="38"/>
      <c r="L118" s="48"/>
    </row>
    <row r="119" spans="1:12" x14ac:dyDescent="0.25">
      <c r="K119" s="38"/>
      <c r="L119" s="48"/>
    </row>
    <row r="120" spans="1:12" x14ac:dyDescent="0.25">
      <c r="K120" s="38"/>
      <c r="L120" s="47"/>
    </row>
    <row r="121" spans="1:12" x14ac:dyDescent="0.25">
      <c r="K121" s="38"/>
      <c r="L121" s="48"/>
    </row>
    <row r="122" spans="1:12" x14ac:dyDescent="0.25">
      <c r="K122" s="38"/>
      <c r="L122" s="48"/>
    </row>
    <row r="123" spans="1:12" x14ac:dyDescent="0.25">
      <c r="K123" s="38"/>
      <c r="L123" s="48"/>
    </row>
    <row r="124" spans="1:12" x14ac:dyDescent="0.25">
      <c r="K124" s="38"/>
      <c r="L124" s="48"/>
    </row>
    <row r="125" spans="1:12" x14ac:dyDescent="0.25">
      <c r="K125" s="38"/>
      <c r="L125" s="48"/>
    </row>
    <row r="126" spans="1:12" x14ac:dyDescent="0.25">
      <c r="K126" s="38"/>
      <c r="L126" s="48"/>
    </row>
    <row r="127" spans="1:12" x14ac:dyDescent="0.25">
      <c r="K127" s="38"/>
      <c r="L127" s="48"/>
    </row>
    <row r="128" spans="1:12" x14ac:dyDescent="0.25">
      <c r="K128" s="38"/>
      <c r="L128" s="48"/>
    </row>
    <row r="129" spans="11:12" x14ac:dyDescent="0.25">
      <c r="K129" s="38"/>
      <c r="L129" s="48"/>
    </row>
    <row r="130" spans="11:12" x14ac:dyDescent="0.25">
      <c r="K130" s="38"/>
      <c r="L130" s="48"/>
    </row>
    <row r="131" spans="11:12" x14ac:dyDescent="0.25">
      <c r="K131" s="38"/>
      <c r="L131" s="48"/>
    </row>
    <row r="132" spans="11:12" x14ac:dyDescent="0.25">
      <c r="K132" s="38"/>
      <c r="L132" s="48"/>
    </row>
    <row r="133" spans="11:12" x14ac:dyDescent="0.25">
      <c r="K133" s="34"/>
      <c r="L133" s="48"/>
    </row>
    <row r="134" spans="11:12" x14ac:dyDescent="0.25">
      <c r="K134" s="34"/>
      <c r="L134" s="48"/>
    </row>
    <row r="135" spans="11:12" x14ac:dyDescent="0.25">
      <c r="K135" s="34"/>
      <c r="L135" s="48"/>
    </row>
    <row r="136" spans="11:12" x14ac:dyDescent="0.25">
      <c r="K136" s="34"/>
      <c r="L136" s="48"/>
    </row>
    <row r="137" spans="11:12" x14ac:dyDescent="0.25">
      <c r="K137" s="34"/>
      <c r="L137" s="48"/>
    </row>
    <row r="138" spans="11:12" x14ac:dyDescent="0.25">
      <c r="K138" s="34"/>
      <c r="L138" s="48"/>
    </row>
    <row r="139" spans="11:12" x14ac:dyDescent="0.25">
      <c r="K139" s="34"/>
      <c r="L139" s="48"/>
    </row>
    <row r="140" spans="11:12" x14ac:dyDescent="0.25">
      <c r="K140" s="70" t="s">
        <v>68</v>
      </c>
      <c r="L140" s="70" t="s">
        <v>69</v>
      </c>
    </row>
    <row r="141" spans="11:12" x14ac:dyDescent="0.25">
      <c r="K141" s="34"/>
      <c r="L141" s="49">
        <v>43904</v>
      </c>
    </row>
    <row r="142" spans="11:12" x14ac:dyDescent="0.25">
      <c r="K142" s="38" t="s">
        <v>19</v>
      </c>
      <c r="L142" s="42">
        <v>2.5700000000000001E-2</v>
      </c>
    </row>
    <row r="143" spans="11:12" x14ac:dyDescent="0.25">
      <c r="K143" s="38" t="s">
        <v>0</v>
      </c>
      <c r="L143" s="42">
        <v>1.61E-2</v>
      </c>
    </row>
    <row r="144" spans="11:12" x14ac:dyDescent="0.25">
      <c r="K144" s="38" t="s">
        <v>1</v>
      </c>
      <c r="L144" s="42">
        <v>9.6000000000000002E-2</v>
      </c>
    </row>
    <row r="145" spans="11:12" x14ac:dyDescent="0.25">
      <c r="K145" s="38" t="s">
        <v>18</v>
      </c>
      <c r="L145" s="42">
        <v>1.29E-2</v>
      </c>
    </row>
    <row r="146" spans="11:12" x14ac:dyDescent="0.25">
      <c r="K146" s="38" t="s">
        <v>2</v>
      </c>
      <c r="L146" s="42">
        <v>6.6000000000000003E-2</v>
      </c>
    </row>
    <row r="147" spans="11:12" x14ac:dyDescent="0.25">
      <c r="K147" s="38" t="s">
        <v>17</v>
      </c>
      <c r="L147" s="42">
        <v>4.7E-2</v>
      </c>
    </row>
    <row r="148" spans="11:12" x14ac:dyDescent="0.25">
      <c r="K148" s="38" t="s">
        <v>16</v>
      </c>
      <c r="L148" s="42">
        <v>0.1245</v>
      </c>
    </row>
    <row r="149" spans="11:12" x14ac:dyDescent="0.25">
      <c r="K149" s="38" t="s">
        <v>15</v>
      </c>
      <c r="L149" s="42">
        <v>7.5800000000000006E-2</v>
      </c>
    </row>
    <row r="150" spans="11:12" x14ac:dyDescent="0.25">
      <c r="K150" s="38" t="s">
        <v>14</v>
      </c>
      <c r="L150" s="42">
        <v>4.1399999999999999E-2</v>
      </c>
    </row>
    <row r="151" spans="11:12" x14ac:dyDescent="0.25">
      <c r="K151" s="38" t="s">
        <v>13</v>
      </c>
      <c r="L151" s="42">
        <v>1.11E-2</v>
      </c>
    </row>
    <row r="152" spans="11:12" x14ac:dyDescent="0.25">
      <c r="K152" s="38" t="s">
        <v>12</v>
      </c>
      <c r="L152" s="42">
        <v>3.5700000000000003E-2</v>
      </c>
    </row>
    <row r="153" spans="11:12" x14ac:dyDescent="0.25">
      <c r="K153" s="38" t="s">
        <v>11</v>
      </c>
      <c r="L153" s="42">
        <v>1.84E-2</v>
      </c>
    </row>
    <row r="154" spans="11:12" x14ac:dyDescent="0.25">
      <c r="K154" s="38" t="s">
        <v>10</v>
      </c>
      <c r="L154" s="42">
        <v>7.0300000000000001E-2</v>
      </c>
    </row>
    <row r="155" spans="11:12" x14ac:dyDescent="0.25">
      <c r="K155" s="38" t="s">
        <v>9</v>
      </c>
      <c r="L155" s="42">
        <v>7.0900000000000005E-2</v>
      </c>
    </row>
    <row r="156" spans="11:12" x14ac:dyDescent="0.25">
      <c r="K156" s="38" t="s">
        <v>8</v>
      </c>
      <c r="L156" s="42">
        <v>3.7999999999999999E-2</v>
      </c>
    </row>
    <row r="157" spans="11:12" x14ac:dyDescent="0.25">
      <c r="K157" s="38" t="s">
        <v>7</v>
      </c>
      <c r="L157" s="42">
        <v>6.1600000000000002E-2</v>
      </c>
    </row>
    <row r="158" spans="11:12" x14ac:dyDescent="0.25">
      <c r="K158" s="38" t="s">
        <v>6</v>
      </c>
      <c r="L158" s="42">
        <v>0.1331</v>
      </c>
    </row>
    <row r="159" spans="11:12" x14ac:dyDescent="0.25">
      <c r="K159" s="38" t="s">
        <v>5</v>
      </c>
      <c r="L159" s="42">
        <v>1.6400000000000001E-2</v>
      </c>
    </row>
    <row r="160" spans="11:12" x14ac:dyDescent="0.25">
      <c r="K160" s="38" t="s">
        <v>3</v>
      </c>
      <c r="L160" s="42">
        <v>3.85E-2</v>
      </c>
    </row>
    <row r="161" spans="11:12" x14ac:dyDescent="0.25">
      <c r="K161" s="34"/>
      <c r="L161" s="47" t="s">
        <v>20</v>
      </c>
    </row>
    <row r="162" spans="11:12" x14ac:dyDescent="0.25">
      <c r="K162" s="38" t="s">
        <v>19</v>
      </c>
      <c r="L162" s="42">
        <v>2.3400000000000001E-2</v>
      </c>
    </row>
    <row r="163" spans="11:12" x14ac:dyDescent="0.25">
      <c r="K163" s="38" t="s">
        <v>0</v>
      </c>
      <c r="L163" s="42">
        <v>1.6E-2</v>
      </c>
    </row>
    <row r="164" spans="11:12" x14ac:dyDescent="0.25">
      <c r="K164" s="38" t="s">
        <v>1</v>
      </c>
      <c r="L164" s="42">
        <v>9.4399999999999998E-2</v>
      </c>
    </row>
    <row r="165" spans="11:12" x14ac:dyDescent="0.25">
      <c r="K165" s="38" t="s">
        <v>18</v>
      </c>
      <c r="L165" s="42">
        <v>1.3100000000000001E-2</v>
      </c>
    </row>
    <row r="166" spans="11:12" x14ac:dyDescent="0.25">
      <c r="K166" s="38" t="s">
        <v>2</v>
      </c>
      <c r="L166" s="42">
        <v>6.7599999999999993E-2</v>
      </c>
    </row>
    <row r="167" spans="11:12" x14ac:dyDescent="0.25">
      <c r="K167" s="38" t="s">
        <v>17</v>
      </c>
      <c r="L167" s="42">
        <v>4.65E-2</v>
      </c>
    </row>
    <row r="168" spans="11:12" x14ac:dyDescent="0.25">
      <c r="K168" s="38" t="s">
        <v>16</v>
      </c>
      <c r="L168" s="42">
        <v>0.1231</v>
      </c>
    </row>
    <row r="169" spans="11:12" x14ac:dyDescent="0.25">
      <c r="K169" s="38" t="s">
        <v>15</v>
      </c>
      <c r="L169" s="42">
        <v>6.9699999999999998E-2</v>
      </c>
    </row>
    <row r="170" spans="11:12" x14ac:dyDescent="0.25">
      <c r="K170" s="38" t="s">
        <v>14</v>
      </c>
      <c r="L170" s="42">
        <v>3.95E-2</v>
      </c>
    </row>
    <row r="171" spans="11:12" x14ac:dyDescent="0.25">
      <c r="K171" s="38" t="s">
        <v>13</v>
      </c>
      <c r="L171" s="42">
        <v>1.09E-2</v>
      </c>
    </row>
    <row r="172" spans="11:12" x14ac:dyDescent="0.25">
      <c r="K172" s="38" t="s">
        <v>12</v>
      </c>
      <c r="L172" s="42">
        <v>3.7699999999999997E-2</v>
      </c>
    </row>
    <row r="173" spans="11:12" x14ac:dyDescent="0.25">
      <c r="K173" s="38" t="s">
        <v>11</v>
      </c>
      <c r="L173" s="42">
        <v>1.7399999999999999E-2</v>
      </c>
    </row>
    <row r="174" spans="11:12" x14ac:dyDescent="0.25">
      <c r="K174" s="38" t="s">
        <v>10</v>
      </c>
      <c r="L174" s="42">
        <v>7.1499999999999994E-2</v>
      </c>
    </row>
    <row r="175" spans="11:12" x14ac:dyDescent="0.25">
      <c r="K175" s="38" t="s">
        <v>9</v>
      </c>
      <c r="L175" s="42">
        <v>7.2499999999999995E-2</v>
      </c>
    </row>
    <row r="176" spans="11:12" x14ac:dyDescent="0.25">
      <c r="K176" s="38" t="s">
        <v>8</v>
      </c>
      <c r="L176" s="42">
        <v>3.8899999999999997E-2</v>
      </c>
    </row>
    <row r="177" spans="11:12" x14ac:dyDescent="0.25">
      <c r="K177" s="38" t="s">
        <v>7</v>
      </c>
      <c r="L177" s="42">
        <v>6.6199999999999995E-2</v>
      </c>
    </row>
    <row r="178" spans="11:12" x14ac:dyDescent="0.25">
      <c r="K178" s="38" t="s">
        <v>6</v>
      </c>
      <c r="L178" s="42">
        <v>0.13769999999999999</v>
      </c>
    </row>
    <row r="179" spans="11:12" x14ac:dyDescent="0.25">
      <c r="K179" s="38" t="s">
        <v>5</v>
      </c>
      <c r="L179" s="42">
        <v>1.46E-2</v>
      </c>
    </row>
    <row r="180" spans="11:12" x14ac:dyDescent="0.25">
      <c r="K180" s="38" t="s">
        <v>3</v>
      </c>
      <c r="L180" s="42">
        <v>3.8600000000000002E-2</v>
      </c>
    </row>
    <row r="181" spans="11:12" x14ac:dyDescent="0.25">
      <c r="K181" s="69" t="s">
        <v>56</v>
      </c>
      <c r="L181" s="70"/>
    </row>
    <row r="182" spans="11:12" x14ac:dyDescent="0.25">
      <c r="K182" s="68">
        <v>43904</v>
      </c>
      <c r="L182" s="43">
        <v>100</v>
      </c>
    </row>
    <row r="183" spans="11:12" x14ac:dyDescent="0.25">
      <c r="K183" s="68">
        <v>43911</v>
      </c>
      <c r="L183" s="43">
        <v>99.277699999999996</v>
      </c>
    </row>
    <row r="184" spans="11:12" x14ac:dyDescent="0.25">
      <c r="K184" s="68">
        <v>43918</v>
      </c>
      <c r="L184" s="43">
        <v>96.308700000000002</v>
      </c>
    </row>
    <row r="185" spans="11:12" x14ac:dyDescent="0.25">
      <c r="K185" s="68">
        <v>43925</v>
      </c>
      <c r="L185" s="43">
        <v>93.6524</v>
      </c>
    </row>
    <row r="186" spans="11:12" x14ac:dyDescent="0.25">
      <c r="K186" s="68">
        <v>43932</v>
      </c>
      <c r="L186" s="43">
        <v>91.9285</v>
      </c>
    </row>
    <row r="187" spans="11:12" x14ac:dyDescent="0.25">
      <c r="K187" s="68">
        <v>43939</v>
      </c>
      <c r="L187" s="43">
        <v>91.4696</v>
      </c>
    </row>
    <row r="188" spans="11:12" x14ac:dyDescent="0.25">
      <c r="K188" s="68">
        <v>43946</v>
      </c>
      <c r="L188" s="43">
        <v>91.802099999999996</v>
      </c>
    </row>
    <row r="189" spans="11:12" x14ac:dyDescent="0.25">
      <c r="K189" s="68">
        <v>43953</v>
      </c>
      <c r="L189" s="43">
        <v>92.199100000000001</v>
      </c>
    </row>
    <row r="190" spans="11:12" x14ac:dyDescent="0.25">
      <c r="K190" s="68">
        <v>43960</v>
      </c>
      <c r="L190" s="43">
        <v>92.746099999999998</v>
      </c>
    </row>
    <row r="191" spans="11:12" x14ac:dyDescent="0.25">
      <c r="K191" s="68">
        <v>43967</v>
      </c>
      <c r="L191" s="43">
        <v>93.278400000000005</v>
      </c>
    </row>
    <row r="192" spans="11:12" x14ac:dyDescent="0.25">
      <c r="K192" s="68">
        <v>43974</v>
      </c>
      <c r="L192" s="43">
        <v>93.581500000000005</v>
      </c>
    </row>
    <row r="193" spans="11:12" x14ac:dyDescent="0.25">
      <c r="K193" s="68">
        <v>43981</v>
      </c>
      <c r="L193" s="43">
        <v>94.088099999999997</v>
      </c>
    </row>
    <row r="194" spans="11:12" x14ac:dyDescent="0.25">
      <c r="K194" s="68">
        <v>43988</v>
      </c>
      <c r="L194" s="43">
        <v>95.004999999999995</v>
      </c>
    </row>
    <row r="195" spans="11:12" x14ac:dyDescent="0.25">
      <c r="K195" s="68">
        <v>43995</v>
      </c>
      <c r="L195" s="43">
        <v>95.464100000000002</v>
      </c>
    </row>
    <row r="196" spans="11:12" x14ac:dyDescent="0.25">
      <c r="K196" s="68">
        <v>44002</v>
      </c>
      <c r="L196" s="43">
        <v>95.654899999999998</v>
      </c>
    </row>
    <row r="197" spans="11:12" x14ac:dyDescent="0.25">
      <c r="K197" s="68">
        <v>44009</v>
      </c>
      <c r="L197" s="43">
        <v>95.594800000000006</v>
      </c>
    </row>
    <row r="198" spans="11:12" x14ac:dyDescent="0.25">
      <c r="K198" s="68">
        <v>44016</v>
      </c>
      <c r="L198" s="43">
        <v>96.297300000000007</v>
      </c>
    </row>
    <row r="199" spans="11:12" x14ac:dyDescent="0.25">
      <c r="K199" s="68">
        <v>44023</v>
      </c>
      <c r="L199" s="43">
        <v>96.584299999999999</v>
      </c>
    </row>
    <row r="200" spans="11:12" x14ac:dyDescent="0.25">
      <c r="K200" s="68">
        <v>44030</v>
      </c>
      <c r="L200" s="43">
        <v>96.449299999999994</v>
      </c>
    </row>
    <row r="201" spans="11:12" x14ac:dyDescent="0.25">
      <c r="K201" s="68">
        <v>44037</v>
      </c>
      <c r="L201" s="43">
        <v>96.501199999999997</v>
      </c>
    </row>
    <row r="202" spans="11:12" x14ac:dyDescent="0.25">
      <c r="K202" s="68">
        <v>44044</v>
      </c>
      <c r="L202" s="43">
        <v>96.569299999999998</v>
      </c>
    </row>
    <row r="203" spans="11:12" x14ac:dyDescent="0.25">
      <c r="K203" s="68">
        <v>44051</v>
      </c>
      <c r="L203" s="43">
        <v>96.344499999999996</v>
      </c>
    </row>
    <row r="204" spans="11:12" x14ac:dyDescent="0.25">
      <c r="K204" s="68">
        <v>44058</v>
      </c>
      <c r="L204" s="43">
        <v>96.1678</v>
      </c>
    </row>
    <row r="205" spans="11:12" x14ac:dyDescent="0.25">
      <c r="K205" s="68">
        <v>44065</v>
      </c>
      <c r="L205" s="43">
        <v>96.063199999999995</v>
      </c>
    </row>
    <row r="206" spans="11:12" x14ac:dyDescent="0.25">
      <c r="K206" s="68">
        <v>44072</v>
      </c>
      <c r="L206" s="43">
        <v>95.950599999999994</v>
      </c>
    </row>
    <row r="207" spans="11:12" x14ac:dyDescent="0.25">
      <c r="K207" s="68">
        <v>44079</v>
      </c>
      <c r="L207" s="43">
        <v>95.576499999999996</v>
      </c>
    </row>
    <row r="208" spans="11:12" x14ac:dyDescent="0.25">
      <c r="K208" s="68">
        <v>44086</v>
      </c>
      <c r="L208" s="43">
        <v>95.529899999999998</v>
      </c>
    </row>
    <row r="209" spans="11:12" x14ac:dyDescent="0.25">
      <c r="K209" s="68">
        <v>44093</v>
      </c>
      <c r="L209" s="43">
        <v>95.881299999999996</v>
      </c>
    </row>
    <row r="210" spans="11:12" x14ac:dyDescent="0.25">
      <c r="K210" s="68" t="s">
        <v>57</v>
      </c>
      <c r="L210" s="43" t="s">
        <v>57</v>
      </c>
    </row>
    <row r="211" spans="11:12" x14ac:dyDescent="0.25">
      <c r="K211" s="68" t="s">
        <v>57</v>
      </c>
      <c r="L211" s="43" t="s">
        <v>57</v>
      </c>
    </row>
    <row r="212" spans="11:12" x14ac:dyDescent="0.25">
      <c r="K212" s="68" t="s">
        <v>57</v>
      </c>
      <c r="L212" s="43" t="s">
        <v>57</v>
      </c>
    </row>
    <row r="213" spans="11:12" x14ac:dyDescent="0.25">
      <c r="K213" s="68" t="s">
        <v>57</v>
      </c>
      <c r="L213" s="43" t="s">
        <v>57</v>
      </c>
    </row>
    <row r="214" spans="11:12" x14ac:dyDescent="0.25">
      <c r="K214" s="68" t="s">
        <v>57</v>
      </c>
      <c r="L214" s="43" t="s">
        <v>57</v>
      </c>
    </row>
    <row r="215" spans="11:12" x14ac:dyDescent="0.25">
      <c r="K215" s="68" t="s">
        <v>57</v>
      </c>
      <c r="L215" s="43" t="s">
        <v>57</v>
      </c>
    </row>
    <row r="216" spans="11:12" x14ac:dyDescent="0.25">
      <c r="K216" s="68" t="s">
        <v>57</v>
      </c>
      <c r="L216" s="43" t="s">
        <v>57</v>
      </c>
    </row>
    <row r="217" spans="11:12" x14ac:dyDescent="0.25">
      <c r="K217" s="68" t="s">
        <v>57</v>
      </c>
      <c r="L217" s="43" t="s">
        <v>57</v>
      </c>
    </row>
    <row r="218" spans="11:12" x14ac:dyDescent="0.25">
      <c r="K218" s="68" t="s">
        <v>57</v>
      </c>
      <c r="L218" s="43" t="s">
        <v>57</v>
      </c>
    </row>
    <row r="219" spans="11:12" x14ac:dyDescent="0.25">
      <c r="K219" s="68" t="s">
        <v>57</v>
      </c>
      <c r="L219" s="43" t="s">
        <v>57</v>
      </c>
    </row>
    <row r="220" spans="11:12" x14ac:dyDescent="0.25">
      <c r="K220" s="68" t="s">
        <v>57</v>
      </c>
      <c r="L220" s="43" t="s">
        <v>57</v>
      </c>
    </row>
    <row r="221" spans="11:12" x14ac:dyDescent="0.25">
      <c r="K221" s="68" t="s">
        <v>57</v>
      </c>
      <c r="L221" s="43" t="s">
        <v>57</v>
      </c>
    </row>
    <row r="222" spans="11:12" x14ac:dyDescent="0.25">
      <c r="K222" s="68"/>
      <c r="L222" s="43" t="s">
        <v>57</v>
      </c>
    </row>
    <row r="223" spans="11:12" x14ac:dyDescent="0.25">
      <c r="K223" s="69" t="s">
        <v>58</v>
      </c>
      <c r="L223" s="70"/>
    </row>
    <row r="224" spans="11:12" x14ac:dyDescent="0.25">
      <c r="K224" s="68">
        <v>43904</v>
      </c>
      <c r="L224" s="43">
        <v>100</v>
      </c>
    </row>
    <row r="225" spans="11:12" x14ac:dyDescent="0.25">
      <c r="K225" s="68">
        <v>43911</v>
      </c>
      <c r="L225" s="43">
        <v>99.671800000000005</v>
      </c>
    </row>
    <row r="226" spans="11:12" x14ac:dyDescent="0.25">
      <c r="K226" s="68">
        <v>43918</v>
      </c>
      <c r="L226" s="43">
        <v>98.415499999999994</v>
      </c>
    </row>
    <row r="227" spans="11:12" x14ac:dyDescent="0.25">
      <c r="K227" s="68">
        <v>43925</v>
      </c>
      <c r="L227" s="43">
        <v>96.688199999999995</v>
      </c>
    </row>
    <row r="228" spans="11:12" x14ac:dyDescent="0.25">
      <c r="K228" s="68">
        <v>43932</v>
      </c>
      <c r="L228" s="43">
        <v>94.130600000000001</v>
      </c>
    </row>
    <row r="229" spans="11:12" x14ac:dyDescent="0.25">
      <c r="K229" s="68">
        <v>43939</v>
      </c>
      <c r="L229" s="43">
        <v>94.024199999999993</v>
      </c>
    </row>
    <row r="230" spans="11:12" x14ac:dyDescent="0.25">
      <c r="K230" s="68">
        <v>43946</v>
      </c>
      <c r="L230" s="43">
        <v>94.259</v>
      </c>
    </row>
    <row r="231" spans="11:12" x14ac:dyDescent="0.25">
      <c r="K231" s="68">
        <v>43953</v>
      </c>
      <c r="L231" s="43">
        <v>94.709199999999996</v>
      </c>
    </row>
    <row r="232" spans="11:12" x14ac:dyDescent="0.25">
      <c r="K232" s="68">
        <v>43960</v>
      </c>
      <c r="L232" s="43">
        <v>93.350499999999997</v>
      </c>
    </row>
    <row r="233" spans="11:12" x14ac:dyDescent="0.25">
      <c r="K233" s="68">
        <v>43967</v>
      </c>
      <c r="L233" s="43">
        <v>92.688999999999993</v>
      </c>
    </row>
    <row r="234" spans="11:12" x14ac:dyDescent="0.25">
      <c r="K234" s="68">
        <v>43974</v>
      </c>
      <c r="L234" s="43">
        <v>92.309399999999997</v>
      </c>
    </row>
    <row r="235" spans="11:12" x14ac:dyDescent="0.25">
      <c r="K235" s="68">
        <v>43981</v>
      </c>
      <c r="L235" s="43">
        <v>93.583500000000001</v>
      </c>
    </row>
    <row r="236" spans="11:12" x14ac:dyDescent="0.25">
      <c r="K236" s="68">
        <v>43988</v>
      </c>
      <c r="L236" s="43">
        <v>95.391999999999996</v>
      </c>
    </row>
    <row r="237" spans="11:12" x14ac:dyDescent="0.25">
      <c r="K237" s="68">
        <v>43995</v>
      </c>
      <c r="L237" s="43">
        <v>96.089500000000001</v>
      </c>
    </row>
    <row r="238" spans="11:12" x14ac:dyDescent="0.25">
      <c r="K238" s="68">
        <v>44002</v>
      </c>
      <c r="L238" s="43">
        <v>97.004000000000005</v>
      </c>
    </row>
    <row r="239" spans="11:12" x14ac:dyDescent="0.25">
      <c r="K239" s="68">
        <v>44009</v>
      </c>
      <c r="L239" s="43">
        <v>97.247299999999996</v>
      </c>
    </row>
    <row r="240" spans="11:12" x14ac:dyDescent="0.25">
      <c r="K240" s="68">
        <v>44016</v>
      </c>
      <c r="L240" s="43">
        <v>98.873599999999996</v>
      </c>
    </row>
    <row r="241" spans="11:12" x14ac:dyDescent="0.25">
      <c r="K241" s="68">
        <v>44023</v>
      </c>
      <c r="L241" s="43">
        <v>95.789599999999993</v>
      </c>
    </row>
    <row r="242" spans="11:12" x14ac:dyDescent="0.25">
      <c r="K242" s="68">
        <v>44030</v>
      </c>
      <c r="L242" s="43">
        <v>95.215800000000002</v>
      </c>
    </row>
    <row r="243" spans="11:12" x14ac:dyDescent="0.25">
      <c r="K243" s="68">
        <v>44037</v>
      </c>
      <c r="L243" s="43">
        <v>94.859899999999996</v>
      </c>
    </row>
    <row r="244" spans="11:12" x14ac:dyDescent="0.25">
      <c r="K244" s="68">
        <v>44044</v>
      </c>
      <c r="L244" s="43">
        <v>95.541300000000007</v>
      </c>
    </row>
    <row r="245" spans="11:12" x14ac:dyDescent="0.25">
      <c r="K245" s="68">
        <v>44051</v>
      </c>
      <c r="L245" s="43">
        <v>95.915099999999995</v>
      </c>
    </row>
    <row r="246" spans="11:12" x14ac:dyDescent="0.25">
      <c r="K246" s="68">
        <v>44058</v>
      </c>
      <c r="L246" s="43">
        <v>95.477699999999999</v>
      </c>
    </row>
    <row r="247" spans="11:12" x14ac:dyDescent="0.25">
      <c r="K247" s="68">
        <v>44065</v>
      </c>
      <c r="L247" s="43">
        <v>95.258799999999994</v>
      </c>
    </row>
    <row r="248" spans="11:12" x14ac:dyDescent="0.25">
      <c r="K248" s="68">
        <v>44072</v>
      </c>
      <c r="L248" s="43">
        <v>95.311800000000005</v>
      </c>
    </row>
    <row r="249" spans="11:12" x14ac:dyDescent="0.25">
      <c r="K249" s="68">
        <v>44079</v>
      </c>
      <c r="L249" s="43">
        <v>96.393299999999996</v>
      </c>
    </row>
    <row r="250" spans="11:12" x14ac:dyDescent="0.25">
      <c r="K250" s="68">
        <v>44086</v>
      </c>
      <c r="L250" s="43">
        <v>96.207099999999997</v>
      </c>
    </row>
    <row r="251" spans="11:12" x14ac:dyDescent="0.25">
      <c r="K251" s="68">
        <v>44093</v>
      </c>
      <c r="L251" s="43">
        <v>97.123199999999997</v>
      </c>
    </row>
    <row r="252" spans="11:12" x14ac:dyDescent="0.25">
      <c r="K252" s="68" t="s">
        <v>57</v>
      </c>
      <c r="L252" s="43" t="s">
        <v>57</v>
      </c>
    </row>
    <row r="253" spans="11:12" x14ac:dyDescent="0.25">
      <c r="K253" s="68" t="s">
        <v>57</v>
      </c>
      <c r="L253" s="43" t="s">
        <v>57</v>
      </c>
    </row>
    <row r="254" spans="11:12" x14ac:dyDescent="0.25">
      <c r="K254" s="68" t="s">
        <v>57</v>
      </c>
      <c r="L254" s="43" t="s">
        <v>57</v>
      </c>
    </row>
    <row r="255" spans="11:12" x14ac:dyDescent="0.25">
      <c r="K255" s="68" t="s">
        <v>57</v>
      </c>
      <c r="L255" s="43" t="s">
        <v>57</v>
      </c>
    </row>
    <row r="256" spans="11:12" x14ac:dyDescent="0.25">
      <c r="K256" s="68" t="s">
        <v>57</v>
      </c>
      <c r="L256" s="43" t="s">
        <v>57</v>
      </c>
    </row>
    <row r="257" spans="11:12" x14ac:dyDescent="0.25">
      <c r="K257" s="68" t="s">
        <v>57</v>
      </c>
      <c r="L257" s="43" t="s">
        <v>57</v>
      </c>
    </row>
    <row r="258" spans="11:12" x14ac:dyDescent="0.25">
      <c r="K258" s="68" t="s">
        <v>57</v>
      </c>
      <c r="L258" s="43" t="s">
        <v>57</v>
      </c>
    </row>
    <row r="259" spans="11:12" x14ac:dyDescent="0.25">
      <c r="K259" s="68" t="s">
        <v>57</v>
      </c>
      <c r="L259" s="43" t="s">
        <v>57</v>
      </c>
    </row>
    <row r="260" spans="11:12" x14ac:dyDescent="0.25">
      <c r="K260" s="68" t="s">
        <v>57</v>
      </c>
      <c r="L260" s="43" t="s">
        <v>57</v>
      </c>
    </row>
    <row r="261" spans="11:12" x14ac:dyDescent="0.25">
      <c r="K261" s="68" t="s">
        <v>57</v>
      </c>
      <c r="L261" s="43" t="s">
        <v>57</v>
      </c>
    </row>
    <row r="262" spans="11:12" x14ac:dyDescent="0.25">
      <c r="K262" s="68" t="s">
        <v>57</v>
      </c>
      <c r="L262" s="43" t="s">
        <v>57</v>
      </c>
    </row>
    <row r="263" spans="11:12" x14ac:dyDescent="0.25">
      <c r="K263" s="68" t="s">
        <v>57</v>
      </c>
      <c r="L263" s="43" t="s">
        <v>57</v>
      </c>
    </row>
    <row r="264" spans="11:12" x14ac:dyDescent="0.25">
      <c r="K264" s="68"/>
      <c r="L264" s="43" t="s">
        <v>57</v>
      </c>
    </row>
    <row r="265" spans="11:12" x14ac:dyDescent="0.25">
      <c r="K265" s="70"/>
      <c r="L265" s="70"/>
    </row>
    <row r="266" spans="11:12" x14ac:dyDescent="0.25">
      <c r="K266" s="69" t="s">
        <v>59</v>
      </c>
      <c r="L266" s="69"/>
    </row>
    <row r="267" spans="11:12" x14ac:dyDescent="0.25">
      <c r="K267" s="68">
        <v>43904</v>
      </c>
      <c r="L267" s="43">
        <v>100</v>
      </c>
    </row>
    <row r="268" spans="11:12" x14ac:dyDescent="0.25">
      <c r="K268" s="68">
        <v>43911</v>
      </c>
      <c r="L268" s="43">
        <v>99.1935</v>
      </c>
    </row>
    <row r="269" spans="11:12" x14ac:dyDescent="0.25">
      <c r="K269" s="68">
        <v>43918</v>
      </c>
      <c r="L269" s="43">
        <v>95.840299999999999</v>
      </c>
    </row>
    <row r="270" spans="11:12" x14ac:dyDescent="0.25">
      <c r="K270" s="68">
        <v>43925</v>
      </c>
      <c r="L270" s="43">
        <v>93.359099999999998</v>
      </c>
    </row>
    <row r="271" spans="11:12" x14ac:dyDescent="0.25">
      <c r="K271" s="68">
        <v>43932</v>
      </c>
      <c r="L271" s="43">
        <v>91.545699999999997</v>
      </c>
    </row>
    <row r="272" spans="11:12" x14ac:dyDescent="0.25">
      <c r="K272" s="68">
        <v>43939</v>
      </c>
      <c r="L272" s="43">
        <v>91.096299999999999</v>
      </c>
    </row>
    <row r="273" spans="11:12" x14ac:dyDescent="0.25">
      <c r="K273" s="68">
        <v>43946</v>
      </c>
      <c r="L273" s="43">
        <v>91.3626</v>
      </c>
    </row>
    <row r="274" spans="11:12" x14ac:dyDescent="0.25">
      <c r="K274" s="68">
        <v>43953</v>
      </c>
      <c r="L274" s="43">
        <v>91.904399999999995</v>
      </c>
    </row>
    <row r="275" spans="11:12" x14ac:dyDescent="0.25">
      <c r="K275" s="68">
        <v>43960</v>
      </c>
      <c r="L275" s="43">
        <v>92.621799999999993</v>
      </c>
    </row>
    <row r="276" spans="11:12" x14ac:dyDescent="0.25">
      <c r="K276" s="68">
        <v>43967</v>
      </c>
      <c r="L276" s="43">
        <v>93.567300000000003</v>
      </c>
    </row>
    <row r="277" spans="11:12" x14ac:dyDescent="0.25">
      <c r="K277" s="68">
        <v>43974</v>
      </c>
      <c r="L277" s="43">
        <v>93.7928</v>
      </c>
    </row>
    <row r="278" spans="11:12" x14ac:dyDescent="0.25">
      <c r="K278" s="68">
        <v>43981</v>
      </c>
      <c r="L278" s="43">
        <v>94.266300000000001</v>
      </c>
    </row>
    <row r="279" spans="11:12" x14ac:dyDescent="0.25">
      <c r="K279" s="68">
        <v>43988</v>
      </c>
      <c r="L279" s="43">
        <v>95.035700000000006</v>
      </c>
    </row>
    <row r="280" spans="11:12" x14ac:dyDescent="0.25">
      <c r="K280" s="68">
        <v>43995</v>
      </c>
      <c r="L280" s="43">
        <v>95.243099999999998</v>
      </c>
    </row>
    <row r="281" spans="11:12" x14ac:dyDescent="0.25">
      <c r="K281" s="68">
        <v>44002</v>
      </c>
      <c r="L281" s="43">
        <v>94.956000000000003</v>
      </c>
    </row>
    <row r="282" spans="11:12" x14ac:dyDescent="0.25">
      <c r="K282" s="68">
        <v>44009</v>
      </c>
      <c r="L282" s="43">
        <v>94.313699999999997</v>
      </c>
    </row>
    <row r="283" spans="11:12" x14ac:dyDescent="0.25">
      <c r="K283" s="68">
        <v>44016</v>
      </c>
      <c r="L283" s="43">
        <v>95.0304</v>
      </c>
    </row>
    <row r="284" spans="11:12" x14ac:dyDescent="0.25">
      <c r="K284" s="68">
        <v>44023</v>
      </c>
      <c r="L284" s="43">
        <v>95.747299999999996</v>
      </c>
    </row>
    <row r="285" spans="11:12" x14ac:dyDescent="0.25">
      <c r="K285" s="68">
        <v>44030</v>
      </c>
      <c r="L285" s="43">
        <v>96.166300000000007</v>
      </c>
    </row>
    <row r="286" spans="11:12" x14ac:dyDescent="0.25">
      <c r="K286" s="68">
        <v>44037</v>
      </c>
      <c r="L286" s="43">
        <v>96.634</v>
      </c>
    </row>
    <row r="287" spans="11:12" x14ac:dyDescent="0.25">
      <c r="K287" s="68">
        <v>44044</v>
      </c>
      <c r="L287" s="43">
        <v>96.501499999999993</v>
      </c>
    </row>
    <row r="288" spans="11:12" x14ac:dyDescent="0.25">
      <c r="K288" s="68">
        <v>44051</v>
      </c>
      <c r="L288" s="43">
        <v>96.7834</v>
      </c>
    </row>
    <row r="289" spans="11:12" x14ac:dyDescent="0.25">
      <c r="K289" s="68">
        <v>44058</v>
      </c>
      <c r="L289" s="43">
        <v>96.988900000000001</v>
      </c>
    </row>
    <row r="290" spans="11:12" x14ac:dyDescent="0.25">
      <c r="K290" s="68">
        <v>44065</v>
      </c>
      <c r="L290" s="43">
        <v>97.257900000000006</v>
      </c>
    </row>
    <row r="291" spans="11:12" x14ac:dyDescent="0.25">
      <c r="K291" s="68">
        <v>44072</v>
      </c>
      <c r="L291" s="43">
        <v>97.2774</v>
      </c>
    </row>
    <row r="292" spans="11:12" x14ac:dyDescent="0.25">
      <c r="K292" s="68">
        <v>44079</v>
      </c>
      <c r="L292" s="43">
        <v>97.198599999999999</v>
      </c>
    </row>
    <row r="293" spans="11:12" x14ac:dyDescent="0.25">
      <c r="K293" s="68">
        <v>44086</v>
      </c>
      <c r="L293" s="43">
        <v>97.315100000000001</v>
      </c>
    </row>
    <row r="294" spans="11:12" x14ac:dyDescent="0.25">
      <c r="K294" s="68">
        <v>44093</v>
      </c>
      <c r="L294" s="43">
        <v>97.858699999999999</v>
      </c>
    </row>
    <row r="295" spans="11:12" x14ac:dyDescent="0.25">
      <c r="K295" s="68" t="s">
        <v>57</v>
      </c>
      <c r="L295" s="43" t="s">
        <v>57</v>
      </c>
    </row>
    <row r="296" spans="11:12" x14ac:dyDescent="0.25">
      <c r="K296" s="68" t="s">
        <v>57</v>
      </c>
      <c r="L296" s="43" t="s">
        <v>57</v>
      </c>
    </row>
    <row r="297" spans="11:12" x14ac:dyDescent="0.25">
      <c r="K297" s="68" t="s">
        <v>57</v>
      </c>
      <c r="L297" s="43" t="s">
        <v>57</v>
      </c>
    </row>
    <row r="298" spans="11:12" x14ac:dyDescent="0.25">
      <c r="K298" s="68" t="s">
        <v>57</v>
      </c>
      <c r="L298" s="43" t="s">
        <v>57</v>
      </c>
    </row>
    <row r="299" spans="11:12" x14ac:dyDescent="0.25">
      <c r="K299" s="68" t="s">
        <v>57</v>
      </c>
      <c r="L299" s="43" t="s">
        <v>57</v>
      </c>
    </row>
    <row r="300" spans="11:12" x14ac:dyDescent="0.25">
      <c r="K300" s="68" t="s">
        <v>57</v>
      </c>
      <c r="L300" s="43" t="s">
        <v>57</v>
      </c>
    </row>
    <row r="301" spans="11:12" x14ac:dyDescent="0.25">
      <c r="K301" s="68" t="s">
        <v>57</v>
      </c>
      <c r="L301" s="43" t="s">
        <v>57</v>
      </c>
    </row>
    <row r="302" spans="11:12" x14ac:dyDescent="0.25">
      <c r="K302" s="68" t="s">
        <v>57</v>
      </c>
      <c r="L302" s="43" t="s">
        <v>57</v>
      </c>
    </row>
    <row r="303" spans="11:12" x14ac:dyDescent="0.25">
      <c r="K303" s="68" t="s">
        <v>57</v>
      </c>
      <c r="L303" s="43" t="s">
        <v>57</v>
      </c>
    </row>
    <row r="304" spans="11:12" x14ac:dyDescent="0.25">
      <c r="K304" s="68" t="s">
        <v>57</v>
      </c>
      <c r="L304" s="43" t="s">
        <v>57</v>
      </c>
    </row>
    <row r="305" spans="11:12" x14ac:dyDescent="0.25">
      <c r="K305" s="68" t="s">
        <v>57</v>
      </c>
      <c r="L305" s="43" t="s">
        <v>57</v>
      </c>
    </row>
    <row r="306" spans="11:12" x14ac:dyDescent="0.25">
      <c r="K306" s="68" t="s">
        <v>57</v>
      </c>
      <c r="L306" s="43" t="s">
        <v>57</v>
      </c>
    </row>
    <row r="307" spans="11:12" x14ac:dyDescent="0.25">
      <c r="K307" s="68"/>
      <c r="L307" s="43" t="s">
        <v>57</v>
      </c>
    </row>
    <row r="308" spans="11:12" x14ac:dyDescent="0.25">
      <c r="K308" s="69" t="s">
        <v>60</v>
      </c>
      <c r="L308" s="69"/>
    </row>
    <row r="309" spans="11:12" x14ac:dyDescent="0.25">
      <c r="K309" s="68">
        <v>43904</v>
      </c>
      <c r="L309" s="43">
        <v>100</v>
      </c>
    </row>
    <row r="310" spans="11:12" x14ac:dyDescent="0.25">
      <c r="K310" s="68">
        <v>43911</v>
      </c>
      <c r="L310" s="43">
        <v>99.444599999999994</v>
      </c>
    </row>
    <row r="311" spans="11:12" x14ac:dyDescent="0.25">
      <c r="K311" s="68">
        <v>43918</v>
      </c>
      <c r="L311" s="43">
        <v>97.917500000000004</v>
      </c>
    </row>
    <row r="312" spans="11:12" x14ac:dyDescent="0.25">
      <c r="K312" s="68">
        <v>43925</v>
      </c>
      <c r="L312" s="43">
        <v>96.500799999999998</v>
      </c>
    </row>
    <row r="313" spans="11:12" x14ac:dyDescent="0.25">
      <c r="K313" s="68">
        <v>43932</v>
      </c>
      <c r="L313" s="43">
        <v>93.613</v>
      </c>
    </row>
    <row r="314" spans="11:12" x14ac:dyDescent="0.25">
      <c r="K314" s="68">
        <v>43939</v>
      </c>
      <c r="L314" s="43">
        <v>93.651600000000002</v>
      </c>
    </row>
    <row r="315" spans="11:12" x14ac:dyDescent="0.25">
      <c r="K315" s="68">
        <v>43946</v>
      </c>
      <c r="L315" s="43">
        <v>95.17</v>
      </c>
    </row>
    <row r="316" spans="11:12" x14ac:dyDescent="0.25">
      <c r="K316" s="68">
        <v>43953</v>
      </c>
      <c r="L316" s="43">
        <v>95.844999999999999</v>
      </c>
    </row>
    <row r="317" spans="11:12" x14ac:dyDescent="0.25">
      <c r="K317" s="68">
        <v>43960</v>
      </c>
      <c r="L317" s="43">
        <v>95.106099999999998</v>
      </c>
    </row>
    <row r="318" spans="11:12" x14ac:dyDescent="0.25">
      <c r="K318" s="68">
        <v>43967</v>
      </c>
      <c r="L318" s="43">
        <v>94.668599999999998</v>
      </c>
    </row>
    <row r="319" spans="11:12" x14ac:dyDescent="0.25">
      <c r="K319" s="68">
        <v>43974</v>
      </c>
      <c r="L319" s="43">
        <v>94.356999999999999</v>
      </c>
    </row>
    <row r="320" spans="11:12" x14ac:dyDescent="0.25">
      <c r="K320" s="68">
        <v>43981</v>
      </c>
      <c r="L320" s="43">
        <v>94.896000000000001</v>
      </c>
    </row>
    <row r="321" spans="11:12" x14ac:dyDescent="0.25">
      <c r="K321" s="68">
        <v>43988</v>
      </c>
      <c r="L321" s="43">
        <v>97.154799999999994</v>
      </c>
    </row>
    <row r="322" spans="11:12" x14ac:dyDescent="0.25">
      <c r="K322" s="68">
        <v>43995</v>
      </c>
      <c r="L322" s="43">
        <v>96.716700000000003</v>
      </c>
    </row>
    <row r="323" spans="11:12" x14ac:dyDescent="0.25">
      <c r="K323" s="68">
        <v>44002</v>
      </c>
      <c r="L323" s="43">
        <v>97.561300000000003</v>
      </c>
    </row>
    <row r="324" spans="11:12" x14ac:dyDescent="0.25">
      <c r="K324" s="68">
        <v>44009</v>
      </c>
      <c r="L324" s="43">
        <v>97.067999999999998</v>
      </c>
    </row>
    <row r="325" spans="11:12" x14ac:dyDescent="0.25">
      <c r="K325" s="68">
        <v>44016</v>
      </c>
      <c r="L325" s="43">
        <v>98.037700000000001</v>
      </c>
    </row>
    <row r="326" spans="11:12" x14ac:dyDescent="0.25">
      <c r="K326" s="68">
        <v>44023</v>
      </c>
      <c r="L326" s="43">
        <v>95.902600000000007</v>
      </c>
    </row>
    <row r="327" spans="11:12" x14ac:dyDescent="0.25">
      <c r="K327" s="68">
        <v>44030</v>
      </c>
      <c r="L327" s="43">
        <v>96.215699999999998</v>
      </c>
    </row>
    <row r="328" spans="11:12" x14ac:dyDescent="0.25">
      <c r="K328" s="68">
        <v>44037</v>
      </c>
      <c r="L328" s="43">
        <v>96.189099999999996</v>
      </c>
    </row>
    <row r="329" spans="11:12" x14ac:dyDescent="0.25">
      <c r="K329" s="68">
        <v>44044</v>
      </c>
      <c r="L329" s="43">
        <v>96.216999999999999</v>
      </c>
    </row>
    <row r="330" spans="11:12" x14ac:dyDescent="0.25">
      <c r="K330" s="68">
        <v>44051</v>
      </c>
      <c r="L330" s="43">
        <v>97.460800000000006</v>
      </c>
    </row>
    <row r="331" spans="11:12" x14ac:dyDescent="0.25">
      <c r="K331" s="68">
        <v>44058</v>
      </c>
      <c r="L331" s="43">
        <v>97.532499999999999</v>
      </c>
    </row>
    <row r="332" spans="11:12" x14ac:dyDescent="0.25">
      <c r="K332" s="68">
        <v>44065</v>
      </c>
      <c r="L332" s="43">
        <v>97.129599999999996</v>
      </c>
    </row>
    <row r="333" spans="11:12" x14ac:dyDescent="0.25">
      <c r="K333" s="68">
        <v>44072</v>
      </c>
      <c r="L333" s="43">
        <v>97.605900000000005</v>
      </c>
    </row>
    <row r="334" spans="11:12" x14ac:dyDescent="0.25">
      <c r="K334" s="68">
        <v>44079</v>
      </c>
      <c r="L334" s="43">
        <v>99.268000000000001</v>
      </c>
    </row>
    <row r="335" spans="11:12" x14ac:dyDescent="0.25">
      <c r="K335" s="68">
        <v>44086</v>
      </c>
      <c r="L335" s="43">
        <v>99.418000000000006</v>
      </c>
    </row>
    <row r="336" spans="11:12" x14ac:dyDescent="0.25">
      <c r="K336" s="68">
        <v>44093</v>
      </c>
      <c r="L336" s="43">
        <v>100.7891</v>
      </c>
    </row>
    <row r="337" spans="11:12" x14ac:dyDescent="0.25">
      <c r="K337" s="68" t="s">
        <v>57</v>
      </c>
      <c r="L337" s="43" t="s">
        <v>57</v>
      </c>
    </row>
    <row r="338" spans="11:12" x14ac:dyDescent="0.25">
      <c r="K338" s="68" t="s">
        <v>57</v>
      </c>
      <c r="L338" s="43" t="s">
        <v>57</v>
      </c>
    </row>
    <row r="339" spans="11:12" x14ac:dyDescent="0.25">
      <c r="K339" s="68" t="s">
        <v>57</v>
      </c>
      <c r="L339" s="43" t="s">
        <v>57</v>
      </c>
    </row>
    <row r="340" spans="11:12" x14ac:dyDescent="0.25">
      <c r="K340" s="68" t="s">
        <v>57</v>
      </c>
      <c r="L340" s="43" t="s">
        <v>57</v>
      </c>
    </row>
    <row r="341" spans="11:12" x14ac:dyDescent="0.25">
      <c r="K341" s="68" t="s">
        <v>57</v>
      </c>
      <c r="L341" s="43" t="s">
        <v>57</v>
      </c>
    </row>
    <row r="342" spans="11:12" x14ac:dyDescent="0.25">
      <c r="K342" s="68" t="s">
        <v>57</v>
      </c>
      <c r="L342" s="43" t="s">
        <v>57</v>
      </c>
    </row>
    <row r="343" spans="11:12" x14ac:dyDescent="0.25">
      <c r="K343" s="68" t="s">
        <v>57</v>
      </c>
      <c r="L343" s="43" t="s">
        <v>57</v>
      </c>
    </row>
    <row r="344" spans="11:12" x14ac:dyDescent="0.25">
      <c r="K344" s="68" t="s">
        <v>57</v>
      </c>
      <c r="L344" s="43" t="s">
        <v>57</v>
      </c>
    </row>
    <row r="345" spans="11:12" x14ac:dyDescent="0.25">
      <c r="K345" s="68" t="s">
        <v>57</v>
      </c>
      <c r="L345" s="43" t="s">
        <v>57</v>
      </c>
    </row>
    <row r="346" spans="11:12" x14ac:dyDescent="0.25">
      <c r="K346" s="68" t="s">
        <v>57</v>
      </c>
      <c r="L346" s="43" t="s">
        <v>57</v>
      </c>
    </row>
    <row r="347" spans="11:12" x14ac:dyDescent="0.25">
      <c r="K347" s="68" t="s">
        <v>57</v>
      </c>
      <c r="L347" s="43" t="s">
        <v>57</v>
      </c>
    </row>
    <row r="348" spans="11:12" x14ac:dyDescent="0.25">
      <c r="K348" s="68" t="s">
        <v>57</v>
      </c>
      <c r="L348" s="43" t="s">
        <v>57</v>
      </c>
    </row>
    <row r="349" spans="11:12" x14ac:dyDescent="0.25">
      <c r="K349" s="68"/>
      <c r="L349" s="43" t="s">
        <v>57</v>
      </c>
    </row>
    <row r="350" spans="11:12" x14ac:dyDescent="0.25">
      <c r="K350" s="67"/>
    </row>
  </sheetData>
  <mergeCells count="14">
    <mergeCell ref="H8:H9"/>
    <mergeCell ref="I8:I9"/>
    <mergeCell ref="B10:I10"/>
    <mergeCell ref="B12:I12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89" max="8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D7DC8F-9CAB-4EF8-B76D-161678C44937}">
  <sheetPr codeName="Sheet7">
    <tabColor theme="4" tint="0.39997558519241921"/>
  </sheetPr>
  <dimension ref="A1:L350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19" customWidth="1"/>
    <col min="2" max="2" width="12.5703125" style="19" customWidth="1"/>
    <col min="3" max="5" width="9.7109375" style="19" customWidth="1"/>
    <col min="6" max="6" width="12.5703125" style="19" customWidth="1"/>
    <col min="7" max="9" width="9.7109375" style="19" customWidth="1"/>
    <col min="10" max="10" width="6.7109375" style="19" customWidth="1"/>
    <col min="11" max="11" width="12.42578125" style="19" customWidth="1"/>
    <col min="12" max="12" width="22" style="54" customWidth="1"/>
    <col min="13" max="16384" width="8.7109375" style="19"/>
  </cols>
  <sheetData>
    <row r="1" spans="1:12" ht="60" customHeight="1" x14ac:dyDescent="0.25">
      <c r="A1" s="71" t="s">
        <v>33</v>
      </c>
      <c r="B1" s="71"/>
      <c r="C1" s="71"/>
      <c r="D1" s="71"/>
      <c r="E1" s="71"/>
      <c r="F1" s="71"/>
      <c r="G1" s="71"/>
      <c r="H1" s="71"/>
      <c r="I1" s="71"/>
      <c r="J1" s="4"/>
      <c r="K1" s="34"/>
      <c r="L1" s="35" t="s">
        <v>4</v>
      </c>
    </row>
    <row r="2" spans="1:12" ht="19.5" customHeight="1" x14ac:dyDescent="0.3">
      <c r="A2" s="3" t="str">
        <f>"Weekly Payroll Jobs and Wages in Australia - " &amp;$L$1</f>
        <v>Weekly Payroll Jobs and Wages in Australia - Western Australia</v>
      </c>
      <c r="B2" s="20"/>
      <c r="C2" s="20"/>
      <c r="D2" s="20"/>
      <c r="E2" s="20"/>
      <c r="F2" s="20"/>
      <c r="G2" s="20"/>
      <c r="H2" s="20"/>
      <c r="I2" s="20"/>
      <c r="J2" s="20"/>
      <c r="K2" s="39" t="s">
        <v>63</v>
      </c>
      <c r="L2" s="36">
        <v>44093</v>
      </c>
    </row>
    <row r="3" spans="1:12" ht="15" customHeight="1" x14ac:dyDescent="0.25">
      <c r="A3" s="21" t="str">
        <f>"Week ending "&amp;TEXT($L$2,"dddd dd mmmm yyyy")</f>
        <v>Week ending Saturday 19 September 2020</v>
      </c>
      <c r="B3" s="20"/>
      <c r="C3" s="22"/>
      <c r="D3" s="23"/>
      <c r="E3" s="20"/>
      <c r="F3" s="20"/>
      <c r="G3" s="20"/>
      <c r="H3" s="20"/>
      <c r="I3" s="20"/>
      <c r="J3" s="20"/>
      <c r="K3" s="41" t="s">
        <v>64</v>
      </c>
      <c r="L3" s="40">
        <v>43904</v>
      </c>
    </row>
    <row r="4" spans="1:12" ht="15" customHeight="1" x14ac:dyDescent="0.25">
      <c r="A4" s="2" t="s">
        <v>32</v>
      </c>
      <c r="B4" s="24"/>
      <c r="C4" s="24"/>
      <c r="D4" s="24"/>
      <c r="E4" s="24"/>
      <c r="F4" s="24"/>
      <c r="G4" s="24"/>
      <c r="H4" s="24"/>
      <c r="I4" s="24"/>
      <c r="J4" s="24"/>
      <c r="K4" s="39" t="s">
        <v>70</v>
      </c>
      <c r="L4" s="40">
        <v>44065</v>
      </c>
    </row>
    <row r="5" spans="1:12" ht="11.65" customHeight="1" x14ac:dyDescent="0.25">
      <c r="A5" s="50"/>
      <c r="B5" s="20"/>
      <c r="C5" s="20"/>
      <c r="D5" s="24"/>
      <c r="E5" s="24"/>
      <c r="F5" s="20"/>
      <c r="G5" s="20"/>
      <c r="H5" s="20"/>
      <c r="I5" s="20"/>
      <c r="J5" s="20"/>
      <c r="K5" s="39"/>
      <c r="L5" s="40">
        <v>44072</v>
      </c>
    </row>
    <row r="6" spans="1:12" ht="16.5" customHeight="1" thickBot="1" x14ac:dyDescent="0.3">
      <c r="A6" s="25" t="str">
        <f>"Change in payroll jobs and total wages, "&amp;$L$1</f>
        <v>Change in payroll jobs and total wages, Western Australia</v>
      </c>
      <c r="B6" s="22"/>
      <c r="C6" s="26"/>
      <c r="D6" s="27"/>
      <c r="E6" s="24"/>
      <c r="F6" s="20"/>
      <c r="G6" s="20"/>
      <c r="H6" s="20"/>
      <c r="I6" s="20"/>
      <c r="J6" s="20"/>
      <c r="K6" s="39"/>
      <c r="L6" s="40">
        <v>44079</v>
      </c>
    </row>
    <row r="7" spans="1:12" ht="16.5" customHeight="1" x14ac:dyDescent="0.25">
      <c r="A7" s="58"/>
      <c r="B7" s="83" t="s">
        <v>61</v>
      </c>
      <c r="C7" s="84"/>
      <c r="D7" s="84"/>
      <c r="E7" s="85"/>
      <c r="F7" s="86" t="s">
        <v>62</v>
      </c>
      <c r="G7" s="87"/>
      <c r="H7" s="87"/>
      <c r="I7" s="88"/>
      <c r="J7" s="51"/>
      <c r="K7" s="39" t="s">
        <v>71</v>
      </c>
      <c r="L7" s="40">
        <v>44086</v>
      </c>
    </row>
    <row r="8" spans="1:12" ht="34.35" customHeight="1" x14ac:dyDescent="0.25">
      <c r="A8" s="89"/>
      <c r="B8" s="91" t="str">
        <f>"% Change between " &amp; TEXT($L$3,"dd mmmm")&amp;" and "&amp; TEXT($L$2,"dd mmmm") &amp; " (Change since 100th case of COVID-19)"</f>
        <v>% Change between 14 March and 19 September (Change since 100th case of COVID-19)</v>
      </c>
      <c r="C8" s="93" t="str">
        <f>"% Change between " &amp; TEXT($L$4,"dd mmmm")&amp;" and "&amp; TEXT($L$2,"dd mmmm") &amp; " (monthly change)"</f>
        <v>% Change between 22 August and 19 September (monthly change)</v>
      </c>
      <c r="D8" s="74" t="str">
        <f>"% Change between " &amp; TEXT($L$7,"dd mmmm")&amp;" and "&amp; TEXT($L$2,"dd mmmm") &amp; " (weekly change)"</f>
        <v>% Change between 12 September and 19 September (weekly change)</v>
      </c>
      <c r="E8" s="76" t="str">
        <f>"% Change between " &amp; TEXT($L$6,"dd mmmm")&amp;" and "&amp; TEXT($L$7,"dd mmmm") &amp; " (weekly change)"</f>
        <v>% Change between 05 September and 12 September (weekly change)</v>
      </c>
      <c r="F8" s="95" t="str">
        <f>"% Change between " &amp; TEXT($L$3,"dd mmmm")&amp;" and "&amp; TEXT($L$2,"dd mmmm") &amp; " (Change since 100th case of COVID-19)"</f>
        <v>% Change between 14 March and 19 September (Change since 100th case of COVID-19)</v>
      </c>
      <c r="G8" s="93" t="str">
        <f>"% Change between " &amp; TEXT($L$4,"dd mmmm")&amp;" and "&amp; TEXT($L$2,"dd mmmm") &amp; " (monthly change)"</f>
        <v>% Change between 22 August and 19 September (monthly change)</v>
      </c>
      <c r="H8" s="74" t="str">
        <f>"% Change between " &amp; TEXT($L$7,"dd mmmm")&amp;" and "&amp; TEXT($L$2,"dd mmmm") &amp; " (weekly change)"</f>
        <v>% Change between 12 September and 19 September (weekly change)</v>
      </c>
      <c r="I8" s="76" t="str">
        <f>"% Change between " &amp; TEXT($L$6,"dd mmmm")&amp;" and "&amp; TEXT($L$7,"dd mmmm") &amp; " (weekly change)"</f>
        <v>% Change between 05 September and 12 September (weekly change)</v>
      </c>
      <c r="J8" s="52"/>
      <c r="K8" s="39" t="s">
        <v>72</v>
      </c>
      <c r="L8" s="40">
        <v>44093</v>
      </c>
    </row>
    <row r="9" spans="1:12" ht="44.25" customHeight="1" thickBot="1" x14ac:dyDescent="0.3">
      <c r="A9" s="90"/>
      <c r="B9" s="92"/>
      <c r="C9" s="94"/>
      <c r="D9" s="75"/>
      <c r="E9" s="77"/>
      <c r="F9" s="96"/>
      <c r="G9" s="94"/>
      <c r="H9" s="75"/>
      <c r="I9" s="77"/>
      <c r="J9" s="53"/>
      <c r="K9" s="41" t="s">
        <v>31</v>
      </c>
      <c r="L9" s="43"/>
    </row>
    <row r="10" spans="1:12" x14ac:dyDescent="0.25">
      <c r="A10" s="59"/>
      <c r="B10" s="78" t="str">
        <f>L1</f>
        <v>Western Australia</v>
      </c>
      <c r="C10" s="79"/>
      <c r="D10" s="79"/>
      <c r="E10" s="79"/>
      <c r="F10" s="79"/>
      <c r="G10" s="79"/>
      <c r="H10" s="79"/>
      <c r="I10" s="80"/>
      <c r="J10" s="28"/>
      <c r="K10" s="55"/>
      <c r="L10" s="43"/>
    </row>
    <row r="11" spans="1:12" x14ac:dyDescent="0.25">
      <c r="A11" s="60" t="s">
        <v>30</v>
      </c>
      <c r="B11" s="28">
        <v>-1.1719523944074384E-2</v>
      </c>
      <c r="C11" s="28">
        <v>-1.8311803518810121E-3</v>
      </c>
      <c r="D11" s="28">
        <v>-2.838329513457527E-3</v>
      </c>
      <c r="E11" s="28">
        <v>8.775232015072465E-4</v>
      </c>
      <c r="F11" s="28">
        <v>-1.2968125377621265E-2</v>
      </c>
      <c r="G11" s="28">
        <v>4.1071819908679696E-2</v>
      </c>
      <c r="H11" s="28">
        <v>3.2340201073393082E-3</v>
      </c>
      <c r="I11" s="61">
        <v>6.1536624127200845E-4</v>
      </c>
      <c r="J11" s="28"/>
      <c r="K11" s="42"/>
      <c r="L11" s="43"/>
    </row>
    <row r="12" spans="1:12" x14ac:dyDescent="0.25">
      <c r="A12" s="59"/>
      <c r="B12" s="81" t="s">
        <v>29</v>
      </c>
      <c r="C12" s="81"/>
      <c r="D12" s="81"/>
      <c r="E12" s="81"/>
      <c r="F12" s="81"/>
      <c r="G12" s="81"/>
      <c r="H12" s="81"/>
      <c r="I12" s="82"/>
      <c r="J12" s="28"/>
      <c r="K12" s="42"/>
      <c r="L12" s="43"/>
    </row>
    <row r="13" spans="1:12" x14ac:dyDescent="0.25">
      <c r="A13" s="62" t="s">
        <v>28</v>
      </c>
      <c r="B13" s="28">
        <v>-2.6966491350164046E-2</v>
      </c>
      <c r="C13" s="28">
        <v>-6.4220298255399655E-3</v>
      </c>
      <c r="D13" s="28">
        <v>-1.819152965737092E-3</v>
      </c>
      <c r="E13" s="28">
        <v>-6.6286045217545109E-4</v>
      </c>
      <c r="F13" s="28">
        <v>-3.6250431618546353E-2</v>
      </c>
      <c r="G13" s="28">
        <v>4.484920981590701E-2</v>
      </c>
      <c r="H13" s="28">
        <v>1.2211391474656885E-3</v>
      </c>
      <c r="I13" s="61">
        <v>9.9026115889300215E-4</v>
      </c>
      <c r="J13" s="28"/>
      <c r="K13" s="42"/>
      <c r="L13" s="43"/>
    </row>
    <row r="14" spans="1:12" x14ac:dyDescent="0.25">
      <c r="A14" s="62" t="s">
        <v>27</v>
      </c>
      <c r="B14" s="28">
        <v>-6.6233598112860337E-3</v>
      </c>
      <c r="C14" s="28">
        <v>1.6143718558403464E-4</v>
      </c>
      <c r="D14" s="28">
        <v>-4.1219634852167619E-3</v>
      </c>
      <c r="E14" s="28">
        <v>1.1982855853822638E-3</v>
      </c>
      <c r="F14" s="28">
        <v>2.4738937119308746E-2</v>
      </c>
      <c r="G14" s="28">
        <v>3.5123771668173598E-2</v>
      </c>
      <c r="H14" s="28">
        <v>7.0949858939060029E-3</v>
      </c>
      <c r="I14" s="61">
        <v>-2.6510280939240349E-4</v>
      </c>
      <c r="J14" s="28"/>
      <c r="K14" s="38"/>
      <c r="L14" s="43"/>
    </row>
    <row r="15" spans="1:12" x14ac:dyDescent="0.25">
      <c r="A15" s="63" t="s">
        <v>49</v>
      </c>
      <c r="B15" s="28">
        <v>0.12258291997848558</v>
      </c>
      <c r="C15" s="28">
        <v>4.5191408858223925E-2</v>
      </c>
      <c r="D15" s="28">
        <v>7.2486460400020825E-3</v>
      </c>
      <c r="E15" s="28">
        <v>2.6870767028247311E-2</v>
      </c>
      <c r="F15" s="28">
        <v>0.37144778107664389</v>
      </c>
      <c r="G15" s="28">
        <v>1.8588811429224084E-2</v>
      </c>
      <c r="H15" s="28">
        <v>-1.960845874113859E-2</v>
      </c>
      <c r="I15" s="61">
        <v>3.2133956038640887E-2</v>
      </c>
      <c r="J15" s="28"/>
      <c r="K15" s="56"/>
      <c r="L15" s="43"/>
    </row>
    <row r="16" spans="1:12" x14ac:dyDescent="0.25">
      <c r="A16" s="62" t="s">
        <v>50</v>
      </c>
      <c r="B16" s="28">
        <v>-1.8248269226746938E-2</v>
      </c>
      <c r="C16" s="28">
        <v>-4.7418272261123828E-4</v>
      </c>
      <c r="D16" s="28">
        <v>-7.7259428378149142E-3</v>
      </c>
      <c r="E16" s="28">
        <v>1.3251089087114032E-3</v>
      </c>
      <c r="F16" s="28">
        <v>7.1915329064236033E-2</v>
      </c>
      <c r="G16" s="28">
        <v>4.4846811512232021E-2</v>
      </c>
      <c r="H16" s="28">
        <v>-1.7344016481523061E-3</v>
      </c>
      <c r="I16" s="61">
        <v>4.1316002619757874E-3</v>
      </c>
      <c r="J16" s="28"/>
      <c r="K16" s="42"/>
      <c r="L16" s="43"/>
    </row>
    <row r="17" spans="1:12" x14ac:dyDescent="0.25">
      <c r="A17" s="62" t="s">
        <v>51</v>
      </c>
      <c r="B17" s="28">
        <v>-1.0910669650642357E-2</v>
      </c>
      <c r="C17" s="28">
        <v>-4.1668129810084054E-3</v>
      </c>
      <c r="D17" s="28">
        <v>-4.126742582478915E-3</v>
      </c>
      <c r="E17" s="28">
        <v>1.9391189814133014E-4</v>
      </c>
      <c r="F17" s="28">
        <v>5.5004057042948862E-3</v>
      </c>
      <c r="G17" s="28">
        <v>5.413975242672775E-2</v>
      </c>
      <c r="H17" s="28">
        <v>3.4597327352245966E-3</v>
      </c>
      <c r="I17" s="61">
        <v>1.6109469778315955E-3</v>
      </c>
      <c r="J17" s="28"/>
      <c r="K17" s="42"/>
      <c r="L17" s="43"/>
    </row>
    <row r="18" spans="1:12" x14ac:dyDescent="0.25">
      <c r="A18" s="62" t="s">
        <v>52</v>
      </c>
      <c r="B18" s="28">
        <v>-3.5170527416790165E-3</v>
      </c>
      <c r="C18" s="28">
        <v>-3.0618846519584464E-3</v>
      </c>
      <c r="D18" s="28">
        <v>-8.3385355540566142E-4</v>
      </c>
      <c r="E18" s="28">
        <v>-3.9521252033269949E-4</v>
      </c>
      <c r="F18" s="28">
        <v>-3.9266286410035045E-2</v>
      </c>
      <c r="G18" s="28">
        <v>4.4977921630527717E-2</v>
      </c>
      <c r="H18" s="28">
        <v>4.2188079781415588E-3</v>
      </c>
      <c r="I18" s="61">
        <v>-1.8723599503267518E-4</v>
      </c>
      <c r="J18" s="28"/>
      <c r="K18" s="42"/>
      <c r="L18" s="43"/>
    </row>
    <row r="19" spans="1:12" ht="17.25" customHeight="1" x14ac:dyDescent="0.25">
      <c r="A19" s="62" t="s">
        <v>53</v>
      </c>
      <c r="B19" s="28">
        <v>-7.1516982745220004E-3</v>
      </c>
      <c r="C19" s="28">
        <v>-3.9723180006356884E-4</v>
      </c>
      <c r="D19" s="28">
        <v>1.3168067021041008E-3</v>
      </c>
      <c r="E19" s="28">
        <v>-1.4697380926742554E-5</v>
      </c>
      <c r="F19" s="28">
        <v>-4.5890881989190446E-2</v>
      </c>
      <c r="G19" s="28">
        <v>3.9715515706594484E-2</v>
      </c>
      <c r="H19" s="28">
        <v>8.5849014240027E-3</v>
      </c>
      <c r="I19" s="61">
        <v>-8.1379993733632361E-4</v>
      </c>
      <c r="J19" s="29"/>
      <c r="K19" s="44"/>
      <c r="L19" s="43"/>
    </row>
    <row r="20" spans="1:12" x14ac:dyDescent="0.25">
      <c r="A20" s="62" t="s">
        <v>54</v>
      </c>
      <c r="B20" s="28">
        <v>-3.6884493329636059E-2</v>
      </c>
      <c r="C20" s="28">
        <v>9.4480793245876882E-4</v>
      </c>
      <c r="D20" s="28">
        <v>2.2177574488095875E-3</v>
      </c>
      <c r="E20" s="28">
        <v>-2.0301097327735107E-4</v>
      </c>
      <c r="F20" s="28">
        <v>-5.4234700134310865E-2</v>
      </c>
      <c r="G20" s="28">
        <v>2.6868571149808895E-2</v>
      </c>
      <c r="H20" s="28">
        <v>7.5044348503541247E-3</v>
      </c>
      <c r="I20" s="61">
        <v>-3.136139713534658E-3</v>
      </c>
      <c r="J20" s="20"/>
      <c r="K20" s="37"/>
      <c r="L20" s="43"/>
    </row>
    <row r="21" spans="1:12" ht="15.75" thickBot="1" x14ac:dyDescent="0.3">
      <c r="A21" s="64" t="s">
        <v>55</v>
      </c>
      <c r="B21" s="65">
        <v>-8.7744015475134995E-2</v>
      </c>
      <c r="C21" s="65">
        <v>-8.726572079173156E-3</v>
      </c>
      <c r="D21" s="65">
        <v>-8.5098870056488085E-4</v>
      </c>
      <c r="E21" s="65">
        <v>7.0671378091868853E-4</v>
      </c>
      <c r="F21" s="65">
        <v>-0.10113153300414912</v>
      </c>
      <c r="G21" s="65">
        <v>5.2870347872824297E-4</v>
      </c>
      <c r="H21" s="65">
        <v>8.192545840602028E-3</v>
      </c>
      <c r="I21" s="66">
        <v>-6.62876157866088E-4</v>
      </c>
      <c r="J21" s="20"/>
      <c r="K21" s="57"/>
      <c r="L21" s="43"/>
    </row>
    <row r="22" spans="1:12" x14ac:dyDescent="0.25">
      <c r="A22" s="30" t="s">
        <v>48</v>
      </c>
      <c r="B22" s="20"/>
      <c r="C22" s="20"/>
      <c r="D22" s="20"/>
      <c r="E22" s="20"/>
      <c r="F22" s="20"/>
      <c r="G22" s="20"/>
      <c r="H22" s="20"/>
      <c r="I22" s="20"/>
      <c r="J22" s="20"/>
      <c r="K22" s="37"/>
      <c r="L22" s="43"/>
    </row>
    <row r="23" spans="1:12" x14ac:dyDescent="0.25">
      <c r="A23" s="31" t="str">
        <f>"Indexed number of payroll jobs and total wages, "&amp;$L$1&amp;" and Australia"</f>
        <v>Indexed number of payroll jobs and total wages, Western Australia and Australia</v>
      </c>
      <c r="B23" s="20"/>
      <c r="C23" s="20"/>
      <c r="D23" s="20"/>
      <c r="E23" s="20"/>
      <c r="F23" s="20"/>
      <c r="G23" s="20"/>
      <c r="H23" s="20"/>
      <c r="I23" s="20"/>
      <c r="J23" s="20"/>
      <c r="K23" s="45"/>
      <c r="L23" s="43"/>
    </row>
    <row r="24" spans="1:12" x14ac:dyDescent="0.25">
      <c r="A24" s="20"/>
      <c r="B24" s="20"/>
      <c r="C24" s="20"/>
      <c r="D24" s="20"/>
      <c r="E24" s="20"/>
      <c r="F24" s="20"/>
      <c r="G24" s="20"/>
      <c r="H24" s="20"/>
      <c r="I24" s="20"/>
      <c r="J24" s="20"/>
      <c r="K24" s="45"/>
      <c r="L24" s="43"/>
    </row>
    <row r="25" spans="1:12" x14ac:dyDescent="0.25">
      <c r="B25" s="20"/>
      <c r="C25" s="20"/>
      <c r="D25" s="20"/>
      <c r="E25" s="20"/>
      <c r="F25" s="20"/>
      <c r="G25" s="20"/>
      <c r="H25" s="20"/>
      <c r="I25" s="20"/>
      <c r="J25" s="20"/>
      <c r="K25" s="45"/>
      <c r="L25" s="43"/>
    </row>
    <row r="26" spans="1:12" x14ac:dyDescent="0.25">
      <c r="A26" s="20"/>
      <c r="B26" s="20"/>
      <c r="C26" s="20"/>
      <c r="D26" s="20"/>
      <c r="E26" s="24"/>
      <c r="F26" s="24"/>
      <c r="G26" s="24"/>
      <c r="H26" s="24"/>
      <c r="I26" s="24"/>
      <c r="J26" s="24"/>
      <c r="K26" s="57"/>
      <c r="L26" s="43"/>
    </row>
    <row r="27" spans="1:12" x14ac:dyDescent="0.25">
      <c r="A27" s="20"/>
      <c r="B27" s="31"/>
      <c r="C27" s="31"/>
      <c r="D27" s="31"/>
      <c r="E27" s="31"/>
      <c r="F27" s="31"/>
      <c r="G27" s="31"/>
      <c r="H27" s="31"/>
      <c r="I27" s="31"/>
      <c r="J27" s="31"/>
      <c r="K27" s="46"/>
      <c r="L27" s="43"/>
    </row>
    <row r="28" spans="1:12" x14ac:dyDescent="0.25">
      <c r="A28" s="20"/>
      <c r="B28" s="20"/>
      <c r="C28" s="20"/>
      <c r="D28" s="20"/>
      <c r="E28" s="20"/>
      <c r="F28" s="20"/>
      <c r="G28" s="20"/>
      <c r="H28" s="20"/>
      <c r="I28" s="20"/>
      <c r="J28" s="20"/>
      <c r="K28" s="45"/>
      <c r="L28" s="43"/>
    </row>
    <row r="29" spans="1:12" x14ac:dyDescent="0.25">
      <c r="B29" s="20"/>
      <c r="C29" s="20"/>
      <c r="D29" s="20"/>
      <c r="E29" s="20"/>
      <c r="F29" s="20"/>
      <c r="G29" s="20"/>
      <c r="H29" s="20"/>
      <c r="I29" s="20"/>
      <c r="J29" s="20"/>
      <c r="K29" s="45"/>
      <c r="L29" s="43"/>
    </row>
    <row r="30" spans="1:12" x14ac:dyDescent="0.25">
      <c r="A30" s="20"/>
      <c r="B30" s="20"/>
      <c r="C30" s="20"/>
      <c r="D30" s="20"/>
      <c r="E30" s="20"/>
      <c r="F30" s="20"/>
      <c r="G30" s="20"/>
      <c r="H30" s="20"/>
      <c r="I30" s="20"/>
      <c r="J30" s="20"/>
      <c r="K30" s="45"/>
      <c r="L30" s="43"/>
    </row>
    <row r="31" spans="1:12" x14ac:dyDescent="0.25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45"/>
      <c r="L31" s="43"/>
    </row>
    <row r="32" spans="1:12" ht="15.75" customHeight="1" x14ac:dyDescent="0.25">
      <c r="B32" s="20"/>
      <c r="C32" s="20"/>
      <c r="D32" s="20"/>
      <c r="E32" s="20"/>
      <c r="F32" s="20"/>
      <c r="G32" s="20"/>
      <c r="H32" s="20"/>
      <c r="I32" s="20"/>
      <c r="J32" s="20"/>
      <c r="K32" s="45"/>
      <c r="L32" s="43"/>
    </row>
    <row r="33" spans="1:12" x14ac:dyDescent="0.25">
      <c r="A33" s="20"/>
      <c r="B33" s="20"/>
      <c r="C33" s="20"/>
      <c r="D33" s="20"/>
      <c r="E33" s="20"/>
      <c r="F33" s="20"/>
      <c r="G33" s="20"/>
      <c r="H33" s="20"/>
      <c r="I33" s="20"/>
      <c r="J33" s="20"/>
      <c r="K33" s="43" t="s">
        <v>26</v>
      </c>
      <c r="L33" s="43" t="s">
        <v>65</v>
      </c>
    </row>
    <row r="34" spans="1:12" ht="11.25" customHeight="1" x14ac:dyDescent="0.25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43"/>
      <c r="L34" s="42" t="s">
        <v>24</v>
      </c>
    </row>
    <row r="35" spans="1:12" x14ac:dyDescent="0.25">
      <c r="A35" s="32" t="str">
        <f>"Indexed number of payroll jobs held by men by age group, "&amp;$L$1</f>
        <v>Indexed number of payroll jobs held by men by age group, Western Australia</v>
      </c>
      <c r="B35" s="20"/>
      <c r="C35" s="20"/>
      <c r="D35" s="20"/>
      <c r="E35" s="20"/>
      <c r="F35" s="20"/>
      <c r="G35" s="20"/>
      <c r="H35" s="20"/>
      <c r="I35" s="20"/>
      <c r="J35" s="20"/>
      <c r="K35" s="42" t="s">
        <v>49</v>
      </c>
      <c r="L35" s="43">
        <v>101.71</v>
      </c>
    </row>
    <row r="36" spans="1:12" x14ac:dyDescent="0.25">
      <c r="B36" s="20"/>
      <c r="C36" s="20"/>
      <c r="D36" s="20"/>
      <c r="E36" s="20"/>
      <c r="F36" s="20"/>
      <c r="G36" s="20"/>
      <c r="H36" s="20"/>
      <c r="I36" s="20"/>
      <c r="J36" s="20"/>
      <c r="K36" s="42" t="s">
        <v>50</v>
      </c>
      <c r="L36" s="43">
        <v>97.54</v>
      </c>
    </row>
    <row r="37" spans="1:12" x14ac:dyDescent="0.25">
      <c r="B37" s="20"/>
      <c r="C37" s="20"/>
      <c r="D37" s="20"/>
      <c r="E37" s="20"/>
      <c r="F37" s="20"/>
      <c r="G37" s="20"/>
      <c r="H37" s="20"/>
      <c r="I37" s="20"/>
      <c r="J37" s="20"/>
      <c r="K37" s="42" t="s">
        <v>51</v>
      </c>
      <c r="L37" s="43">
        <v>98.04</v>
      </c>
    </row>
    <row r="38" spans="1:12" x14ac:dyDescent="0.25">
      <c r="K38" s="44" t="s">
        <v>52</v>
      </c>
      <c r="L38" s="43">
        <v>98.91</v>
      </c>
    </row>
    <row r="39" spans="1:12" x14ac:dyDescent="0.25">
      <c r="K39" s="37" t="s">
        <v>53</v>
      </c>
      <c r="L39" s="43">
        <v>98.8</v>
      </c>
    </row>
    <row r="40" spans="1:12" x14ac:dyDescent="0.25">
      <c r="K40" s="37" t="s">
        <v>54</v>
      </c>
      <c r="L40" s="43">
        <v>95.99</v>
      </c>
    </row>
    <row r="41" spans="1:12" x14ac:dyDescent="0.25">
      <c r="K41" s="37" t="s">
        <v>55</v>
      </c>
      <c r="L41" s="43">
        <v>92.24</v>
      </c>
    </row>
    <row r="42" spans="1:12" x14ac:dyDescent="0.25">
      <c r="K42" s="37"/>
      <c r="L42" s="43"/>
    </row>
    <row r="43" spans="1:12" x14ac:dyDescent="0.25">
      <c r="K43" s="43"/>
      <c r="L43" s="43" t="s">
        <v>23</v>
      </c>
    </row>
    <row r="44" spans="1:12" x14ac:dyDescent="0.25">
      <c r="K44" s="42" t="s">
        <v>49</v>
      </c>
      <c r="L44" s="43">
        <v>103.47</v>
      </c>
    </row>
    <row r="45" spans="1:12" ht="15.4" customHeight="1" x14ac:dyDescent="0.25">
      <c r="A45" s="32" t="str">
        <f>"Indexed number of payroll jobs held by women by age group, "&amp;$L$1</f>
        <v>Indexed number of payroll jobs held by women by age group, Western Australia</v>
      </c>
      <c r="B45" s="20"/>
      <c r="C45" s="20"/>
      <c r="D45" s="20"/>
      <c r="E45" s="20"/>
      <c r="F45" s="20"/>
      <c r="G45" s="20"/>
      <c r="H45" s="20"/>
      <c r="I45" s="20"/>
      <c r="J45" s="20"/>
      <c r="K45" s="42" t="s">
        <v>50</v>
      </c>
      <c r="L45" s="43">
        <v>97.87</v>
      </c>
    </row>
    <row r="46" spans="1:12" ht="15.4" customHeight="1" x14ac:dyDescent="0.25">
      <c r="B46" s="20"/>
      <c r="C46" s="20"/>
      <c r="D46" s="20"/>
      <c r="E46" s="20"/>
      <c r="F46" s="20"/>
      <c r="G46" s="20"/>
      <c r="H46" s="20"/>
      <c r="I46" s="20"/>
      <c r="J46" s="20"/>
      <c r="K46" s="42" t="s">
        <v>51</v>
      </c>
      <c r="L46" s="43">
        <v>97.56</v>
      </c>
    </row>
    <row r="47" spans="1:12" ht="15.4" customHeight="1" x14ac:dyDescent="0.25">
      <c r="B47" s="20"/>
      <c r="C47" s="20"/>
      <c r="D47" s="20"/>
      <c r="E47" s="20"/>
      <c r="F47" s="20"/>
      <c r="G47" s="20"/>
      <c r="H47" s="20"/>
      <c r="I47" s="20"/>
      <c r="J47" s="20"/>
      <c r="K47" s="44" t="s">
        <v>52</v>
      </c>
      <c r="L47" s="43">
        <v>98.27</v>
      </c>
    </row>
    <row r="48" spans="1:12" ht="15.4" customHeight="1" x14ac:dyDescent="0.25">
      <c r="B48" s="20"/>
      <c r="C48" s="20"/>
      <c r="D48" s="20"/>
      <c r="E48" s="20"/>
      <c r="F48" s="20"/>
      <c r="G48" s="20"/>
      <c r="H48" s="20"/>
      <c r="I48" s="20"/>
      <c r="J48" s="20"/>
      <c r="K48" s="37" t="s">
        <v>53</v>
      </c>
      <c r="L48" s="43">
        <v>98.14</v>
      </c>
    </row>
    <row r="49" spans="1:12" ht="15.4" customHeight="1" x14ac:dyDescent="0.25">
      <c r="B49" s="20"/>
      <c r="C49" s="20"/>
      <c r="D49" s="20"/>
      <c r="E49" s="20"/>
      <c r="F49" s="20"/>
      <c r="G49" s="20"/>
      <c r="H49" s="20"/>
      <c r="I49" s="20"/>
      <c r="J49" s="20"/>
      <c r="K49" s="37" t="s">
        <v>54</v>
      </c>
      <c r="L49" s="43">
        <v>95.47</v>
      </c>
    </row>
    <row r="50" spans="1:12" ht="15.4" customHeight="1" x14ac:dyDescent="0.25">
      <c r="B50" s="20"/>
      <c r="C50" s="20"/>
      <c r="D50" s="20"/>
      <c r="E50" s="20"/>
      <c r="F50" s="20"/>
      <c r="G50" s="20"/>
      <c r="H50" s="20"/>
      <c r="I50" s="20"/>
      <c r="J50" s="20"/>
      <c r="K50" s="37" t="s">
        <v>55</v>
      </c>
      <c r="L50" s="43">
        <v>91.22</v>
      </c>
    </row>
    <row r="51" spans="1:12" ht="15.4" customHeight="1" x14ac:dyDescent="0.25">
      <c r="B51" s="32"/>
      <c r="C51" s="32"/>
      <c r="D51" s="32"/>
      <c r="E51" s="32"/>
      <c r="F51" s="32"/>
      <c r="G51" s="32"/>
      <c r="H51" s="32"/>
      <c r="I51" s="32"/>
      <c r="J51" s="32"/>
      <c r="K51" s="37"/>
      <c r="L51" s="43"/>
    </row>
    <row r="52" spans="1:12" ht="15.4" customHeight="1" x14ac:dyDescent="0.25">
      <c r="B52" s="20"/>
      <c r="C52" s="20"/>
      <c r="D52" s="20"/>
      <c r="E52" s="20"/>
      <c r="F52" s="20"/>
      <c r="G52" s="20"/>
      <c r="H52" s="20"/>
      <c r="I52" s="20"/>
      <c r="J52" s="20"/>
      <c r="K52" s="43"/>
      <c r="L52" s="43" t="s">
        <v>22</v>
      </c>
    </row>
    <row r="53" spans="1:12" ht="15.4" customHeight="1" x14ac:dyDescent="0.25">
      <c r="B53" s="31"/>
      <c r="C53" s="31"/>
      <c r="D53" s="31"/>
      <c r="E53" s="31"/>
      <c r="F53" s="31"/>
      <c r="G53" s="31"/>
      <c r="H53" s="31"/>
      <c r="I53" s="31"/>
      <c r="J53" s="31"/>
      <c r="K53" s="42" t="s">
        <v>49</v>
      </c>
      <c r="L53" s="43">
        <v>104.2</v>
      </c>
    </row>
    <row r="54" spans="1:12" ht="15.4" customHeight="1" x14ac:dyDescent="0.25">
      <c r="A54" s="32" t="str">
        <f>"Change in payroll jobs since week ending "&amp;TEXT($L$3,"dd mmmm")&amp;" by Industry, "&amp;$L$1</f>
        <v>Change in payroll jobs since week ending 14 March by Industry, Western Australia</v>
      </c>
      <c r="B54" s="20"/>
      <c r="C54" s="20"/>
      <c r="D54" s="20"/>
      <c r="E54" s="20"/>
      <c r="F54" s="20"/>
      <c r="G54" s="20"/>
      <c r="H54" s="20"/>
      <c r="I54" s="20"/>
      <c r="J54" s="20"/>
      <c r="K54" s="42" t="s">
        <v>50</v>
      </c>
      <c r="L54" s="43">
        <v>97.45</v>
      </c>
    </row>
    <row r="55" spans="1:12" ht="15.4" customHeight="1" x14ac:dyDescent="0.25">
      <c r="B55" s="20"/>
      <c r="C55" s="20"/>
      <c r="D55" s="20"/>
      <c r="E55" s="20"/>
      <c r="F55" s="20"/>
      <c r="G55" s="20"/>
      <c r="H55" s="20"/>
      <c r="I55" s="20"/>
      <c r="J55" s="20"/>
      <c r="K55" s="42" t="s">
        <v>51</v>
      </c>
      <c r="L55" s="43">
        <v>97.28</v>
      </c>
    </row>
    <row r="56" spans="1:12" ht="15.4" customHeight="1" x14ac:dyDescent="0.25">
      <c r="B56" s="20"/>
      <c r="C56" s="20"/>
      <c r="D56" s="20"/>
      <c r="E56" s="20"/>
      <c r="F56" s="20"/>
      <c r="G56" s="20"/>
      <c r="H56" s="20"/>
      <c r="I56" s="20"/>
      <c r="J56" s="20"/>
      <c r="K56" s="44" t="s">
        <v>52</v>
      </c>
      <c r="L56" s="43">
        <v>98.16</v>
      </c>
    </row>
    <row r="57" spans="1:12" ht="15.4" customHeight="1" x14ac:dyDescent="0.25">
      <c r="A57" s="20"/>
      <c r="B57" s="20"/>
      <c r="C57" s="20"/>
      <c r="D57" s="20"/>
      <c r="E57" s="20"/>
      <c r="F57" s="20"/>
      <c r="G57" s="20"/>
      <c r="H57" s="20"/>
      <c r="I57" s="20"/>
      <c r="J57" s="20"/>
      <c r="K57" s="37" t="s">
        <v>53</v>
      </c>
      <c r="L57" s="43">
        <v>98.3</v>
      </c>
    </row>
    <row r="58" spans="1:12" ht="15.4" customHeight="1" x14ac:dyDescent="0.25">
      <c r="B58" s="20"/>
      <c r="C58" s="20"/>
      <c r="D58" s="20"/>
      <c r="E58" s="20"/>
      <c r="F58" s="20"/>
      <c r="G58" s="20"/>
      <c r="H58" s="20"/>
      <c r="I58" s="20"/>
      <c r="J58" s="20"/>
      <c r="K58" s="37" t="s">
        <v>54</v>
      </c>
      <c r="L58" s="43">
        <v>95.85</v>
      </c>
    </row>
    <row r="59" spans="1:12" ht="15.4" customHeight="1" x14ac:dyDescent="0.25">
      <c r="K59" s="37" t="s">
        <v>55</v>
      </c>
      <c r="L59" s="43">
        <v>91.48</v>
      </c>
    </row>
    <row r="60" spans="1:12" ht="15.4" customHeight="1" x14ac:dyDescent="0.25">
      <c r="K60" s="37"/>
      <c r="L60" s="43"/>
    </row>
    <row r="61" spans="1:12" ht="15.4" customHeight="1" x14ac:dyDescent="0.25">
      <c r="B61" s="20"/>
      <c r="C61" s="20"/>
      <c r="D61" s="20"/>
      <c r="E61" s="20"/>
      <c r="F61" s="20"/>
      <c r="G61" s="20"/>
      <c r="H61" s="20"/>
      <c r="I61" s="20"/>
      <c r="J61" s="20"/>
      <c r="K61" s="39"/>
      <c r="L61" s="39"/>
    </row>
    <row r="62" spans="1:12" ht="15.4" customHeight="1" x14ac:dyDescent="0.25">
      <c r="K62" s="43" t="s">
        <v>25</v>
      </c>
      <c r="L62" s="42" t="s">
        <v>66</v>
      </c>
    </row>
    <row r="63" spans="1:12" ht="15.4" customHeight="1" x14ac:dyDescent="0.25">
      <c r="K63" s="46"/>
      <c r="L63" s="42" t="s">
        <v>24</v>
      </c>
    </row>
    <row r="64" spans="1:12" ht="15.4" customHeight="1" x14ac:dyDescent="0.25">
      <c r="K64" s="42" t="s">
        <v>49</v>
      </c>
      <c r="L64" s="43">
        <v>101.63</v>
      </c>
    </row>
    <row r="65" spans="1:12" ht="15.4" customHeight="1" x14ac:dyDescent="0.25">
      <c r="K65" s="42" t="s">
        <v>50</v>
      </c>
      <c r="L65" s="43">
        <v>98.43</v>
      </c>
    </row>
    <row r="66" spans="1:12" ht="15.4" customHeight="1" x14ac:dyDescent="0.25">
      <c r="K66" s="42" t="s">
        <v>51</v>
      </c>
      <c r="L66" s="43">
        <v>100.31</v>
      </c>
    </row>
    <row r="67" spans="1:12" ht="15.4" customHeight="1" x14ac:dyDescent="0.25">
      <c r="K67" s="44" t="s">
        <v>52</v>
      </c>
      <c r="L67" s="43">
        <v>100.91</v>
      </c>
    </row>
    <row r="68" spans="1:12" ht="15.4" customHeight="1" x14ac:dyDescent="0.25">
      <c r="K68" s="37" t="s">
        <v>53</v>
      </c>
      <c r="L68" s="43">
        <v>99.83</v>
      </c>
    </row>
    <row r="69" spans="1:12" ht="15.4" customHeight="1" x14ac:dyDescent="0.25">
      <c r="K69" s="37" t="s">
        <v>54</v>
      </c>
      <c r="L69" s="43">
        <v>96.43</v>
      </c>
    </row>
    <row r="70" spans="1:12" ht="15.4" customHeight="1" x14ac:dyDescent="0.25">
      <c r="K70" s="37" t="s">
        <v>55</v>
      </c>
      <c r="L70" s="43">
        <v>91.54</v>
      </c>
    </row>
    <row r="71" spans="1:12" ht="15.4" customHeight="1" x14ac:dyDescent="0.25">
      <c r="K71" s="37"/>
      <c r="L71" s="43"/>
    </row>
    <row r="72" spans="1:12" ht="15.4" customHeight="1" x14ac:dyDescent="0.25">
      <c r="K72" s="38"/>
      <c r="L72" s="43" t="s">
        <v>23</v>
      </c>
    </row>
    <row r="73" spans="1:12" ht="15.4" customHeight="1" x14ac:dyDescent="0.25">
      <c r="K73" s="42" t="s">
        <v>49</v>
      </c>
      <c r="L73" s="43">
        <v>104.15</v>
      </c>
    </row>
    <row r="74" spans="1:12" ht="15.4" customHeight="1" x14ac:dyDescent="0.25">
      <c r="K74" s="42" t="s">
        <v>50</v>
      </c>
      <c r="L74" s="43">
        <v>99.5</v>
      </c>
    </row>
    <row r="75" spans="1:12" ht="15.4" customHeight="1" x14ac:dyDescent="0.25">
      <c r="K75" s="42" t="s">
        <v>51</v>
      </c>
      <c r="L75" s="43">
        <v>100.74</v>
      </c>
    </row>
    <row r="76" spans="1:12" ht="15.4" customHeight="1" x14ac:dyDescent="0.25">
      <c r="A76" s="31" t="str">
        <f>"Distribution of payroll jobs by industry, "&amp;$L$1</f>
        <v>Distribution of payroll jobs by industry, Western Australia</v>
      </c>
      <c r="K76" s="44" t="s">
        <v>52</v>
      </c>
      <c r="L76" s="43">
        <v>101.1</v>
      </c>
    </row>
    <row r="77" spans="1:12" ht="15.4" customHeight="1" x14ac:dyDescent="0.25">
      <c r="K77" s="37" t="s">
        <v>53</v>
      </c>
      <c r="L77" s="43">
        <v>100.14</v>
      </c>
    </row>
    <row r="78" spans="1:12" ht="15.4" customHeight="1" x14ac:dyDescent="0.25">
      <c r="K78" s="37" t="s">
        <v>54</v>
      </c>
      <c r="L78" s="43">
        <v>96.73</v>
      </c>
    </row>
    <row r="79" spans="1:12" ht="15.4" customHeight="1" x14ac:dyDescent="0.25">
      <c r="K79" s="37" t="s">
        <v>55</v>
      </c>
      <c r="L79" s="43">
        <v>91.18</v>
      </c>
    </row>
    <row r="80" spans="1:12" ht="15.4" customHeight="1" x14ac:dyDescent="0.25">
      <c r="K80" s="37"/>
      <c r="L80" s="43"/>
    </row>
    <row r="81" spans="1:12" ht="15.4" customHeight="1" x14ac:dyDescent="0.25">
      <c r="K81" s="39"/>
      <c r="L81" s="43" t="s">
        <v>22</v>
      </c>
    </row>
    <row r="82" spans="1:12" ht="15.4" customHeight="1" x14ac:dyDescent="0.25">
      <c r="K82" s="42" t="s">
        <v>49</v>
      </c>
      <c r="L82" s="43">
        <v>103.79</v>
      </c>
    </row>
    <row r="83" spans="1:12" ht="15.4" customHeight="1" x14ac:dyDescent="0.25">
      <c r="K83" s="42" t="s">
        <v>50</v>
      </c>
      <c r="L83" s="43">
        <v>98.49</v>
      </c>
    </row>
    <row r="84" spans="1:12" ht="15.4" customHeight="1" x14ac:dyDescent="0.25">
      <c r="K84" s="42" t="s">
        <v>51</v>
      </c>
      <c r="L84" s="43">
        <v>100.24</v>
      </c>
    </row>
    <row r="85" spans="1:12" ht="15.4" customHeight="1" x14ac:dyDescent="0.25">
      <c r="K85" s="44" t="s">
        <v>52</v>
      </c>
      <c r="L85" s="43">
        <v>101.04</v>
      </c>
    </row>
    <row r="86" spans="1:12" ht="15.4" customHeight="1" x14ac:dyDescent="0.25">
      <c r="K86" s="37" t="s">
        <v>53</v>
      </c>
      <c r="L86" s="43">
        <v>100.25</v>
      </c>
    </row>
    <row r="87" spans="1:12" ht="15.4" customHeight="1" x14ac:dyDescent="0.25">
      <c r="K87" s="37" t="s">
        <v>54</v>
      </c>
      <c r="L87" s="43">
        <v>96.78</v>
      </c>
    </row>
    <row r="88" spans="1:12" ht="15.4" customHeight="1" x14ac:dyDescent="0.25">
      <c r="A88" s="33"/>
      <c r="B88" s="33"/>
      <c r="C88" s="33"/>
      <c r="D88" s="33"/>
      <c r="E88" s="33"/>
      <c r="F88" s="33"/>
      <c r="G88" s="33"/>
      <c r="H88" s="33"/>
      <c r="I88" s="33"/>
      <c r="J88" s="33"/>
      <c r="K88" s="37" t="s">
        <v>55</v>
      </c>
      <c r="L88" s="43">
        <v>90.56</v>
      </c>
    </row>
    <row r="89" spans="1:12" ht="15.4" customHeight="1" x14ac:dyDescent="0.25">
      <c r="A89" s="33"/>
      <c r="B89" s="33"/>
      <c r="C89" s="33"/>
      <c r="D89" s="33"/>
      <c r="E89" s="33"/>
      <c r="F89" s="33"/>
      <c r="G89" s="33"/>
      <c r="H89" s="33"/>
      <c r="I89" s="33"/>
      <c r="J89" s="33"/>
      <c r="K89" s="37"/>
      <c r="L89" s="43"/>
    </row>
    <row r="90" spans="1:12" ht="15" customHeight="1" x14ac:dyDescent="0.25">
      <c r="B90" s="24"/>
      <c r="C90" s="24"/>
      <c r="D90" s="24"/>
      <c r="E90" s="24"/>
      <c r="F90" s="24"/>
      <c r="G90" s="24"/>
      <c r="H90" s="24"/>
      <c r="I90" s="24"/>
      <c r="J90" s="24"/>
      <c r="K90" s="38"/>
      <c r="L90" s="38"/>
    </row>
    <row r="91" spans="1:12" ht="15" customHeight="1" x14ac:dyDescent="0.25">
      <c r="B91" s="24"/>
      <c r="C91" s="24"/>
      <c r="D91" s="24"/>
      <c r="E91" s="24"/>
      <c r="F91" s="24"/>
      <c r="G91" s="24"/>
      <c r="H91" s="24"/>
      <c r="I91" s="24"/>
      <c r="J91" s="24"/>
      <c r="K91" s="43" t="s">
        <v>21</v>
      </c>
      <c r="L91" s="70" t="s">
        <v>67</v>
      </c>
    </row>
    <row r="92" spans="1:12" ht="15" customHeight="1" x14ac:dyDescent="0.25">
      <c r="A92" s="24"/>
      <c r="B92" s="24"/>
      <c r="C92" s="24"/>
      <c r="D92" s="24"/>
      <c r="E92" s="24"/>
      <c r="F92" s="24"/>
      <c r="G92" s="24"/>
      <c r="H92" s="24"/>
      <c r="I92" s="24"/>
      <c r="J92" s="24"/>
      <c r="K92" s="34"/>
      <c r="L92" s="40"/>
    </row>
    <row r="93" spans="1:12" ht="15" customHeight="1" x14ac:dyDescent="0.25">
      <c r="A93" s="24"/>
      <c r="B93" s="24"/>
      <c r="C93" s="24"/>
      <c r="D93" s="24"/>
      <c r="E93" s="24"/>
      <c r="F93" s="24"/>
      <c r="G93" s="24"/>
      <c r="H93" s="24"/>
      <c r="I93" s="24"/>
      <c r="J93" s="24"/>
      <c r="K93" s="38" t="s">
        <v>19</v>
      </c>
      <c r="L93" s="42">
        <v>-0.1004</v>
      </c>
    </row>
    <row r="94" spans="1:12" ht="15" customHeight="1" x14ac:dyDescent="0.25">
      <c r="A94" s="24"/>
      <c r="B94" s="24"/>
      <c r="C94" s="24"/>
      <c r="D94" s="24"/>
      <c r="E94" s="24"/>
      <c r="F94" s="24"/>
      <c r="G94" s="24"/>
      <c r="H94" s="24"/>
      <c r="I94" s="24"/>
      <c r="J94" s="24"/>
      <c r="K94" s="38" t="s">
        <v>0</v>
      </c>
      <c r="L94" s="42">
        <v>-3.6999999999999998E-2</v>
      </c>
    </row>
    <row r="95" spans="1:12" ht="15" customHeight="1" x14ac:dyDescent="0.25">
      <c r="B95" s="24"/>
      <c r="C95" s="24"/>
      <c r="D95" s="24"/>
      <c r="E95" s="24"/>
      <c r="F95" s="24"/>
      <c r="G95" s="24"/>
      <c r="H95" s="24"/>
      <c r="I95" s="24"/>
      <c r="J95" s="24"/>
      <c r="K95" s="38" t="s">
        <v>1</v>
      </c>
      <c r="L95" s="42">
        <v>-1.9E-2</v>
      </c>
    </row>
    <row r="96" spans="1:12" ht="15" customHeight="1" x14ac:dyDescent="0.25">
      <c r="B96" s="24"/>
      <c r="C96" s="24"/>
      <c r="D96" s="24"/>
      <c r="E96" s="24"/>
      <c r="F96" s="24"/>
      <c r="G96" s="24"/>
      <c r="H96" s="24"/>
      <c r="I96" s="24"/>
      <c r="J96" s="24"/>
      <c r="K96" s="38" t="s">
        <v>18</v>
      </c>
      <c r="L96" s="42">
        <v>2.7099999999999999E-2</v>
      </c>
    </row>
    <row r="97" spans="1:12" ht="15" customHeight="1" x14ac:dyDescent="0.25">
      <c r="A97" s="24"/>
      <c r="B97" s="24"/>
      <c r="C97" s="24"/>
      <c r="D97" s="24"/>
      <c r="E97" s="24"/>
      <c r="F97" s="24"/>
      <c r="G97" s="24"/>
      <c r="H97" s="24"/>
      <c r="I97" s="24"/>
      <c r="J97" s="24"/>
      <c r="K97" s="38" t="s">
        <v>2</v>
      </c>
      <c r="L97" s="42">
        <v>-3.56E-2</v>
      </c>
    </row>
    <row r="98" spans="1:12" ht="15" customHeight="1" x14ac:dyDescent="0.25">
      <c r="B98" s="24"/>
      <c r="C98" s="24"/>
      <c r="D98" s="24"/>
      <c r="E98" s="24"/>
      <c r="F98" s="24"/>
      <c r="G98" s="24"/>
      <c r="H98" s="24"/>
      <c r="I98" s="24"/>
      <c r="J98" s="24"/>
      <c r="K98" s="38" t="s">
        <v>17</v>
      </c>
      <c r="L98" s="42">
        <v>-1.8499999999999999E-2</v>
      </c>
    </row>
    <row r="99" spans="1:12" ht="15" customHeight="1" x14ac:dyDescent="0.25">
      <c r="A99" s="24"/>
      <c r="B99" s="24"/>
      <c r="C99" s="24"/>
      <c r="D99" s="24"/>
      <c r="E99" s="24"/>
      <c r="F99" s="24"/>
      <c r="G99" s="24"/>
      <c r="H99" s="24"/>
      <c r="I99" s="24"/>
      <c r="J99" s="24"/>
      <c r="K99" s="38" t="s">
        <v>16</v>
      </c>
      <c r="L99" s="42">
        <v>-2.9499999999999998E-2</v>
      </c>
    </row>
    <row r="100" spans="1:12" ht="15" customHeight="1" x14ac:dyDescent="0.25">
      <c r="A100" s="24"/>
      <c r="B100" s="24"/>
      <c r="C100" s="24"/>
      <c r="D100" s="24"/>
      <c r="E100" s="24"/>
      <c r="F100" s="24"/>
      <c r="G100" s="24"/>
      <c r="H100" s="24"/>
      <c r="I100" s="24"/>
      <c r="J100" s="24"/>
      <c r="K100" s="38" t="s">
        <v>15</v>
      </c>
      <c r="L100" s="42">
        <v>-8.48E-2</v>
      </c>
    </row>
    <row r="101" spans="1:12" x14ac:dyDescent="0.25">
      <c r="A101" s="24"/>
      <c r="B101" s="24"/>
      <c r="C101" s="24"/>
      <c r="D101" s="24"/>
      <c r="E101" s="24"/>
      <c r="F101" s="24"/>
      <c r="G101" s="24"/>
      <c r="H101" s="24"/>
      <c r="I101" s="24"/>
      <c r="J101" s="24"/>
      <c r="K101" s="38" t="s">
        <v>14</v>
      </c>
      <c r="L101" s="42">
        <v>-6.9199999999999998E-2</v>
      </c>
    </row>
    <row r="102" spans="1:12" x14ac:dyDescent="0.25">
      <c r="A102" s="24"/>
      <c r="B102" s="24"/>
      <c r="C102" s="24"/>
      <c r="D102" s="24"/>
      <c r="E102" s="24"/>
      <c r="F102" s="24"/>
      <c r="G102" s="24"/>
      <c r="H102" s="24"/>
      <c r="I102" s="24"/>
      <c r="J102" s="24"/>
      <c r="K102" s="38" t="s">
        <v>13</v>
      </c>
      <c r="L102" s="42">
        <v>-8.5400000000000004E-2</v>
      </c>
    </row>
    <row r="103" spans="1:12" x14ac:dyDescent="0.25">
      <c r="K103" s="38" t="s">
        <v>12</v>
      </c>
      <c r="L103" s="42">
        <v>5.2400000000000002E-2</v>
      </c>
    </row>
    <row r="104" spans="1:12" x14ac:dyDescent="0.25">
      <c r="K104" s="38" t="s">
        <v>11</v>
      </c>
      <c r="L104" s="42">
        <v>-2.81E-2</v>
      </c>
    </row>
    <row r="105" spans="1:12" x14ac:dyDescent="0.25">
      <c r="K105" s="38" t="s">
        <v>10</v>
      </c>
      <c r="L105" s="42">
        <v>-3.8E-3</v>
      </c>
    </row>
    <row r="106" spans="1:12" x14ac:dyDescent="0.25">
      <c r="K106" s="38" t="s">
        <v>9</v>
      </c>
      <c r="L106" s="42">
        <v>-2.93E-2</v>
      </c>
    </row>
    <row r="107" spans="1:12" x14ac:dyDescent="0.25">
      <c r="K107" s="38" t="s">
        <v>8</v>
      </c>
      <c r="L107" s="42">
        <v>4.4299999999999999E-2</v>
      </c>
    </row>
    <row r="108" spans="1:12" x14ac:dyDescent="0.25">
      <c r="K108" s="38" t="s">
        <v>7</v>
      </c>
      <c r="L108" s="42">
        <v>2.8999999999999998E-3</v>
      </c>
    </row>
    <row r="109" spans="1:12" x14ac:dyDescent="0.25">
      <c r="K109" s="38" t="s">
        <v>6</v>
      </c>
      <c r="L109" s="42">
        <v>4.5199999999999997E-2</v>
      </c>
    </row>
    <row r="110" spans="1:12" x14ac:dyDescent="0.25">
      <c r="K110" s="38" t="s">
        <v>5</v>
      </c>
      <c r="L110" s="42">
        <v>-2.3999999999999998E-3</v>
      </c>
    </row>
    <row r="111" spans="1:12" x14ac:dyDescent="0.25">
      <c r="K111" s="38" t="s">
        <v>3</v>
      </c>
      <c r="L111" s="42">
        <v>-1.83E-2</v>
      </c>
    </row>
    <row r="112" spans="1:12" x14ac:dyDescent="0.25">
      <c r="K112" s="38"/>
      <c r="L112" s="48"/>
    </row>
    <row r="113" spans="1:12" x14ac:dyDescent="0.25">
      <c r="A113" s="24"/>
      <c r="B113" s="24"/>
      <c r="C113" s="24"/>
      <c r="D113" s="24"/>
      <c r="E113" s="24"/>
      <c r="F113" s="24"/>
      <c r="G113" s="24"/>
      <c r="H113" s="24"/>
      <c r="I113" s="24"/>
      <c r="J113" s="24"/>
      <c r="K113" s="38"/>
      <c r="L113" s="68"/>
    </row>
    <row r="114" spans="1:12" x14ac:dyDescent="0.25">
      <c r="K114" s="38"/>
      <c r="L114" s="48"/>
    </row>
    <row r="115" spans="1:12" x14ac:dyDescent="0.25">
      <c r="K115" s="38"/>
      <c r="L115" s="48"/>
    </row>
    <row r="116" spans="1:12" x14ac:dyDescent="0.25">
      <c r="K116" s="38"/>
      <c r="L116" s="48"/>
    </row>
    <row r="117" spans="1:12" x14ac:dyDescent="0.25">
      <c r="K117" s="38"/>
      <c r="L117" s="48"/>
    </row>
    <row r="118" spans="1:12" x14ac:dyDescent="0.25">
      <c r="K118" s="38"/>
      <c r="L118" s="48"/>
    </row>
    <row r="119" spans="1:12" x14ac:dyDescent="0.25">
      <c r="K119" s="38"/>
      <c r="L119" s="48"/>
    </row>
    <row r="120" spans="1:12" x14ac:dyDescent="0.25">
      <c r="K120" s="38"/>
      <c r="L120" s="47"/>
    </row>
    <row r="121" spans="1:12" x14ac:dyDescent="0.25">
      <c r="K121" s="38"/>
      <c r="L121" s="48"/>
    </row>
    <row r="122" spans="1:12" x14ac:dyDescent="0.25">
      <c r="K122" s="38"/>
      <c r="L122" s="48"/>
    </row>
    <row r="123" spans="1:12" x14ac:dyDescent="0.25">
      <c r="K123" s="38"/>
      <c r="L123" s="48"/>
    </row>
    <row r="124" spans="1:12" x14ac:dyDescent="0.25">
      <c r="K124" s="38"/>
      <c r="L124" s="48"/>
    </row>
    <row r="125" spans="1:12" x14ac:dyDescent="0.25">
      <c r="K125" s="38"/>
      <c r="L125" s="48"/>
    </row>
    <row r="126" spans="1:12" x14ac:dyDescent="0.25">
      <c r="K126" s="38"/>
      <c r="L126" s="48"/>
    </row>
    <row r="127" spans="1:12" x14ac:dyDescent="0.25">
      <c r="K127" s="38"/>
      <c r="L127" s="48"/>
    </row>
    <row r="128" spans="1:12" x14ac:dyDescent="0.25">
      <c r="K128" s="38"/>
      <c r="L128" s="48"/>
    </row>
    <row r="129" spans="11:12" x14ac:dyDescent="0.25">
      <c r="K129" s="38"/>
      <c r="L129" s="48"/>
    </row>
    <row r="130" spans="11:12" x14ac:dyDescent="0.25">
      <c r="K130" s="38"/>
      <c r="L130" s="48"/>
    </row>
    <row r="131" spans="11:12" x14ac:dyDescent="0.25">
      <c r="K131" s="38"/>
      <c r="L131" s="48"/>
    </row>
    <row r="132" spans="11:12" x14ac:dyDescent="0.25">
      <c r="K132" s="38"/>
      <c r="L132" s="48"/>
    </row>
    <row r="133" spans="11:12" x14ac:dyDescent="0.25">
      <c r="K133" s="34"/>
      <c r="L133" s="48"/>
    </row>
    <row r="134" spans="11:12" x14ac:dyDescent="0.25">
      <c r="K134" s="34"/>
      <c r="L134" s="48"/>
    </row>
    <row r="135" spans="11:12" x14ac:dyDescent="0.25">
      <c r="K135" s="34"/>
      <c r="L135" s="48"/>
    </row>
    <row r="136" spans="11:12" x14ac:dyDescent="0.25">
      <c r="K136" s="34"/>
      <c r="L136" s="48"/>
    </row>
    <row r="137" spans="11:12" x14ac:dyDescent="0.25">
      <c r="K137" s="34"/>
      <c r="L137" s="48"/>
    </row>
    <row r="138" spans="11:12" x14ac:dyDescent="0.25">
      <c r="K138" s="34"/>
      <c r="L138" s="48"/>
    </row>
    <row r="139" spans="11:12" x14ac:dyDescent="0.25">
      <c r="K139" s="34"/>
      <c r="L139" s="48"/>
    </row>
    <row r="140" spans="11:12" x14ac:dyDescent="0.25">
      <c r="K140" s="70" t="s">
        <v>68</v>
      </c>
      <c r="L140" s="70" t="s">
        <v>69</v>
      </c>
    </row>
    <row r="141" spans="11:12" x14ac:dyDescent="0.25">
      <c r="K141" s="34"/>
      <c r="L141" s="49">
        <v>43904</v>
      </c>
    </row>
    <row r="142" spans="11:12" x14ac:dyDescent="0.25">
      <c r="K142" s="38" t="s">
        <v>19</v>
      </c>
      <c r="L142" s="42">
        <v>1.38E-2</v>
      </c>
    </row>
    <row r="143" spans="11:12" x14ac:dyDescent="0.25">
      <c r="K143" s="38" t="s">
        <v>0</v>
      </c>
      <c r="L143" s="42">
        <v>7.0800000000000002E-2</v>
      </c>
    </row>
    <row r="144" spans="11:12" x14ac:dyDescent="0.25">
      <c r="K144" s="38" t="s">
        <v>1</v>
      </c>
      <c r="L144" s="42">
        <v>5.9400000000000001E-2</v>
      </c>
    </row>
    <row r="145" spans="11:12" x14ac:dyDescent="0.25">
      <c r="K145" s="38" t="s">
        <v>18</v>
      </c>
      <c r="L145" s="42">
        <v>1.0999999999999999E-2</v>
      </c>
    </row>
    <row r="146" spans="11:12" x14ac:dyDescent="0.25">
      <c r="K146" s="38" t="s">
        <v>2</v>
      </c>
      <c r="L146" s="42">
        <v>6.88E-2</v>
      </c>
    </row>
    <row r="147" spans="11:12" x14ac:dyDescent="0.25">
      <c r="K147" s="38" t="s">
        <v>17</v>
      </c>
      <c r="L147" s="42">
        <v>3.9300000000000002E-2</v>
      </c>
    </row>
    <row r="148" spans="11:12" x14ac:dyDescent="0.25">
      <c r="K148" s="38" t="s">
        <v>16</v>
      </c>
      <c r="L148" s="42">
        <v>9.5299999999999996E-2</v>
      </c>
    </row>
    <row r="149" spans="11:12" x14ac:dyDescent="0.25">
      <c r="K149" s="38" t="s">
        <v>15</v>
      </c>
      <c r="L149" s="42">
        <v>6.5299999999999997E-2</v>
      </c>
    </row>
    <row r="150" spans="11:12" x14ac:dyDescent="0.25">
      <c r="K150" s="38" t="s">
        <v>14</v>
      </c>
      <c r="L150" s="42">
        <v>4.02E-2</v>
      </c>
    </row>
    <row r="151" spans="11:12" x14ac:dyDescent="0.25">
      <c r="K151" s="38" t="s">
        <v>13</v>
      </c>
      <c r="L151" s="42">
        <v>7.3000000000000001E-3</v>
      </c>
    </row>
    <row r="152" spans="11:12" x14ac:dyDescent="0.25">
      <c r="K152" s="38" t="s">
        <v>12</v>
      </c>
      <c r="L152" s="42">
        <v>2.5499999999999998E-2</v>
      </c>
    </row>
    <row r="153" spans="11:12" x14ac:dyDescent="0.25">
      <c r="K153" s="38" t="s">
        <v>11</v>
      </c>
      <c r="L153" s="42">
        <v>2.1499999999999998E-2</v>
      </c>
    </row>
    <row r="154" spans="11:12" x14ac:dyDescent="0.25">
      <c r="K154" s="38" t="s">
        <v>10</v>
      </c>
      <c r="L154" s="42">
        <v>7.4099999999999999E-2</v>
      </c>
    </row>
    <row r="155" spans="11:12" x14ac:dyDescent="0.25">
      <c r="K155" s="38" t="s">
        <v>9</v>
      </c>
      <c r="L155" s="42">
        <v>6.5799999999999997E-2</v>
      </c>
    </row>
    <row r="156" spans="11:12" x14ac:dyDescent="0.25">
      <c r="K156" s="38" t="s">
        <v>8</v>
      </c>
      <c r="L156" s="42">
        <v>5.9900000000000002E-2</v>
      </c>
    </row>
    <row r="157" spans="11:12" x14ac:dyDescent="0.25">
      <c r="K157" s="38" t="s">
        <v>7</v>
      </c>
      <c r="L157" s="42">
        <v>8.5900000000000004E-2</v>
      </c>
    </row>
    <row r="158" spans="11:12" x14ac:dyDescent="0.25">
      <c r="K158" s="38" t="s">
        <v>6</v>
      </c>
      <c r="L158" s="42">
        <v>0.14299999999999999</v>
      </c>
    </row>
    <row r="159" spans="11:12" x14ac:dyDescent="0.25">
      <c r="K159" s="38" t="s">
        <v>5</v>
      </c>
      <c r="L159" s="42">
        <v>1.6400000000000001E-2</v>
      </c>
    </row>
    <row r="160" spans="11:12" x14ac:dyDescent="0.25">
      <c r="K160" s="38" t="s">
        <v>3</v>
      </c>
      <c r="L160" s="42">
        <v>3.5999999999999997E-2</v>
      </c>
    </row>
    <row r="161" spans="11:12" x14ac:dyDescent="0.25">
      <c r="K161" s="34"/>
      <c r="L161" s="47" t="s">
        <v>20</v>
      </c>
    </row>
    <row r="162" spans="11:12" x14ac:dyDescent="0.25">
      <c r="K162" s="38" t="s">
        <v>19</v>
      </c>
      <c r="L162" s="42">
        <v>1.2500000000000001E-2</v>
      </c>
    </row>
    <row r="163" spans="11:12" x14ac:dyDescent="0.25">
      <c r="K163" s="38" t="s">
        <v>0</v>
      </c>
      <c r="L163" s="42">
        <v>6.9000000000000006E-2</v>
      </c>
    </row>
    <row r="164" spans="11:12" x14ac:dyDescent="0.25">
      <c r="K164" s="38" t="s">
        <v>1</v>
      </c>
      <c r="L164" s="42">
        <v>5.8900000000000001E-2</v>
      </c>
    </row>
    <row r="165" spans="11:12" x14ac:dyDescent="0.25">
      <c r="K165" s="38" t="s">
        <v>18</v>
      </c>
      <c r="L165" s="42">
        <v>1.15E-2</v>
      </c>
    </row>
    <row r="166" spans="11:12" x14ac:dyDescent="0.25">
      <c r="K166" s="38" t="s">
        <v>2</v>
      </c>
      <c r="L166" s="42">
        <v>6.7100000000000007E-2</v>
      </c>
    </row>
    <row r="167" spans="11:12" x14ac:dyDescent="0.25">
      <c r="K167" s="38" t="s">
        <v>17</v>
      </c>
      <c r="L167" s="42">
        <v>3.9100000000000003E-2</v>
      </c>
    </row>
    <row r="168" spans="11:12" x14ac:dyDescent="0.25">
      <c r="K168" s="38" t="s">
        <v>16</v>
      </c>
      <c r="L168" s="42">
        <v>9.3600000000000003E-2</v>
      </c>
    </row>
    <row r="169" spans="11:12" x14ac:dyDescent="0.25">
      <c r="K169" s="38" t="s">
        <v>15</v>
      </c>
      <c r="L169" s="42">
        <v>6.0499999999999998E-2</v>
      </c>
    </row>
    <row r="170" spans="11:12" x14ac:dyDescent="0.25">
      <c r="K170" s="38" t="s">
        <v>14</v>
      </c>
      <c r="L170" s="42">
        <v>3.7900000000000003E-2</v>
      </c>
    </row>
    <row r="171" spans="11:12" x14ac:dyDescent="0.25">
      <c r="K171" s="38" t="s">
        <v>13</v>
      </c>
      <c r="L171" s="42">
        <v>6.7999999999999996E-3</v>
      </c>
    </row>
    <row r="172" spans="11:12" x14ac:dyDescent="0.25">
      <c r="K172" s="38" t="s">
        <v>12</v>
      </c>
      <c r="L172" s="42">
        <v>2.7099999999999999E-2</v>
      </c>
    </row>
    <row r="173" spans="11:12" x14ac:dyDescent="0.25">
      <c r="K173" s="38" t="s">
        <v>11</v>
      </c>
      <c r="L173" s="42">
        <v>2.12E-2</v>
      </c>
    </row>
    <row r="174" spans="11:12" x14ac:dyDescent="0.25">
      <c r="K174" s="38" t="s">
        <v>10</v>
      </c>
      <c r="L174" s="42">
        <v>7.4700000000000003E-2</v>
      </c>
    </row>
    <row r="175" spans="11:12" x14ac:dyDescent="0.25">
      <c r="K175" s="38" t="s">
        <v>9</v>
      </c>
      <c r="L175" s="42">
        <v>6.4600000000000005E-2</v>
      </c>
    </row>
    <row r="176" spans="11:12" x14ac:dyDescent="0.25">
      <c r="K176" s="38" t="s">
        <v>8</v>
      </c>
      <c r="L176" s="42">
        <v>6.3299999999999995E-2</v>
      </c>
    </row>
    <row r="177" spans="11:12" x14ac:dyDescent="0.25">
      <c r="K177" s="38" t="s">
        <v>7</v>
      </c>
      <c r="L177" s="42">
        <v>8.72E-2</v>
      </c>
    </row>
    <row r="178" spans="11:12" x14ac:dyDescent="0.25">
      <c r="K178" s="38" t="s">
        <v>6</v>
      </c>
      <c r="L178" s="42">
        <v>0.1512</v>
      </c>
    </row>
    <row r="179" spans="11:12" x14ac:dyDescent="0.25">
      <c r="K179" s="38" t="s">
        <v>5</v>
      </c>
      <c r="L179" s="42">
        <v>1.6500000000000001E-2</v>
      </c>
    </row>
    <row r="180" spans="11:12" x14ac:dyDescent="0.25">
      <c r="K180" s="38" t="s">
        <v>3</v>
      </c>
      <c r="L180" s="42">
        <v>3.5799999999999998E-2</v>
      </c>
    </row>
    <row r="181" spans="11:12" x14ac:dyDescent="0.25">
      <c r="K181" s="69" t="s">
        <v>56</v>
      </c>
      <c r="L181" s="70"/>
    </row>
    <row r="182" spans="11:12" x14ac:dyDescent="0.25">
      <c r="K182" s="68">
        <v>43904</v>
      </c>
      <c r="L182" s="43">
        <v>100</v>
      </c>
    </row>
    <row r="183" spans="11:12" x14ac:dyDescent="0.25">
      <c r="K183" s="68">
        <v>43911</v>
      </c>
      <c r="L183" s="43">
        <v>99.277699999999996</v>
      </c>
    </row>
    <row r="184" spans="11:12" x14ac:dyDescent="0.25">
      <c r="K184" s="68">
        <v>43918</v>
      </c>
      <c r="L184" s="43">
        <v>96.308700000000002</v>
      </c>
    </row>
    <row r="185" spans="11:12" x14ac:dyDescent="0.25">
      <c r="K185" s="68">
        <v>43925</v>
      </c>
      <c r="L185" s="43">
        <v>93.6524</v>
      </c>
    </row>
    <row r="186" spans="11:12" x14ac:dyDescent="0.25">
      <c r="K186" s="68">
        <v>43932</v>
      </c>
      <c r="L186" s="43">
        <v>91.9285</v>
      </c>
    </row>
    <row r="187" spans="11:12" x14ac:dyDescent="0.25">
      <c r="K187" s="68">
        <v>43939</v>
      </c>
      <c r="L187" s="43">
        <v>91.4696</v>
      </c>
    </row>
    <row r="188" spans="11:12" x14ac:dyDescent="0.25">
      <c r="K188" s="68">
        <v>43946</v>
      </c>
      <c r="L188" s="43">
        <v>91.802099999999996</v>
      </c>
    </row>
    <row r="189" spans="11:12" x14ac:dyDescent="0.25">
      <c r="K189" s="68">
        <v>43953</v>
      </c>
      <c r="L189" s="43">
        <v>92.199100000000001</v>
      </c>
    </row>
    <row r="190" spans="11:12" x14ac:dyDescent="0.25">
      <c r="K190" s="68">
        <v>43960</v>
      </c>
      <c r="L190" s="43">
        <v>92.746099999999998</v>
      </c>
    </row>
    <row r="191" spans="11:12" x14ac:dyDescent="0.25">
      <c r="K191" s="68">
        <v>43967</v>
      </c>
      <c r="L191" s="43">
        <v>93.278400000000005</v>
      </c>
    </row>
    <row r="192" spans="11:12" x14ac:dyDescent="0.25">
      <c r="K192" s="68">
        <v>43974</v>
      </c>
      <c r="L192" s="43">
        <v>93.581500000000005</v>
      </c>
    </row>
    <row r="193" spans="11:12" x14ac:dyDescent="0.25">
      <c r="K193" s="68">
        <v>43981</v>
      </c>
      <c r="L193" s="43">
        <v>94.088099999999997</v>
      </c>
    </row>
    <row r="194" spans="11:12" x14ac:dyDescent="0.25">
      <c r="K194" s="68">
        <v>43988</v>
      </c>
      <c r="L194" s="43">
        <v>95.004999999999995</v>
      </c>
    </row>
    <row r="195" spans="11:12" x14ac:dyDescent="0.25">
      <c r="K195" s="68">
        <v>43995</v>
      </c>
      <c r="L195" s="43">
        <v>95.464100000000002</v>
      </c>
    </row>
    <row r="196" spans="11:12" x14ac:dyDescent="0.25">
      <c r="K196" s="68">
        <v>44002</v>
      </c>
      <c r="L196" s="43">
        <v>95.654899999999998</v>
      </c>
    </row>
    <row r="197" spans="11:12" x14ac:dyDescent="0.25">
      <c r="K197" s="68">
        <v>44009</v>
      </c>
      <c r="L197" s="43">
        <v>95.594800000000006</v>
      </c>
    </row>
    <row r="198" spans="11:12" x14ac:dyDescent="0.25">
      <c r="K198" s="68">
        <v>44016</v>
      </c>
      <c r="L198" s="43">
        <v>96.297300000000007</v>
      </c>
    </row>
    <row r="199" spans="11:12" x14ac:dyDescent="0.25">
      <c r="K199" s="68">
        <v>44023</v>
      </c>
      <c r="L199" s="43">
        <v>96.584299999999999</v>
      </c>
    </row>
    <row r="200" spans="11:12" x14ac:dyDescent="0.25">
      <c r="K200" s="68">
        <v>44030</v>
      </c>
      <c r="L200" s="43">
        <v>96.449299999999994</v>
      </c>
    </row>
    <row r="201" spans="11:12" x14ac:dyDescent="0.25">
      <c r="K201" s="68">
        <v>44037</v>
      </c>
      <c r="L201" s="43">
        <v>96.501199999999997</v>
      </c>
    </row>
    <row r="202" spans="11:12" x14ac:dyDescent="0.25">
      <c r="K202" s="68">
        <v>44044</v>
      </c>
      <c r="L202" s="43">
        <v>96.569299999999998</v>
      </c>
    </row>
    <row r="203" spans="11:12" x14ac:dyDescent="0.25">
      <c r="K203" s="68">
        <v>44051</v>
      </c>
      <c r="L203" s="43">
        <v>96.344499999999996</v>
      </c>
    </row>
    <row r="204" spans="11:12" x14ac:dyDescent="0.25">
      <c r="K204" s="68">
        <v>44058</v>
      </c>
      <c r="L204" s="43">
        <v>96.1678</v>
      </c>
    </row>
    <row r="205" spans="11:12" x14ac:dyDescent="0.25">
      <c r="K205" s="68">
        <v>44065</v>
      </c>
      <c r="L205" s="43">
        <v>96.063199999999995</v>
      </c>
    </row>
    <row r="206" spans="11:12" x14ac:dyDescent="0.25">
      <c r="K206" s="68">
        <v>44072</v>
      </c>
      <c r="L206" s="43">
        <v>95.950599999999994</v>
      </c>
    </row>
    <row r="207" spans="11:12" x14ac:dyDescent="0.25">
      <c r="K207" s="68">
        <v>44079</v>
      </c>
      <c r="L207" s="43">
        <v>95.576499999999996</v>
      </c>
    </row>
    <row r="208" spans="11:12" x14ac:dyDescent="0.25">
      <c r="K208" s="68">
        <v>44086</v>
      </c>
      <c r="L208" s="43">
        <v>95.529899999999998</v>
      </c>
    </row>
    <row r="209" spans="11:12" x14ac:dyDescent="0.25">
      <c r="K209" s="68">
        <v>44093</v>
      </c>
      <c r="L209" s="43">
        <v>95.881299999999996</v>
      </c>
    </row>
    <row r="210" spans="11:12" x14ac:dyDescent="0.25">
      <c r="K210" s="68" t="s">
        <v>57</v>
      </c>
      <c r="L210" s="43" t="s">
        <v>57</v>
      </c>
    </row>
    <row r="211" spans="11:12" x14ac:dyDescent="0.25">
      <c r="K211" s="68" t="s">
        <v>57</v>
      </c>
      <c r="L211" s="43" t="s">
        <v>57</v>
      </c>
    </row>
    <row r="212" spans="11:12" x14ac:dyDescent="0.25">
      <c r="K212" s="68" t="s">
        <v>57</v>
      </c>
      <c r="L212" s="43" t="s">
        <v>57</v>
      </c>
    </row>
    <row r="213" spans="11:12" x14ac:dyDescent="0.25">
      <c r="K213" s="68" t="s">
        <v>57</v>
      </c>
      <c r="L213" s="43" t="s">
        <v>57</v>
      </c>
    </row>
    <row r="214" spans="11:12" x14ac:dyDescent="0.25">
      <c r="K214" s="68" t="s">
        <v>57</v>
      </c>
      <c r="L214" s="43" t="s">
        <v>57</v>
      </c>
    </row>
    <row r="215" spans="11:12" x14ac:dyDescent="0.25">
      <c r="K215" s="68" t="s">
        <v>57</v>
      </c>
      <c r="L215" s="43" t="s">
        <v>57</v>
      </c>
    </row>
    <row r="216" spans="11:12" x14ac:dyDescent="0.25">
      <c r="K216" s="68" t="s">
        <v>57</v>
      </c>
      <c r="L216" s="43" t="s">
        <v>57</v>
      </c>
    </row>
    <row r="217" spans="11:12" x14ac:dyDescent="0.25">
      <c r="K217" s="68" t="s">
        <v>57</v>
      </c>
      <c r="L217" s="43" t="s">
        <v>57</v>
      </c>
    </row>
    <row r="218" spans="11:12" x14ac:dyDescent="0.25">
      <c r="K218" s="68" t="s">
        <v>57</v>
      </c>
      <c r="L218" s="43" t="s">
        <v>57</v>
      </c>
    </row>
    <row r="219" spans="11:12" x14ac:dyDescent="0.25">
      <c r="K219" s="68" t="s">
        <v>57</v>
      </c>
      <c r="L219" s="43" t="s">
        <v>57</v>
      </c>
    </row>
    <row r="220" spans="11:12" x14ac:dyDescent="0.25">
      <c r="K220" s="68" t="s">
        <v>57</v>
      </c>
      <c r="L220" s="43" t="s">
        <v>57</v>
      </c>
    </row>
    <row r="221" spans="11:12" x14ac:dyDescent="0.25">
      <c r="K221" s="68" t="s">
        <v>57</v>
      </c>
      <c r="L221" s="43" t="s">
        <v>57</v>
      </c>
    </row>
    <row r="222" spans="11:12" x14ac:dyDescent="0.25">
      <c r="K222" s="68"/>
      <c r="L222" s="43" t="s">
        <v>57</v>
      </c>
    </row>
    <row r="223" spans="11:12" x14ac:dyDescent="0.25">
      <c r="K223" s="69" t="s">
        <v>58</v>
      </c>
      <c r="L223" s="70"/>
    </row>
    <row r="224" spans="11:12" x14ac:dyDescent="0.25">
      <c r="K224" s="68">
        <v>43904</v>
      </c>
      <c r="L224" s="43">
        <v>100</v>
      </c>
    </row>
    <row r="225" spans="11:12" x14ac:dyDescent="0.25">
      <c r="K225" s="68">
        <v>43911</v>
      </c>
      <c r="L225" s="43">
        <v>99.671800000000005</v>
      </c>
    </row>
    <row r="226" spans="11:12" x14ac:dyDescent="0.25">
      <c r="K226" s="68">
        <v>43918</v>
      </c>
      <c r="L226" s="43">
        <v>98.415499999999994</v>
      </c>
    </row>
    <row r="227" spans="11:12" x14ac:dyDescent="0.25">
      <c r="K227" s="68">
        <v>43925</v>
      </c>
      <c r="L227" s="43">
        <v>96.688199999999995</v>
      </c>
    </row>
    <row r="228" spans="11:12" x14ac:dyDescent="0.25">
      <c r="K228" s="68">
        <v>43932</v>
      </c>
      <c r="L228" s="43">
        <v>94.130600000000001</v>
      </c>
    </row>
    <row r="229" spans="11:12" x14ac:dyDescent="0.25">
      <c r="K229" s="68">
        <v>43939</v>
      </c>
      <c r="L229" s="43">
        <v>94.024199999999993</v>
      </c>
    </row>
    <row r="230" spans="11:12" x14ac:dyDescent="0.25">
      <c r="K230" s="68">
        <v>43946</v>
      </c>
      <c r="L230" s="43">
        <v>94.259</v>
      </c>
    </row>
    <row r="231" spans="11:12" x14ac:dyDescent="0.25">
      <c r="K231" s="68">
        <v>43953</v>
      </c>
      <c r="L231" s="43">
        <v>94.709199999999996</v>
      </c>
    </row>
    <row r="232" spans="11:12" x14ac:dyDescent="0.25">
      <c r="K232" s="68">
        <v>43960</v>
      </c>
      <c r="L232" s="43">
        <v>93.350499999999997</v>
      </c>
    </row>
    <row r="233" spans="11:12" x14ac:dyDescent="0.25">
      <c r="K233" s="68">
        <v>43967</v>
      </c>
      <c r="L233" s="43">
        <v>92.688999999999993</v>
      </c>
    </row>
    <row r="234" spans="11:12" x14ac:dyDescent="0.25">
      <c r="K234" s="68">
        <v>43974</v>
      </c>
      <c r="L234" s="43">
        <v>92.309399999999997</v>
      </c>
    </row>
    <row r="235" spans="11:12" x14ac:dyDescent="0.25">
      <c r="K235" s="68">
        <v>43981</v>
      </c>
      <c r="L235" s="43">
        <v>93.583500000000001</v>
      </c>
    </row>
    <row r="236" spans="11:12" x14ac:dyDescent="0.25">
      <c r="K236" s="68">
        <v>43988</v>
      </c>
      <c r="L236" s="43">
        <v>95.391999999999996</v>
      </c>
    </row>
    <row r="237" spans="11:12" x14ac:dyDescent="0.25">
      <c r="K237" s="68">
        <v>43995</v>
      </c>
      <c r="L237" s="43">
        <v>96.089500000000001</v>
      </c>
    </row>
    <row r="238" spans="11:12" x14ac:dyDescent="0.25">
      <c r="K238" s="68">
        <v>44002</v>
      </c>
      <c r="L238" s="43">
        <v>97.004000000000005</v>
      </c>
    </row>
    <row r="239" spans="11:12" x14ac:dyDescent="0.25">
      <c r="K239" s="68">
        <v>44009</v>
      </c>
      <c r="L239" s="43">
        <v>97.247299999999996</v>
      </c>
    </row>
    <row r="240" spans="11:12" x14ac:dyDescent="0.25">
      <c r="K240" s="68">
        <v>44016</v>
      </c>
      <c r="L240" s="43">
        <v>98.873599999999996</v>
      </c>
    </row>
    <row r="241" spans="11:12" x14ac:dyDescent="0.25">
      <c r="K241" s="68">
        <v>44023</v>
      </c>
      <c r="L241" s="43">
        <v>95.789599999999993</v>
      </c>
    </row>
    <row r="242" spans="11:12" x14ac:dyDescent="0.25">
      <c r="K242" s="68">
        <v>44030</v>
      </c>
      <c r="L242" s="43">
        <v>95.215800000000002</v>
      </c>
    </row>
    <row r="243" spans="11:12" x14ac:dyDescent="0.25">
      <c r="K243" s="68">
        <v>44037</v>
      </c>
      <c r="L243" s="43">
        <v>94.859899999999996</v>
      </c>
    </row>
    <row r="244" spans="11:12" x14ac:dyDescent="0.25">
      <c r="K244" s="68">
        <v>44044</v>
      </c>
      <c r="L244" s="43">
        <v>95.541300000000007</v>
      </c>
    </row>
    <row r="245" spans="11:12" x14ac:dyDescent="0.25">
      <c r="K245" s="68">
        <v>44051</v>
      </c>
      <c r="L245" s="43">
        <v>95.915099999999995</v>
      </c>
    </row>
    <row r="246" spans="11:12" x14ac:dyDescent="0.25">
      <c r="K246" s="68">
        <v>44058</v>
      </c>
      <c r="L246" s="43">
        <v>95.477699999999999</v>
      </c>
    </row>
    <row r="247" spans="11:12" x14ac:dyDescent="0.25">
      <c r="K247" s="68">
        <v>44065</v>
      </c>
      <c r="L247" s="43">
        <v>95.258799999999994</v>
      </c>
    </row>
    <row r="248" spans="11:12" x14ac:dyDescent="0.25">
      <c r="K248" s="68">
        <v>44072</v>
      </c>
      <c r="L248" s="43">
        <v>95.311800000000005</v>
      </c>
    </row>
    <row r="249" spans="11:12" x14ac:dyDescent="0.25">
      <c r="K249" s="68">
        <v>44079</v>
      </c>
      <c r="L249" s="43">
        <v>96.393299999999996</v>
      </c>
    </row>
    <row r="250" spans="11:12" x14ac:dyDescent="0.25">
      <c r="K250" s="68">
        <v>44086</v>
      </c>
      <c r="L250" s="43">
        <v>96.207099999999997</v>
      </c>
    </row>
    <row r="251" spans="11:12" x14ac:dyDescent="0.25">
      <c r="K251" s="68">
        <v>44093</v>
      </c>
      <c r="L251" s="43">
        <v>97.123199999999997</v>
      </c>
    </row>
    <row r="252" spans="11:12" x14ac:dyDescent="0.25">
      <c r="K252" s="68" t="s">
        <v>57</v>
      </c>
      <c r="L252" s="43" t="s">
        <v>57</v>
      </c>
    </row>
    <row r="253" spans="11:12" x14ac:dyDescent="0.25">
      <c r="K253" s="68" t="s">
        <v>57</v>
      </c>
      <c r="L253" s="43" t="s">
        <v>57</v>
      </c>
    </row>
    <row r="254" spans="11:12" x14ac:dyDescent="0.25">
      <c r="K254" s="68" t="s">
        <v>57</v>
      </c>
      <c r="L254" s="43" t="s">
        <v>57</v>
      </c>
    </row>
    <row r="255" spans="11:12" x14ac:dyDescent="0.25">
      <c r="K255" s="68" t="s">
        <v>57</v>
      </c>
      <c r="L255" s="43" t="s">
        <v>57</v>
      </c>
    </row>
    <row r="256" spans="11:12" x14ac:dyDescent="0.25">
      <c r="K256" s="68" t="s">
        <v>57</v>
      </c>
      <c r="L256" s="43" t="s">
        <v>57</v>
      </c>
    </row>
    <row r="257" spans="11:12" x14ac:dyDescent="0.25">
      <c r="K257" s="68" t="s">
        <v>57</v>
      </c>
      <c r="L257" s="43" t="s">
        <v>57</v>
      </c>
    </row>
    <row r="258" spans="11:12" x14ac:dyDescent="0.25">
      <c r="K258" s="68" t="s">
        <v>57</v>
      </c>
      <c r="L258" s="43" t="s">
        <v>57</v>
      </c>
    </row>
    <row r="259" spans="11:12" x14ac:dyDescent="0.25">
      <c r="K259" s="68" t="s">
        <v>57</v>
      </c>
      <c r="L259" s="43" t="s">
        <v>57</v>
      </c>
    </row>
    <row r="260" spans="11:12" x14ac:dyDescent="0.25">
      <c r="K260" s="68" t="s">
        <v>57</v>
      </c>
      <c r="L260" s="43" t="s">
        <v>57</v>
      </c>
    </row>
    <row r="261" spans="11:12" x14ac:dyDescent="0.25">
      <c r="K261" s="68" t="s">
        <v>57</v>
      </c>
      <c r="L261" s="43" t="s">
        <v>57</v>
      </c>
    </row>
    <row r="262" spans="11:12" x14ac:dyDescent="0.25">
      <c r="K262" s="68" t="s">
        <v>57</v>
      </c>
      <c r="L262" s="43" t="s">
        <v>57</v>
      </c>
    </row>
    <row r="263" spans="11:12" x14ac:dyDescent="0.25">
      <c r="K263" s="68" t="s">
        <v>57</v>
      </c>
      <c r="L263" s="43" t="s">
        <v>57</v>
      </c>
    </row>
    <row r="264" spans="11:12" x14ac:dyDescent="0.25">
      <c r="K264" s="68"/>
      <c r="L264" s="43" t="s">
        <v>57</v>
      </c>
    </row>
    <row r="265" spans="11:12" x14ac:dyDescent="0.25">
      <c r="K265" s="70"/>
      <c r="L265" s="70"/>
    </row>
    <row r="266" spans="11:12" x14ac:dyDescent="0.25">
      <c r="K266" s="69" t="s">
        <v>59</v>
      </c>
      <c r="L266" s="69"/>
    </row>
    <row r="267" spans="11:12" x14ac:dyDescent="0.25">
      <c r="K267" s="68">
        <v>43904</v>
      </c>
      <c r="L267" s="43">
        <v>100</v>
      </c>
    </row>
    <row r="268" spans="11:12" x14ac:dyDescent="0.25">
      <c r="K268" s="68">
        <v>43911</v>
      </c>
      <c r="L268" s="43">
        <v>99.374300000000005</v>
      </c>
    </row>
    <row r="269" spans="11:12" x14ac:dyDescent="0.25">
      <c r="K269" s="68">
        <v>43918</v>
      </c>
      <c r="L269" s="43">
        <v>96.612899999999996</v>
      </c>
    </row>
    <row r="270" spans="11:12" x14ac:dyDescent="0.25">
      <c r="K270" s="68">
        <v>43925</v>
      </c>
      <c r="L270" s="43">
        <v>93.944299999999998</v>
      </c>
    </row>
    <row r="271" spans="11:12" x14ac:dyDescent="0.25">
      <c r="K271" s="68">
        <v>43932</v>
      </c>
      <c r="L271" s="43">
        <v>92.251499999999993</v>
      </c>
    </row>
    <row r="272" spans="11:12" x14ac:dyDescent="0.25">
      <c r="K272" s="68">
        <v>43939</v>
      </c>
      <c r="L272" s="43">
        <v>91.816699999999997</v>
      </c>
    </row>
    <row r="273" spans="11:12" x14ac:dyDescent="0.25">
      <c r="K273" s="68">
        <v>43946</v>
      </c>
      <c r="L273" s="43">
        <v>91.819100000000006</v>
      </c>
    </row>
    <row r="274" spans="11:12" x14ac:dyDescent="0.25">
      <c r="K274" s="68">
        <v>43953</v>
      </c>
      <c r="L274" s="43">
        <v>92.448099999999997</v>
      </c>
    </row>
    <row r="275" spans="11:12" x14ac:dyDescent="0.25">
      <c r="K275" s="68">
        <v>43960</v>
      </c>
      <c r="L275" s="43">
        <v>93.174199999999999</v>
      </c>
    </row>
    <row r="276" spans="11:12" x14ac:dyDescent="0.25">
      <c r="K276" s="68">
        <v>43967</v>
      </c>
      <c r="L276" s="43">
        <v>93.803399999999996</v>
      </c>
    </row>
    <row r="277" spans="11:12" x14ac:dyDescent="0.25">
      <c r="K277" s="68">
        <v>43974</v>
      </c>
      <c r="L277" s="43">
        <v>94.2881</v>
      </c>
    </row>
    <row r="278" spans="11:12" x14ac:dyDescent="0.25">
      <c r="K278" s="68">
        <v>43981</v>
      </c>
      <c r="L278" s="43">
        <v>94.649100000000004</v>
      </c>
    </row>
    <row r="279" spans="11:12" x14ac:dyDescent="0.25">
      <c r="K279" s="68">
        <v>43988</v>
      </c>
      <c r="L279" s="43">
        <v>95.640100000000004</v>
      </c>
    </row>
    <row r="280" spans="11:12" x14ac:dyDescent="0.25">
      <c r="K280" s="68">
        <v>43995</v>
      </c>
      <c r="L280" s="43">
        <v>96.453699999999998</v>
      </c>
    </row>
    <row r="281" spans="11:12" x14ac:dyDescent="0.25">
      <c r="K281" s="68">
        <v>44002</v>
      </c>
      <c r="L281" s="43">
        <v>96.815700000000007</v>
      </c>
    </row>
    <row r="282" spans="11:12" x14ac:dyDescent="0.25">
      <c r="K282" s="68">
        <v>44009</v>
      </c>
      <c r="L282" s="43">
        <v>96.693200000000004</v>
      </c>
    </row>
    <row r="283" spans="11:12" x14ac:dyDescent="0.25">
      <c r="K283" s="68">
        <v>44016</v>
      </c>
      <c r="L283" s="43">
        <v>97.908299999999997</v>
      </c>
    </row>
    <row r="284" spans="11:12" x14ac:dyDescent="0.25">
      <c r="K284" s="68">
        <v>44023</v>
      </c>
      <c r="L284" s="43">
        <v>98.452200000000005</v>
      </c>
    </row>
    <row r="285" spans="11:12" x14ac:dyDescent="0.25">
      <c r="K285" s="68">
        <v>44030</v>
      </c>
      <c r="L285" s="43">
        <v>98.144599999999997</v>
      </c>
    </row>
    <row r="286" spans="11:12" x14ac:dyDescent="0.25">
      <c r="K286" s="68">
        <v>44037</v>
      </c>
      <c r="L286" s="43">
        <v>98.312700000000007</v>
      </c>
    </row>
    <row r="287" spans="11:12" x14ac:dyDescent="0.25">
      <c r="K287" s="68">
        <v>44044</v>
      </c>
      <c r="L287" s="43">
        <v>98.746700000000004</v>
      </c>
    </row>
    <row r="288" spans="11:12" x14ac:dyDescent="0.25">
      <c r="K288" s="68">
        <v>44051</v>
      </c>
      <c r="L288" s="43">
        <v>98.729200000000006</v>
      </c>
    </row>
    <row r="289" spans="11:12" x14ac:dyDescent="0.25">
      <c r="K289" s="68">
        <v>44058</v>
      </c>
      <c r="L289" s="43">
        <v>98.911100000000005</v>
      </c>
    </row>
    <row r="290" spans="11:12" x14ac:dyDescent="0.25">
      <c r="K290" s="68">
        <v>44065</v>
      </c>
      <c r="L290" s="43">
        <v>99.009399999999999</v>
      </c>
    </row>
    <row r="291" spans="11:12" x14ac:dyDescent="0.25">
      <c r="K291" s="68">
        <v>44072</v>
      </c>
      <c r="L291" s="43">
        <v>99.272800000000004</v>
      </c>
    </row>
    <row r="292" spans="11:12" x14ac:dyDescent="0.25">
      <c r="K292" s="68">
        <v>44079</v>
      </c>
      <c r="L292" s="43">
        <v>99.022499999999994</v>
      </c>
    </row>
    <row r="293" spans="11:12" x14ac:dyDescent="0.25">
      <c r="K293" s="68">
        <v>44086</v>
      </c>
      <c r="L293" s="43">
        <v>99.109399999999994</v>
      </c>
    </row>
    <row r="294" spans="11:12" x14ac:dyDescent="0.25">
      <c r="K294" s="68">
        <v>44093</v>
      </c>
      <c r="L294" s="43">
        <v>98.828000000000003</v>
      </c>
    </row>
    <row r="295" spans="11:12" x14ac:dyDescent="0.25">
      <c r="K295" s="68" t="s">
        <v>57</v>
      </c>
      <c r="L295" s="43" t="s">
        <v>57</v>
      </c>
    </row>
    <row r="296" spans="11:12" x14ac:dyDescent="0.25">
      <c r="K296" s="68" t="s">
        <v>57</v>
      </c>
      <c r="L296" s="43" t="s">
        <v>57</v>
      </c>
    </row>
    <row r="297" spans="11:12" x14ac:dyDescent="0.25">
      <c r="K297" s="68" t="s">
        <v>57</v>
      </c>
      <c r="L297" s="43" t="s">
        <v>57</v>
      </c>
    </row>
    <row r="298" spans="11:12" x14ac:dyDescent="0.25">
      <c r="K298" s="68" t="s">
        <v>57</v>
      </c>
      <c r="L298" s="43" t="s">
        <v>57</v>
      </c>
    </row>
    <row r="299" spans="11:12" x14ac:dyDescent="0.25">
      <c r="K299" s="68" t="s">
        <v>57</v>
      </c>
      <c r="L299" s="43" t="s">
        <v>57</v>
      </c>
    </row>
    <row r="300" spans="11:12" x14ac:dyDescent="0.25">
      <c r="K300" s="68" t="s">
        <v>57</v>
      </c>
      <c r="L300" s="43" t="s">
        <v>57</v>
      </c>
    </row>
    <row r="301" spans="11:12" x14ac:dyDescent="0.25">
      <c r="K301" s="68" t="s">
        <v>57</v>
      </c>
      <c r="L301" s="43" t="s">
        <v>57</v>
      </c>
    </row>
    <row r="302" spans="11:12" x14ac:dyDescent="0.25">
      <c r="K302" s="68" t="s">
        <v>57</v>
      </c>
      <c r="L302" s="43" t="s">
        <v>57</v>
      </c>
    </row>
    <row r="303" spans="11:12" x14ac:dyDescent="0.25">
      <c r="K303" s="68" t="s">
        <v>57</v>
      </c>
      <c r="L303" s="43" t="s">
        <v>57</v>
      </c>
    </row>
    <row r="304" spans="11:12" x14ac:dyDescent="0.25">
      <c r="K304" s="68" t="s">
        <v>57</v>
      </c>
      <c r="L304" s="43" t="s">
        <v>57</v>
      </c>
    </row>
    <row r="305" spans="11:12" x14ac:dyDescent="0.25">
      <c r="K305" s="68" t="s">
        <v>57</v>
      </c>
      <c r="L305" s="43" t="s">
        <v>57</v>
      </c>
    </row>
    <row r="306" spans="11:12" x14ac:dyDescent="0.25">
      <c r="K306" s="68" t="s">
        <v>57</v>
      </c>
      <c r="L306" s="43" t="s">
        <v>57</v>
      </c>
    </row>
    <row r="307" spans="11:12" x14ac:dyDescent="0.25">
      <c r="K307" s="68"/>
      <c r="L307" s="43" t="s">
        <v>57</v>
      </c>
    </row>
    <row r="308" spans="11:12" x14ac:dyDescent="0.25">
      <c r="K308" s="69" t="s">
        <v>60</v>
      </c>
      <c r="L308" s="69"/>
    </row>
    <row r="309" spans="11:12" x14ac:dyDescent="0.25">
      <c r="K309" s="68">
        <v>43904</v>
      </c>
      <c r="L309" s="43">
        <v>100</v>
      </c>
    </row>
    <row r="310" spans="11:12" x14ac:dyDescent="0.25">
      <c r="K310" s="68">
        <v>43911</v>
      </c>
      <c r="L310" s="43">
        <v>98.673000000000002</v>
      </c>
    </row>
    <row r="311" spans="11:12" x14ac:dyDescent="0.25">
      <c r="K311" s="68">
        <v>43918</v>
      </c>
      <c r="L311" s="43">
        <v>96.881900000000002</v>
      </c>
    </row>
    <row r="312" spans="11:12" x14ac:dyDescent="0.25">
      <c r="K312" s="68">
        <v>43925</v>
      </c>
      <c r="L312" s="43">
        <v>93.024600000000007</v>
      </c>
    </row>
    <row r="313" spans="11:12" x14ac:dyDescent="0.25">
      <c r="K313" s="68">
        <v>43932</v>
      </c>
      <c r="L313" s="43">
        <v>88.926900000000003</v>
      </c>
    </row>
    <row r="314" spans="11:12" x14ac:dyDescent="0.25">
      <c r="K314" s="68">
        <v>43939</v>
      </c>
      <c r="L314" s="43">
        <v>89.57</v>
      </c>
    </row>
    <row r="315" spans="11:12" x14ac:dyDescent="0.25">
      <c r="K315" s="68">
        <v>43946</v>
      </c>
      <c r="L315" s="43">
        <v>90.014300000000006</v>
      </c>
    </row>
    <row r="316" spans="11:12" x14ac:dyDescent="0.25">
      <c r="K316" s="68">
        <v>43953</v>
      </c>
      <c r="L316" s="43">
        <v>90.897800000000004</v>
      </c>
    </row>
    <row r="317" spans="11:12" x14ac:dyDescent="0.25">
      <c r="K317" s="68">
        <v>43960</v>
      </c>
      <c r="L317" s="43">
        <v>90.622699999999995</v>
      </c>
    </row>
    <row r="318" spans="11:12" x14ac:dyDescent="0.25">
      <c r="K318" s="68">
        <v>43967</v>
      </c>
      <c r="L318" s="43">
        <v>89.6541</v>
      </c>
    </row>
    <row r="319" spans="11:12" x14ac:dyDescent="0.25">
      <c r="K319" s="68">
        <v>43974</v>
      </c>
      <c r="L319" s="43">
        <v>89.198300000000003</v>
      </c>
    </row>
    <row r="320" spans="11:12" x14ac:dyDescent="0.25">
      <c r="K320" s="68">
        <v>43981</v>
      </c>
      <c r="L320" s="43">
        <v>89.930899999999994</v>
      </c>
    </row>
    <row r="321" spans="11:12" x14ac:dyDescent="0.25">
      <c r="K321" s="68">
        <v>43988</v>
      </c>
      <c r="L321" s="43">
        <v>92.311099999999996</v>
      </c>
    </row>
    <row r="322" spans="11:12" x14ac:dyDescent="0.25">
      <c r="K322" s="68">
        <v>43995</v>
      </c>
      <c r="L322" s="43">
        <v>93.093199999999996</v>
      </c>
    </row>
    <row r="323" spans="11:12" x14ac:dyDescent="0.25">
      <c r="K323" s="68">
        <v>44002</v>
      </c>
      <c r="L323" s="43">
        <v>93.260099999999994</v>
      </c>
    </row>
    <row r="324" spans="11:12" x14ac:dyDescent="0.25">
      <c r="K324" s="68">
        <v>44009</v>
      </c>
      <c r="L324" s="43">
        <v>92.385300000000001</v>
      </c>
    </row>
    <row r="325" spans="11:12" x14ac:dyDescent="0.25">
      <c r="K325" s="68">
        <v>44016</v>
      </c>
      <c r="L325" s="43">
        <v>95.947199999999995</v>
      </c>
    </row>
    <row r="326" spans="11:12" x14ac:dyDescent="0.25">
      <c r="K326" s="68">
        <v>44023</v>
      </c>
      <c r="L326" s="43">
        <v>93.059899999999999</v>
      </c>
    </row>
    <row r="327" spans="11:12" x14ac:dyDescent="0.25">
      <c r="K327" s="68">
        <v>44030</v>
      </c>
      <c r="L327" s="43">
        <v>92.632300000000001</v>
      </c>
    </row>
    <row r="328" spans="11:12" x14ac:dyDescent="0.25">
      <c r="K328" s="68">
        <v>44037</v>
      </c>
      <c r="L328" s="43">
        <v>92.716999999999999</v>
      </c>
    </row>
    <row r="329" spans="11:12" x14ac:dyDescent="0.25">
      <c r="K329" s="68">
        <v>44044</v>
      </c>
      <c r="L329" s="43">
        <v>93.466300000000004</v>
      </c>
    </row>
    <row r="330" spans="11:12" x14ac:dyDescent="0.25">
      <c r="K330" s="68">
        <v>44051</v>
      </c>
      <c r="L330" s="43">
        <v>94.121499999999997</v>
      </c>
    </row>
    <row r="331" spans="11:12" x14ac:dyDescent="0.25">
      <c r="K331" s="68">
        <v>44058</v>
      </c>
      <c r="L331" s="43">
        <v>94.020799999999994</v>
      </c>
    </row>
    <row r="332" spans="11:12" x14ac:dyDescent="0.25">
      <c r="K332" s="68">
        <v>44065</v>
      </c>
      <c r="L332" s="43">
        <v>94.809200000000004</v>
      </c>
    </row>
    <row r="333" spans="11:12" x14ac:dyDescent="0.25">
      <c r="K333" s="68">
        <v>44072</v>
      </c>
      <c r="L333" s="43">
        <v>95.270899999999997</v>
      </c>
    </row>
    <row r="334" spans="11:12" x14ac:dyDescent="0.25">
      <c r="K334" s="68">
        <v>44079</v>
      </c>
      <c r="L334" s="43">
        <v>98.3245</v>
      </c>
    </row>
    <row r="335" spans="11:12" x14ac:dyDescent="0.25">
      <c r="K335" s="68">
        <v>44086</v>
      </c>
      <c r="L335" s="43">
        <v>98.385000000000005</v>
      </c>
    </row>
    <row r="336" spans="11:12" x14ac:dyDescent="0.25">
      <c r="K336" s="68">
        <v>44093</v>
      </c>
      <c r="L336" s="43">
        <v>98.703199999999995</v>
      </c>
    </row>
    <row r="337" spans="11:12" x14ac:dyDescent="0.25">
      <c r="K337" s="68" t="s">
        <v>57</v>
      </c>
      <c r="L337" s="43" t="s">
        <v>57</v>
      </c>
    </row>
    <row r="338" spans="11:12" x14ac:dyDescent="0.25">
      <c r="K338" s="68" t="s">
        <v>57</v>
      </c>
      <c r="L338" s="43" t="s">
        <v>57</v>
      </c>
    </row>
    <row r="339" spans="11:12" x14ac:dyDescent="0.25">
      <c r="K339" s="68" t="s">
        <v>57</v>
      </c>
      <c r="L339" s="43" t="s">
        <v>57</v>
      </c>
    </row>
    <row r="340" spans="11:12" x14ac:dyDescent="0.25">
      <c r="K340" s="68" t="s">
        <v>57</v>
      </c>
      <c r="L340" s="43" t="s">
        <v>57</v>
      </c>
    </row>
    <row r="341" spans="11:12" x14ac:dyDescent="0.25">
      <c r="K341" s="68" t="s">
        <v>57</v>
      </c>
      <c r="L341" s="43" t="s">
        <v>57</v>
      </c>
    </row>
    <row r="342" spans="11:12" x14ac:dyDescent="0.25">
      <c r="K342" s="68" t="s">
        <v>57</v>
      </c>
      <c r="L342" s="43" t="s">
        <v>57</v>
      </c>
    </row>
    <row r="343" spans="11:12" x14ac:dyDescent="0.25">
      <c r="K343" s="68" t="s">
        <v>57</v>
      </c>
      <c r="L343" s="43" t="s">
        <v>57</v>
      </c>
    </row>
    <row r="344" spans="11:12" x14ac:dyDescent="0.25">
      <c r="K344" s="68" t="s">
        <v>57</v>
      </c>
      <c r="L344" s="43" t="s">
        <v>57</v>
      </c>
    </row>
    <row r="345" spans="11:12" x14ac:dyDescent="0.25">
      <c r="K345" s="68" t="s">
        <v>57</v>
      </c>
      <c r="L345" s="43" t="s">
        <v>57</v>
      </c>
    </row>
    <row r="346" spans="11:12" x14ac:dyDescent="0.25">
      <c r="K346" s="68" t="s">
        <v>57</v>
      </c>
      <c r="L346" s="43" t="s">
        <v>57</v>
      </c>
    </row>
    <row r="347" spans="11:12" x14ac:dyDescent="0.25">
      <c r="K347" s="68" t="s">
        <v>57</v>
      </c>
      <c r="L347" s="43" t="s">
        <v>57</v>
      </c>
    </row>
    <row r="348" spans="11:12" x14ac:dyDescent="0.25">
      <c r="K348" s="68" t="s">
        <v>57</v>
      </c>
      <c r="L348" s="43" t="s">
        <v>57</v>
      </c>
    </row>
    <row r="349" spans="11:12" x14ac:dyDescent="0.25">
      <c r="K349" s="68"/>
      <c r="L349" s="43" t="s">
        <v>57</v>
      </c>
    </row>
    <row r="350" spans="11:12" x14ac:dyDescent="0.25">
      <c r="K350" s="67"/>
    </row>
  </sheetData>
  <mergeCells count="14">
    <mergeCell ref="H8:H9"/>
    <mergeCell ref="I8:I9"/>
    <mergeCell ref="B10:I10"/>
    <mergeCell ref="B12:I12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89" max="8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38369A-583E-4204-8E93-42130D067AED}">
  <sheetPr codeName="Sheet8">
    <tabColor theme="4" tint="0.39997558519241921"/>
  </sheetPr>
  <dimension ref="A1:L350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19" customWidth="1"/>
    <col min="2" max="2" width="12.5703125" style="19" customWidth="1"/>
    <col min="3" max="5" width="9.7109375" style="19" customWidth="1"/>
    <col min="6" max="6" width="12.5703125" style="19" customWidth="1"/>
    <col min="7" max="9" width="9.7109375" style="19" customWidth="1"/>
    <col min="10" max="10" width="6.7109375" style="19" customWidth="1"/>
    <col min="11" max="11" width="12.42578125" style="19" customWidth="1"/>
    <col min="12" max="12" width="22" style="54" customWidth="1"/>
    <col min="13" max="16384" width="8.7109375" style="19"/>
  </cols>
  <sheetData>
    <row r="1" spans="1:12" ht="60" customHeight="1" x14ac:dyDescent="0.25">
      <c r="A1" s="71" t="s">
        <v>33</v>
      </c>
      <c r="B1" s="71"/>
      <c r="C1" s="71"/>
      <c r="D1" s="71"/>
      <c r="E1" s="71"/>
      <c r="F1" s="71"/>
      <c r="G1" s="71"/>
      <c r="H1" s="71"/>
      <c r="I1" s="71"/>
      <c r="J1" s="4"/>
      <c r="K1" s="34"/>
      <c r="L1" s="35" t="s">
        <v>38</v>
      </c>
    </row>
    <row r="2" spans="1:12" ht="19.5" customHeight="1" x14ac:dyDescent="0.3">
      <c r="A2" s="3" t="str">
        <f>"Weekly Payroll Jobs and Wages in Australia - " &amp;$L$1</f>
        <v>Weekly Payroll Jobs and Wages in Australia - Tasmania</v>
      </c>
      <c r="B2" s="20"/>
      <c r="C2" s="20"/>
      <c r="D2" s="20"/>
      <c r="E2" s="20"/>
      <c r="F2" s="20"/>
      <c r="G2" s="20"/>
      <c r="H2" s="20"/>
      <c r="I2" s="20"/>
      <c r="J2" s="20"/>
      <c r="K2" s="39" t="s">
        <v>63</v>
      </c>
      <c r="L2" s="36">
        <v>44093</v>
      </c>
    </row>
    <row r="3" spans="1:12" ht="15" customHeight="1" x14ac:dyDescent="0.25">
      <c r="A3" s="21" t="str">
        <f>"Week ending "&amp;TEXT($L$2,"dddd dd mmmm yyyy")</f>
        <v>Week ending Saturday 19 September 2020</v>
      </c>
      <c r="B3" s="20"/>
      <c r="C3" s="22"/>
      <c r="D3" s="23"/>
      <c r="E3" s="20"/>
      <c r="F3" s="20"/>
      <c r="G3" s="20"/>
      <c r="H3" s="20"/>
      <c r="I3" s="20"/>
      <c r="J3" s="20"/>
      <c r="K3" s="41" t="s">
        <v>64</v>
      </c>
      <c r="L3" s="40">
        <v>43904</v>
      </c>
    </row>
    <row r="4" spans="1:12" ht="15" customHeight="1" x14ac:dyDescent="0.25">
      <c r="A4" s="2" t="s">
        <v>32</v>
      </c>
      <c r="B4" s="24"/>
      <c r="C4" s="24"/>
      <c r="D4" s="24"/>
      <c r="E4" s="24"/>
      <c r="F4" s="24"/>
      <c r="G4" s="24"/>
      <c r="H4" s="24"/>
      <c r="I4" s="24"/>
      <c r="J4" s="24"/>
      <c r="K4" s="39" t="s">
        <v>70</v>
      </c>
      <c r="L4" s="40">
        <v>44065</v>
      </c>
    </row>
    <row r="5" spans="1:12" ht="11.65" customHeight="1" x14ac:dyDescent="0.25">
      <c r="A5" s="50"/>
      <c r="B5" s="20"/>
      <c r="C5" s="20"/>
      <c r="D5" s="24"/>
      <c r="E5" s="24"/>
      <c r="F5" s="20"/>
      <c r="G5" s="20"/>
      <c r="H5" s="20"/>
      <c r="I5" s="20"/>
      <c r="J5" s="20"/>
      <c r="K5" s="39"/>
      <c r="L5" s="40">
        <v>44072</v>
      </c>
    </row>
    <row r="6" spans="1:12" ht="16.5" customHeight="1" thickBot="1" x14ac:dyDescent="0.3">
      <c r="A6" s="25" t="str">
        <f>"Change in payroll jobs and total wages, "&amp;$L$1</f>
        <v>Change in payroll jobs and total wages, Tasmania</v>
      </c>
      <c r="B6" s="22"/>
      <c r="C6" s="26"/>
      <c r="D6" s="27"/>
      <c r="E6" s="24"/>
      <c r="F6" s="20"/>
      <c r="G6" s="20"/>
      <c r="H6" s="20"/>
      <c r="I6" s="20"/>
      <c r="J6" s="20"/>
      <c r="K6" s="39"/>
      <c r="L6" s="40">
        <v>44079</v>
      </c>
    </row>
    <row r="7" spans="1:12" ht="16.5" customHeight="1" x14ac:dyDescent="0.25">
      <c r="A7" s="58"/>
      <c r="B7" s="83" t="s">
        <v>61</v>
      </c>
      <c r="C7" s="84"/>
      <c r="D7" s="84"/>
      <c r="E7" s="85"/>
      <c r="F7" s="86" t="s">
        <v>62</v>
      </c>
      <c r="G7" s="87"/>
      <c r="H7" s="87"/>
      <c r="I7" s="88"/>
      <c r="J7" s="51"/>
      <c r="K7" s="39" t="s">
        <v>71</v>
      </c>
      <c r="L7" s="40">
        <v>44086</v>
      </c>
    </row>
    <row r="8" spans="1:12" ht="34.35" customHeight="1" x14ac:dyDescent="0.25">
      <c r="A8" s="89"/>
      <c r="B8" s="91" t="str">
        <f>"% Change between " &amp; TEXT($L$3,"dd mmmm")&amp;" and "&amp; TEXT($L$2,"dd mmmm") &amp; " (Change since 100th case of COVID-19)"</f>
        <v>% Change between 14 March and 19 September (Change since 100th case of COVID-19)</v>
      </c>
      <c r="C8" s="93" t="str">
        <f>"% Change between " &amp; TEXT($L$4,"dd mmmm")&amp;" and "&amp; TEXT($L$2,"dd mmmm") &amp; " (monthly change)"</f>
        <v>% Change between 22 August and 19 September (monthly change)</v>
      </c>
      <c r="D8" s="74" t="str">
        <f>"% Change between " &amp; TEXT($L$7,"dd mmmm")&amp;" and "&amp; TEXT($L$2,"dd mmmm") &amp; " (weekly change)"</f>
        <v>% Change between 12 September and 19 September (weekly change)</v>
      </c>
      <c r="E8" s="76" t="str">
        <f>"% Change between " &amp; TEXT($L$6,"dd mmmm")&amp;" and "&amp; TEXT($L$7,"dd mmmm") &amp; " (weekly change)"</f>
        <v>% Change between 05 September and 12 September (weekly change)</v>
      </c>
      <c r="F8" s="95" t="str">
        <f>"% Change between " &amp; TEXT($L$3,"dd mmmm")&amp;" and "&amp; TEXT($L$2,"dd mmmm") &amp; " (Change since 100th case of COVID-19)"</f>
        <v>% Change between 14 March and 19 September (Change since 100th case of COVID-19)</v>
      </c>
      <c r="G8" s="93" t="str">
        <f>"% Change between " &amp; TEXT($L$4,"dd mmmm")&amp;" and "&amp; TEXT($L$2,"dd mmmm") &amp; " (monthly change)"</f>
        <v>% Change between 22 August and 19 September (monthly change)</v>
      </c>
      <c r="H8" s="74" t="str">
        <f>"% Change between " &amp; TEXT($L$7,"dd mmmm")&amp;" and "&amp; TEXT($L$2,"dd mmmm") &amp; " (weekly change)"</f>
        <v>% Change between 12 September and 19 September (weekly change)</v>
      </c>
      <c r="I8" s="76" t="str">
        <f>"% Change between " &amp; TEXT($L$6,"dd mmmm")&amp;" and "&amp; TEXT($L$7,"dd mmmm") &amp; " (weekly change)"</f>
        <v>% Change between 05 September and 12 September (weekly change)</v>
      </c>
      <c r="J8" s="52"/>
      <c r="K8" s="39" t="s">
        <v>72</v>
      </c>
      <c r="L8" s="40">
        <v>44093</v>
      </c>
    </row>
    <row r="9" spans="1:12" ht="44.25" customHeight="1" thickBot="1" x14ac:dyDescent="0.3">
      <c r="A9" s="90"/>
      <c r="B9" s="92"/>
      <c r="C9" s="94"/>
      <c r="D9" s="75"/>
      <c r="E9" s="77"/>
      <c r="F9" s="96"/>
      <c r="G9" s="94"/>
      <c r="H9" s="75"/>
      <c r="I9" s="77"/>
      <c r="J9" s="53"/>
      <c r="K9" s="41" t="s">
        <v>31</v>
      </c>
      <c r="L9" s="43"/>
    </row>
    <row r="10" spans="1:12" x14ac:dyDescent="0.25">
      <c r="A10" s="59"/>
      <c r="B10" s="78" t="str">
        <f>L1</f>
        <v>Tasmania</v>
      </c>
      <c r="C10" s="79"/>
      <c r="D10" s="79"/>
      <c r="E10" s="79"/>
      <c r="F10" s="79"/>
      <c r="G10" s="79"/>
      <c r="H10" s="79"/>
      <c r="I10" s="80"/>
      <c r="J10" s="28"/>
      <c r="K10" s="55"/>
      <c r="L10" s="43"/>
    </row>
    <row r="11" spans="1:12" x14ac:dyDescent="0.25">
      <c r="A11" s="60" t="s">
        <v>30</v>
      </c>
      <c r="B11" s="28">
        <v>-4.4272222849097154E-2</v>
      </c>
      <c r="C11" s="28">
        <v>2.7469280690484155E-3</v>
      </c>
      <c r="D11" s="28">
        <v>5.7534431162069577E-3</v>
      </c>
      <c r="E11" s="28">
        <v>-2.8864612914272225E-3</v>
      </c>
      <c r="F11" s="28">
        <v>-3.6321616467508311E-2</v>
      </c>
      <c r="G11" s="28">
        <v>9.3876870906584031E-3</v>
      </c>
      <c r="H11" s="28">
        <v>1.2873874735669366E-2</v>
      </c>
      <c r="I11" s="61">
        <v>-1.415304164617881E-3</v>
      </c>
      <c r="J11" s="28"/>
      <c r="K11" s="42"/>
      <c r="L11" s="43"/>
    </row>
    <row r="12" spans="1:12" x14ac:dyDescent="0.25">
      <c r="A12" s="59"/>
      <c r="B12" s="81" t="s">
        <v>29</v>
      </c>
      <c r="C12" s="81"/>
      <c r="D12" s="81"/>
      <c r="E12" s="81"/>
      <c r="F12" s="81"/>
      <c r="G12" s="81"/>
      <c r="H12" s="81"/>
      <c r="I12" s="82"/>
      <c r="J12" s="28"/>
      <c r="K12" s="42"/>
      <c r="L12" s="43"/>
    </row>
    <row r="13" spans="1:12" x14ac:dyDescent="0.25">
      <c r="A13" s="62" t="s">
        <v>28</v>
      </c>
      <c r="B13" s="28">
        <v>-5.295590928574212E-2</v>
      </c>
      <c r="C13" s="28">
        <v>-1.9287740606529491E-3</v>
      </c>
      <c r="D13" s="28">
        <v>5.2866080076952038E-3</v>
      </c>
      <c r="E13" s="28">
        <v>-3.4900872207512812E-3</v>
      </c>
      <c r="F13" s="28">
        <v>-7.0854757462954665E-2</v>
      </c>
      <c r="G13" s="28">
        <v>9.5590742676407991E-3</v>
      </c>
      <c r="H13" s="28">
        <v>1.0313026100235767E-2</v>
      </c>
      <c r="I13" s="61">
        <v>-1.3912234630178988E-3</v>
      </c>
      <c r="J13" s="28"/>
      <c r="K13" s="42"/>
      <c r="L13" s="43"/>
    </row>
    <row r="14" spans="1:12" x14ac:dyDescent="0.25">
      <c r="A14" s="62" t="s">
        <v>27</v>
      </c>
      <c r="B14" s="28">
        <v>-4.1913613711712094E-2</v>
      </c>
      <c r="C14" s="28">
        <v>3.9665853313473054E-3</v>
      </c>
      <c r="D14" s="28">
        <v>5.0160177700844244E-3</v>
      </c>
      <c r="E14" s="28">
        <v>-4.4903992878941867E-3</v>
      </c>
      <c r="F14" s="28">
        <v>1.7456266998718606E-2</v>
      </c>
      <c r="G14" s="28">
        <v>7.8262994820679221E-3</v>
      </c>
      <c r="H14" s="28">
        <v>1.684030841011297E-2</v>
      </c>
      <c r="I14" s="61">
        <v>-1.1502561662855015E-3</v>
      </c>
      <c r="J14" s="28"/>
      <c r="K14" s="38"/>
      <c r="L14" s="43"/>
    </row>
    <row r="15" spans="1:12" x14ac:dyDescent="0.25">
      <c r="A15" s="63" t="s">
        <v>49</v>
      </c>
      <c r="B15" s="28">
        <v>5.4356132976690841E-2</v>
      </c>
      <c r="C15" s="28">
        <v>5.5069726180871248E-2</v>
      </c>
      <c r="D15" s="28">
        <v>2.2635670406849107E-2</v>
      </c>
      <c r="E15" s="28">
        <v>4.1900166720244991E-2</v>
      </c>
      <c r="F15" s="28">
        <v>0.20984715332223014</v>
      </c>
      <c r="G15" s="28">
        <v>2.8974804950660626E-2</v>
      </c>
      <c r="H15" s="28">
        <v>-3.3656421009705673E-3</v>
      </c>
      <c r="I15" s="61">
        <v>-3.4604616960066337E-2</v>
      </c>
      <c r="J15" s="28"/>
      <c r="K15" s="56"/>
      <c r="L15" s="43"/>
    </row>
    <row r="16" spans="1:12" x14ac:dyDescent="0.25">
      <c r="A16" s="62" t="s">
        <v>50</v>
      </c>
      <c r="B16" s="28">
        <v>-6.8793323231594372E-2</v>
      </c>
      <c r="C16" s="28">
        <v>4.8166173948946955E-3</v>
      </c>
      <c r="D16" s="28">
        <v>4.9428508021134299E-3</v>
      </c>
      <c r="E16" s="28">
        <v>-1.7365677058003293E-3</v>
      </c>
      <c r="F16" s="28">
        <v>-2.804720468584454E-2</v>
      </c>
      <c r="G16" s="28">
        <v>1.9844070301360484E-2</v>
      </c>
      <c r="H16" s="28">
        <v>1.36439911914219E-2</v>
      </c>
      <c r="I16" s="61">
        <v>-5.3369062856527538E-3</v>
      </c>
      <c r="J16" s="28"/>
      <c r="K16" s="42"/>
      <c r="L16" s="43"/>
    </row>
    <row r="17" spans="1:12" x14ac:dyDescent="0.25">
      <c r="A17" s="62" t="s">
        <v>51</v>
      </c>
      <c r="B17" s="28">
        <v>-5.2671083358716619E-2</v>
      </c>
      <c r="C17" s="28">
        <v>-1.4795483872520609E-3</v>
      </c>
      <c r="D17" s="28">
        <v>3.7864249752355139E-3</v>
      </c>
      <c r="E17" s="28">
        <v>-5.550487045074326E-3</v>
      </c>
      <c r="F17" s="28">
        <v>-3.7041960372871441E-2</v>
      </c>
      <c r="G17" s="28">
        <v>1.931786112219247E-2</v>
      </c>
      <c r="H17" s="28">
        <v>1.1622012499298506E-2</v>
      </c>
      <c r="I17" s="61">
        <v>2.8907694796811434E-3</v>
      </c>
      <c r="J17" s="28"/>
      <c r="K17" s="42"/>
      <c r="L17" s="43"/>
    </row>
    <row r="18" spans="1:12" x14ac:dyDescent="0.25">
      <c r="A18" s="62" t="s">
        <v>52</v>
      </c>
      <c r="B18" s="28">
        <v>-4.1114881642112189E-2</v>
      </c>
      <c r="C18" s="28">
        <v>9.3222491589251E-4</v>
      </c>
      <c r="D18" s="28">
        <v>5.9432000951651354E-3</v>
      </c>
      <c r="E18" s="28">
        <v>-6.3689413310241694E-3</v>
      </c>
      <c r="F18" s="28">
        <v>-5.9417670440616743E-2</v>
      </c>
      <c r="G18" s="28">
        <v>1.8718239550834515E-3</v>
      </c>
      <c r="H18" s="28">
        <v>1.1200330869409081E-2</v>
      </c>
      <c r="I18" s="61">
        <v>2.5101582813435996E-4</v>
      </c>
      <c r="J18" s="28"/>
      <c r="K18" s="42"/>
      <c r="L18" s="43"/>
    </row>
    <row r="19" spans="1:12" ht="17.25" customHeight="1" x14ac:dyDescent="0.25">
      <c r="A19" s="62" t="s">
        <v>53</v>
      </c>
      <c r="B19" s="28">
        <v>-3.8804944277875286E-2</v>
      </c>
      <c r="C19" s="28">
        <v>-2.3506858471666892E-4</v>
      </c>
      <c r="D19" s="28">
        <v>4.5654959774028558E-3</v>
      </c>
      <c r="E19" s="28">
        <v>-6.6637145429484512E-3</v>
      </c>
      <c r="F19" s="28">
        <v>-5.5565590104682872E-2</v>
      </c>
      <c r="G19" s="28">
        <v>8.4980795402327391E-3</v>
      </c>
      <c r="H19" s="28">
        <v>1.5062332077992568E-2</v>
      </c>
      <c r="I19" s="61">
        <v>2.3374002356786328E-3</v>
      </c>
      <c r="J19" s="29"/>
      <c r="K19" s="44"/>
      <c r="L19" s="43"/>
    </row>
    <row r="20" spans="1:12" x14ac:dyDescent="0.25">
      <c r="A20" s="62" t="s">
        <v>54</v>
      </c>
      <c r="B20" s="28">
        <v>-7.2096592191378983E-2</v>
      </c>
      <c r="C20" s="28">
        <v>-8.5660858333946877E-4</v>
      </c>
      <c r="D20" s="28">
        <v>7.7303921568627754E-3</v>
      </c>
      <c r="E20" s="28">
        <v>-8.8974530729339918E-3</v>
      </c>
      <c r="F20" s="28">
        <v>-7.7166131416550265E-2</v>
      </c>
      <c r="G20" s="28">
        <v>1.4236149478864979E-2</v>
      </c>
      <c r="H20" s="28">
        <v>1.7375947204464115E-2</v>
      </c>
      <c r="I20" s="61">
        <v>-2.7171236189826864E-3</v>
      </c>
      <c r="J20" s="20"/>
      <c r="K20" s="37"/>
      <c r="L20" s="43"/>
    </row>
    <row r="21" spans="1:12" ht="15.75" thickBot="1" x14ac:dyDescent="0.3">
      <c r="A21" s="64" t="s">
        <v>55</v>
      </c>
      <c r="B21" s="65">
        <v>-0.18836458787614485</v>
      </c>
      <c r="C21" s="65">
        <v>-1.7531634543813235E-2</v>
      </c>
      <c r="D21" s="65">
        <v>-6.1784102742103997E-3</v>
      </c>
      <c r="E21" s="65">
        <v>-1.3912072751399274E-2</v>
      </c>
      <c r="F21" s="65">
        <v>-6.5946061023126168E-2</v>
      </c>
      <c r="G21" s="65">
        <v>-1.7230347498815579E-3</v>
      </c>
      <c r="H21" s="65">
        <v>-4.4744722655087887E-4</v>
      </c>
      <c r="I21" s="66">
        <v>2.9508384223213557E-3</v>
      </c>
      <c r="J21" s="20"/>
      <c r="K21" s="57"/>
      <c r="L21" s="43"/>
    </row>
    <row r="22" spans="1:12" x14ac:dyDescent="0.25">
      <c r="A22" s="30" t="s">
        <v>48</v>
      </c>
      <c r="B22" s="20"/>
      <c r="C22" s="20"/>
      <c r="D22" s="20"/>
      <c r="E22" s="20"/>
      <c r="F22" s="20"/>
      <c r="G22" s="20"/>
      <c r="H22" s="20"/>
      <c r="I22" s="20"/>
      <c r="J22" s="20"/>
      <c r="K22" s="37"/>
      <c r="L22" s="43"/>
    </row>
    <row r="23" spans="1:12" x14ac:dyDescent="0.25">
      <c r="A23" s="31" t="str">
        <f>"Indexed number of payroll jobs and total wages, "&amp;$L$1&amp;" and Australia"</f>
        <v>Indexed number of payroll jobs and total wages, Tasmania and Australia</v>
      </c>
      <c r="B23" s="20"/>
      <c r="C23" s="20"/>
      <c r="D23" s="20"/>
      <c r="E23" s="20"/>
      <c r="F23" s="20"/>
      <c r="G23" s="20"/>
      <c r="H23" s="20"/>
      <c r="I23" s="20"/>
      <c r="J23" s="20"/>
      <c r="K23" s="45"/>
      <c r="L23" s="43"/>
    </row>
    <row r="24" spans="1:12" x14ac:dyDescent="0.25">
      <c r="A24" s="20"/>
      <c r="B24" s="20"/>
      <c r="C24" s="20"/>
      <c r="D24" s="20"/>
      <c r="E24" s="20"/>
      <c r="F24" s="20"/>
      <c r="G24" s="20"/>
      <c r="H24" s="20"/>
      <c r="I24" s="20"/>
      <c r="J24" s="20"/>
      <c r="K24" s="45"/>
      <c r="L24" s="43"/>
    </row>
    <row r="25" spans="1:12" x14ac:dyDescent="0.25">
      <c r="B25" s="20"/>
      <c r="C25" s="20"/>
      <c r="D25" s="20"/>
      <c r="E25" s="20"/>
      <c r="F25" s="20"/>
      <c r="G25" s="20"/>
      <c r="H25" s="20"/>
      <c r="I25" s="20"/>
      <c r="J25" s="20"/>
      <c r="K25" s="45"/>
      <c r="L25" s="43"/>
    </row>
    <row r="26" spans="1:12" x14ac:dyDescent="0.25">
      <c r="A26" s="20"/>
      <c r="B26" s="20"/>
      <c r="C26" s="20"/>
      <c r="D26" s="20"/>
      <c r="E26" s="24"/>
      <c r="F26" s="24"/>
      <c r="G26" s="24"/>
      <c r="H26" s="24"/>
      <c r="I26" s="24"/>
      <c r="J26" s="24"/>
      <c r="K26" s="57"/>
      <c r="L26" s="43"/>
    </row>
    <row r="27" spans="1:12" x14ac:dyDescent="0.25">
      <c r="A27" s="20"/>
      <c r="B27" s="31"/>
      <c r="C27" s="31"/>
      <c r="D27" s="31"/>
      <c r="E27" s="31"/>
      <c r="F27" s="31"/>
      <c r="G27" s="31"/>
      <c r="H27" s="31"/>
      <c r="I27" s="31"/>
      <c r="J27" s="31"/>
      <c r="K27" s="46"/>
      <c r="L27" s="43"/>
    </row>
    <row r="28" spans="1:12" x14ac:dyDescent="0.25">
      <c r="A28" s="20"/>
      <c r="B28" s="20"/>
      <c r="C28" s="20"/>
      <c r="D28" s="20"/>
      <c r="E28" s="20"/>
      <c r="F28" s="20"/>
      <c r="G28" s="20"/>
      <c r="H28" s="20"/>
      <c r="I28" s="20"/>
      <c r="J28" s="20"/>
      <c r="K28" s="45"/>
      <c r="L28" s="43"/>
    </row>
    <row r="29" spans="1:12" x14ac:dyDescent="0.25">
      <c r="B29" s="20"/>
      <c r="C29" s="20"/>
      <c r="D29" s="20"/>
      <c r="E29" s="20"/>
      <c r="F29" s="20"/>
      <c r="G29" s="20"/>
      <c r="H29" s="20"/>
      <c r="I29" s="20"/>
      <c r="J29" s="20"/>
      <c r="K29" s="45"/>
      <c r="L29" s="43"/>
    </row>
    <row r="30" spans="1:12" x14ac:dyDescent="0.25">
      <c r="A30" s="20"/>
      <c r="B30" s="20"/>
      <c r="C30" s="20"/>
      <c r="D30" s="20"/>
      <c r="E30" s="20"/>
      <c r="F30" s="20"/>
      <c r="G30" s="20"/>
      <c r="H30" s="20"/>
      <c r="I30" s="20"/>
      <c r="J30" s="20"/>
      <c r="K30" s="45"/>
      <c r="L30" s="43"/>
    </row>
    <row r="31" spans="1:12" x14ac:dyDescent="0.25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45"/>
      <c r="L31" s="43"/>
    </row>
    <row r="32" spans="1:12" ht="15.75" customHeight="1" x14ac:dyDescent="0.25">
      <c r="B32" s="20"/>
      <c r="C32" s="20"/>
      <c r="D32" s="20"/>
      <c r="E32" s="20"/>
      <c r="F32" s="20"/>
      <c r="G32" s="20"/>
      <c r="H32" s="20"/>
      <c r="I32" s="20"/>
      <c r="J32" s="20"/>
      <c r="K32" s="45"/>
      <c r="L32" s="43"/>
    </row>
    <row r="33" spans="1:12" x14ac:dyDescent="0.25">
      <c r="A33" s="20"/>
      <c r="B33" s="20"/>
      <c r="C33" s="20"/>
      <c r="D33" s="20"/>
      <c r="E33" s="20"/>
      <c r="F33" s="20"/>
      <c r="G33" s="20"/>
      <c r="H33" s="20"/>
      <c r="I33" s="20"/>
      <c r="J33" s="20"/>
      <c r="K33" s="43" t="s">
        <v>26</v>
      </c>
      <c r="L33" s="43" t="s">
        <v>65</v>
      </c>
    </row>
    <row r="34" spans="1:12" ht="11.25" customHeight="1" x14ac:dyDescent="0.25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43"/>
      <c r="L34" s="42" t="s">
        <v>24</v>
      </c>
    </row>
    <row r="35" spans="1:12" x14ac:dyDescent="0.25">
      <c r="A35" s="32" t="str">
        <f>"Indexed number of payroll jobs held by men by age group, "&amp;$L$1</f>
        <v>Indexed number of payroll jobs held by men by age group, Tasmania</v>
      </c>
      <c r="B35" s="20"/>
      <c r="C35" s="20"/>
      <c r="D35" s="20"/>
      <c r="E35" s="20"/>
      <c r="F35" s="20"/>
      <c r="G35" s="20"/>
      <c r="H35" s="20"/>
      <c r="I35" s="20"/>
      <c r="J35" s="20"/>
      <c r="K35" s="42" t="s">
        <v>49</v>
      </c>
      <c r="L35" s="43">
        <v>95.7</v>
      </c>
    </row>
    <row r="36" spans="1:12" x14ac:dyDescent="0.25">
      <c r="B36" s="20"/>
      <c r="C36" s="20"/>
      <c r="D36" s="20"/>
      <c r="E36" s="20"/>
      <c r="F36" s="20"/>
      <c r="G36" s="20"/>
      <c r="H36" s="20"/>
      <c r="I36" s="20"/>
      <c r="J36" s="20"/>
      <c r="K36" s="42" t="s">
        <v>50</v>
      </c>
      <c r="L36" s="43">
        <v>93.28</v>
      </c>
    </row>
    <row r="37" spans="1:12" x14ac:dyDescent="0.25">
      <c r="B37" s="20"/>
      <c r="C37" s="20"/>
      <c r="D37" s="20"/>
      <c r="E37" s="20"/>
      <c r="F37" s="20"/>
      <c r="G37" s="20"/>
      <c r="H37" s="20"/>
      <c r="I37" s="20"/>
      <c r="J37" s="20"/>
      <c r="K37" s="42" t="s">
        <v>51</v>
      </c>
      <c r="L37" s="43">
        <v>94.74</v>
      </c>
    </row>
    <row r="38" spans="1:12" x14ac:dyDescent="0.25">
      <c r="K38" s="44" t="s">
        <v>52</v>
      </c>
      <c r="L38" s="43">
        <v>95.19</v>
      </c>
    </row>
    <row r="39" spans="1:12" x14ac:dyDescent="0.25">
      <c r="K39" s="37" t="s">
        <v>53</v>
      </c>
      <c r="L39" s="43">
        <v>95.64</v>
      </c>
    </row>
    <row r="40" spans="1:12" x14ac:dyDescent="0.25">
      <c r="K40" s="37" t="s">
        <v>54</v>
      </c>
      <c r="L40" s="43">
        <v>92.36</v>
      </c>
    </row>
    <row r="41" spans="1:12" x14ac:dyDescent="0.25">
      <c r="K41" s="37" t="s">
        <v>55</v>
      </c>
      <c r="L41" s="43">
        <v>86.61</v>
      </c>
    </row>
    <row r="42" spans="1:12" x14ac:dyDescent="0.25">
      <c r="K42" s="37"/>
      <c r="L42" s="43"/>
    </row>
    <row r="43" spans="1:12" x14ac:dyDescent="0.25">
      <c r="K43" s="43"/>
      <c r="L43" s="43" t="s">
        <v>23</v>
      </c>
    </row>
    <row r="44" spans="1:12" x14ac:dyDescent="0.25">
      <c r="K44" s="42" t="s">
        <v>49</v>
      </c>
      <c r="L44" s="43">
        <v>97.36</v>
      </c>
    </row>
    <row r="45" spans="1:12" ht="15.4" customHeight="1" x14ac:dyDescent="0.25">
      <c r="A45" s="32" t="str">
        <f>"Indexed number of payroll jobs held by women by age group, "&amp;$L$1</f>
        <v>Indexed number of payroll jobs held by women by age group, Tasmania</v>
      </c>
      <c r="B45" s="20"/>
      <c r="C45" s="20"/>
      <c r="D45" s="20"/>
      <c r="E45" s="20"/>
      <c r="F45" s="20"/>
      <c r="G45" s="20"/>
      <c r="H45" s="20"/>
      <c r="I45" s="20"/>
      <c r="J45" s="20"/>
      <c r="K45" s="42" t="s">
        <v>50</v>
      </c>
      <c r="L45" s="43">
        <v>92.98</v>
      </c>
    </row>
    <row r="46" spans="1:12" ht="15.4" customHeight="1" x14ac:dyDescent="0.25">
      <c r="B46" s="20"/>
      <c r="C46" s="20"/>
      <c r="D46" s="20"/>
      <c r="E46" s="20"/>
      <c r="F46" s="20"/>
      <c r="G46" s="20"/>
      <c r="H46" s="20"/>
      <c r="I46" s="20"/>
      <c r="J46" s="20"/>
      <c r="K46" s="42" t="s">
        <v>51</v>
      </c>
      <c r="L46" s="43">
        <v>93.75</v>
      </c>
    </row>
    <row r="47" spans="1:12" ht="15.4" customHeight="1" x14ac:dyDescent="0.25">
      <c r="B47" s="20"/>
      <c r="C47" s="20"/>
      <c r="D47" s="20"/>
      <c r="E47" s="20"/>
      <c r="F47" s="20"/>
      <c r="G47" s="20"/>
      <c r="H47" s="20"/>
      <c r="I47" s="20"/>
      <c r="J47" s="20"/>
      <c r="K47" s="44" t="s">
        <v>52</v>
      </c>
      <c r="L47" s="43">
        <v>94.5</v>
      </c>
    </row>
    <row r="48" spans="1:12" ht="15.4" customHeight="1" x14ac:dyDescent="0.25">
      <c r="B48" s="20"/>
      <c r="C48" s="20"/>
      <c r="D48" s="20"/>
      <c r="E48" s="20"/>
      <c r="F48" s="20"/>
      <c r="G48" s="20"/>
      <c r="H48" s="20"/>
      <c r="I48" s="20"/>
      <c r="J48" s="20"/>
      <c r="K48" s="37" t="s">
        <v>53</v>
      </c>
      <c r="L48" s="43">
        <v>95.06</v>
      </c>
    </row>
    <row r="49" spans="1:12" ht="15.4" customHeight="1" x14ac:dyDescent="0.25">
      <c r="B49" s="20"/>
      <c r="C49" s="20"/>
      <c r="D49" s="20"/>
      <c r="E49" s="20"/>
      <c r="F49" s="20"/>
      <c r="G49" s="20"/>
      <c r="H49" s="20"/>
      <c r="I49" s="20"/>
      <c r="J49" s="20"/>
      <c r="K49" s="37" t="s">
        <v>54</v>
      </c>
      <c r="L49" s="43">
        <v>91.36</v>
      </c>
    </row>
    <row r="50" spans="1:12" ht="15.4" customHeight="1" x14ac:dyDescent="0.25">
      <c r="B50" s="20"/>
      <c r="C50" s="20"/>
      <c r="D50" s="20"/>
      <c r="E50" s="20"/>
      <c r="F50" s="20"/>
      <c r="G50" s="20"/>
      <c r="H50" s="20"/>
      <c r="I50" s="20"/>
      <c r="J50" s="20"/>
      <c r="K50" s="37" t="s">
        <v>55</v>
      </c>
      <c r="L50" s="43">
        <v>85.79</v>
      </c>
    </row>
    <row r="51" spans="1:12" ht="15.4" customHeight="1" x14ac:dyDescent="0.25">
      <c r="B51" s="32"/>
      <c r="C51" s="32"/>
      <c r="D51" s="32"/>
      <c r="E51" s="32"/>
      <c r="F51" s="32"/>
      <c r="G51" s="32"/>
      <c r="H51" s="32"/>
      <c r="I51" s="32"/>
      <c r="J51" s="32"/>
      <c r="K51" s="37"/>
      <c r="L51" s="43"/>
    </row>
    <row r="52" spans="1:12" ht="15.4" customHeight="1" x14ac:dyDescent="0.25">
      <c r="B52" s="20"/>
      <c r="C52" s="20"/>
      <c r="D52" s="20"/>
      <c r="E52" s="20"/>
      <c r="F52" s="20"/>
      <c r="G52" s="20"/>
      <c r="H52" s="20"/>
      <c r="I52" s="20"/>
      <c r="J52" s="20"/>
      <c r="K52" s="43"/>
      <c r="L52" s="43" t="s">
        <v>22</v>
      </c>
    </row>
    <row r="53" spans="1:12" ht="15.4" customHeight="1" x14ac:dyDescent="0.25">
      <c r="B53" s="31"/>
      <c r="C53" s="31"/>
      <c r="D53" s="31"/>
      <c r="E53" s="31"/>
      <c r="F53" s="31"/>
      <c r="G53" s="31"/>
      <c r="H53" s="31"/>
      <c r="I53" s="31"/>
      <c r="J53" s="31"/>
      <c r="K53" s="42" t="s">
        <v>49</v>
      </c>
      <c r="L53" s="43">
        <v>99.14</v>
      </c>
    </row>
    <row r="54" spans="1:12" ht="15.4" customHeight="1" x14ac:dyDescent="0.25">
      <c r="A54" s="32" t="str">
        <f>"Change in payroll jobs since week ending "&amp;TEXT($L$3,"dd mmmm")&amp;" by Industry, "&amp;$L$1</f>
        <v>Change in payroll jobs since week ending 14 March by Industry, Tasmania</v>
      </c>
      <c r="B54" s="20"/>
      <c r="C54" s="20"/>
      <c r="D54" s="20"/>
      <c r="E54" s="20"/>
      <c r="F54" s="20"/>
      <c r="G54" s="20"/>
      <c r="H54" s="20"/>
      <c r="I54" s="20"/>
      <c r="J54" s="20"/>
      <c r="K54" s="42" t="s">
        <v>50</v>
      </c>
      <c r="L54" s="43">
        <v>93.59</v>
      </c>
    </row>
    <row r="55" spans="1:12" ht="15.4" customHeight="1" x14ac:dyDescent="0.25">
      <c r="B55" s="20"/>
      <c r="C55" s="20"/>
      <c r="D55" s="20"/>
      <c r="E55" s="20"/>
      <c r="F55" s="20"/>
      <c r="G55" s="20"/>
      <c r="H55" s="20"/>
      <c r="I55" s="20"/>
      <c r="J55" s="20"/>
      <c r="K55" s="42" t="s">
        <v>51</v>
      </c>
      <c r="L55" s="43">
        <v>94.01</v>
      </c>
    </row>
    <row r="56" spans="1:12" ht="15.4" customHeight="1" x14ac:dyDescent="0.25">
      <c r="B56" s="20"/>
      <c r="C56" s="20"/>
      <c r="D56" s="20"/>
      <c r="E56" s="20"/>
      <c r="F56" s="20"/>
      <c r="G56" s="20"/>
      <c r="H56" s="20"/>
      <c r="I56" s="20"/>
      <c r="J56" s="20"/>
      <c r="K56" s="44" t="s">
        <v>52</v>
      </c>
      <c r="L56" s="43">
        <v>95.05</v>
      </c>
    </row>
    <row r="57" spans="1:12" ht="15.4" customHeight="1" x14ac:dyDescent="0.25">
      <c r="A57" s="20"/>
      <c r="B57" s="20"/>
      <c r="C57" s="20"/>
      <c r="D57" s="20"/>
      <c r="E57" s="20"/>
      <c r="F57" s="20"/>
      <c r="G57" s="20"/>
      <c r="H57" s="20"/>
      <c r="I57" s="20"/>
      <c r="J57" s="20"/>
      <c r="K57" s="37" t="s">
        <v>53</v>
      </c>
      <c r="L57" s="43">
        <v>95.52</v>
      </c>
    </row>
    <row r="58" spans="1:12" ht="15.4" customHeight="1" x14ac:dyDescent="0.25">
      <c r="B58" s="20"/>
      <c r="C58" s="20"/>
      <c r="D58" s="20"/>
      <c r="E58" s="20"/>
      <c r="F58" s="20"/>
      <c r="G58" s="20"/>
      <c r="H58" s="20"/>
      <c r="I58" s="20"/>
      <c r="J58" s="20"/>
      <c r="K58" s="37" t="s">
        <v>54</v>
      </c>
      <c r="L58" s="43">
        <v>92.06</v>
      </c>
    </row>
    <row r="59" spans="1:12" ht="15.4" customHeight="1" x14ac:dyDescent="0.25">
      <c r="K59" s="37" t="s">
        <v>55</v>
      </c>
      <c r="L59" s="43">
        <v>85.23</v>
      </c>
    </row>
    <row r="60" spans="1:12" ht="15.4" customHeight="1" x14ac:dyDescent="0.25">
      <c r="K60" s="37"/>
      <c r="L60" s="43"/>
    </row>
    <row r="61" spans="1:12" ht="15.4" customHeight="1" x14ac:dyDescent="0.25">
      <c r="B61" s="20"/>
      <c r="C61" s="20"/>
      <c r="D61" s="20"/>
      <c r="E61" s="20"/>
      <c r="F61" s="20"/>
      <c r="G61" s="20"/>
      <c r="H61" s="20"/>
      <c r="I61" s="20"/>
      <c r="J61" s="20"/>
      <c r="K61" s="39"/>
      <c r="L61" s="39"/>
    </row>
    <row r="62" spans="1:12" ht="15.4" customHeight="1" x14ac:dyDescent="0.25">
      <c r="K62" s="43" t="s">
        <v>25</v>
      </c>
      <c r="L62" s="42" t="s">
        <v>66</v>
      </c>
    </row>
    <row r="63" spans="1:12" ht="15.4" customHeight="1" x14ac:dyDescent="0.25">
      <c r="K63" s="46"/>
      <c r="L63" s="42" t="s">
        <v>24</v>
      </c>
    </row>
    <row r="64" spans="1:12" ht="15.4" customHeight="1" x14ac:dyDescent="0.25">
      <c r="K64" s="42" t="s">
        <v>49</v>
      </c>
      <c r="L64" s="43">
        <v>95.01</v>
      </c>
    </row>
    <row r="65" spans="1:12" ht="15.4" customHeight="1" x14ac:dyDescent="0.25">
      <c r="K65" s="42" t="s">
        <v>50</v>
      </c>
      <c r="L65" s="43">
        <v>92.14</v>
      </c>
    </row>
    <row r="66" spans="1:12" ht="15.4" customHeight="1" x14ac:dyDescent="0.25">
      <c r="K66" s="42" t="s">
        <v>51</v>
      </c>
      <c r="L66" s="43">
        <v>95.14</v>
      </c>
    </row>
    <row r="67" spans="1:12" ht="15.4" customHeight="1" x14ac:dyDescent="0.25">
      <c r="K67" s="44" t="s">
        <v>52</v>
      </c>
      <c r="L67" s="43">
        <v>96.47</v>
      </c>
    </row>
    <row r="68" spans="1:12" ht="15.4" customHeight="1" x14ac:dyDescent="0.25">
      <c r="K68" s="37" t="s">
        <v>53</v>
      </c>
      <c r="L68" s="43">
        <v>96.74</v>
      </c>
    </row>
    <row r="69" spans="1:12" ht="15.4" customHeight="1" x14ac:dyDescent="0.25">
      <c r="K69" s="37" t="s">
        <v>54</v>
      </c>
      <c r="L69" s="43">
        <v>93.43</v>
      </c>
    </row>
    <row r="70" spans="1:12" ht="15.4" customHeight="1" x14ac:dyDescent="0.25">
      <c r="K70" s="37" t="s">
        <v>55</v>
      </c>
      <c r="L70" s="43">
        <v>78.38</v>
      </c>
    </row>
    <row r="71" spans="1:12" ht="15.4" customHeight="1" x14ac:dyDescent="0.25">
      <c r="K71" s="37"/>
      <c r="L71" s="43"/>
    </row>
    <row r="72" spans="1:12" ht="15.4" customHeight="1" x14ac:dyDescent="0.25">
      <c r="K72" s="38"/>
      <c r="L72" s="43" t="s">
        <v>23</v>
      </c>
    </row>
    <row r="73" spans="1:12" ht="15.4" customHeight="1" x14ac:dyDescent="0.25">
      <c r="K73" s="42" t="s">
        <v>49</v>
      </c>
      <c r="L73" s="43">
        <v>96.64</v>
      </c>
    </row>
    <row r="74" spans="1:12" ht="15.4" customHeight="1" x14ac:dyDescent="0.25">
      <c r="K74" s="42" t="s">
        <v>50</v>
      </c>
      <c r="L74" s="43">
        <v>92.42</v>
      </c>
    </row>
    <row r="75" spans="1:12" ht="15.4" customHeight="1" x14ac:dyDescent="0.25">
      <c r="K75" s="42" t="s">
        <v>51</v>
      </c>
      <c r="L75" s="43">
        <v>95.04</v>
      </c>
    </row>
    <row r="76" spans="1:12" ht="15.4" customHeight="1" x14ac:dyDescent="0.25">
      <c r="A76" s="31" t="str">
        <f>"Distribution of payroll jobs by industry, "&amp;$L$1</f>
        <v>Distribution of payroll jobs by industry, Tasmania</v>
      </c>
      <c r="K76" s="44" t="s">
        <v>52</v>
      </c>
      <c r="L76" s="43">
        <v>96.23</v>
      </c>
    </row>
    <row r="77" spans="1:12" ht="15.4" customHeight="1" x14ac:dyDescent="0.25">
      <c r="K77" s="37" t="s">
        <v>53</v>
      </c>
      <c r="L77" s="43">
        <v>96.36</v>
      </c>
    </row>
    <row r="78" spans="1:12" ht="15.4" customHeight="1" x14ac:dyDescent="0.25">
      <c r="K78" s="37" t="s">
        <v>54</v>
      </c>
      <c r="L78" s="43">
        <v>92.86</v>
      </c>
    </row>
    <row r="79" spans="1:12" ht="15.4" customHeight="1" x14ac:dyDescent="0.25">
      <c r="K79" s="37" t="s">
        <v>55</v>
      </c>
      <c r="L79" s="43">
        <v>77.819999999999993</v>
      </c>
    </row>
    <row r="80" spans="1:12" ht="15.4" customHeight="1" x14ac:dyDescent="0.25">
      <c r="K80" s="37"/>
      <c r="L80" s="43"/>
    </row>
    <row r="81" spans="1:12" ht="15.4" customHeight="1" x14ac:dyDescent="0.25">
      <c r="K81" s="39"/>
      <c r="L81" s="43" t="s">
        <v>22</v>
      </c>
    </row>
    <row r="82" spans="1:12" ht="15.4" customHeight="1" x14ac:dyDescent="0.25">
      <c r="K82" s="42" t="s">
        <v>49</v>
      </c>
      <c r="L82" s="43">
        <v>97.98</v>
      </c>
    </row>
    <row r="83" spans="1:12" ht="15.4" customHeight="1" x14ac:dyDescent="0.25">
      <c r="K83" s="42" t="s">
        <v>50</v>
      </c>
      <c r="L83" s="43">
        <v>92.68</v>
      </c>
    </row>
    <row r="84" spans="1:12" ht="15.4" customHeight="1" x14ac:dyDescent="0.25">
      <c r="K84" s="42" t="s">
        <v>51</v>
      </c>
      <c r="L84" s="43">
        <v>95.58</v>
      </c>
    </row>
    <row r="85" spans="1:12" ht="15.4" customHeight="1" x14ac:dyDescent="0.25">
      <c r="K85" s="44" t="s">
        <v>52</v>
      </c>
      <c r="L85" s="43">
        <v>96.74</v>
      </c>
    </row>
    <row r="86" spans="1:12" ht="15.4" customHeight="1" x14ac:dyDescent="0.25">
      <c r="K86" s="37" t="s">
        <v>53</v>
      </c>
      <c r="L86" s="43">
        <v>96.79</v>
      </c>
    </row>
    <row r="87" spans="1:12" ht="15.4" customHeight="1" x14ac:dyDescent="0.25">
      <c r="K87" s="37" t="s">
        <v>54</v>
      </c>
      <c r="L87" s="43">
        <v>93.6</v>
      </c>
    </row>
    <row r="88" spans="1:12" ht="15.4" customHeight="1" x14ac:dyDescent="0.25">
      <c r="A88" s="33"/>
      <c r="B88" s="33"/>
      <c r="C88" s="33"/>
      <c r="D88" s="33"/>
      <c r="E88" s="33"/>
      <c r="F88" s="33"/>
      <c r="G88" s="33"/>
      <c r="H88" s="33"/>
      <c r="I88" s="33"/>
      <c r="J88" s="33"/>
      <c r="K88" s="37" t="s">
        <v>55</v>
      </c>
      <c r="L88" s="43">
        <v>77.52</v>
      </c>
    </row>
    <row r="89" spans="1:12" ht="15.4" customHeight="1" x14ac:dyDescent="0.25">
      <c r="A89" s="33"/>
      <c r="B89" s="33"/>
      <c r="C89" s="33"/>
      <c r="D89" s="33"/>
      <c r="E89" s="33"/>
      <c r="F89" s="33"/>
      <c r="G89" s="33"/>
      <c r="H89" s="33"/>
      <c r="I89" s="33"/>
      <c r="J89" s="33"/>
      <c r="K89" s="37"/>
      <c r="L89" s="43"/>
    </row>
    <row r="90" spans="1:12" ht="15" customHeight="1" x14ac:dyDescent="0.25">
      <c r="B90" s="24"/>
      <c r="C90" s="24"/>
      <c r="D90" s="24"/>
      <c r="E90" s="24"/>
      <c r="F90" s="24"/>
      <c r="G90" s="24"/>
      <c r="H90" s="24"/>
      <c r="I90" s="24"/>
      <c r="J90" s="24"/>
      <c r="K90" s="38"/>
      <c r="L90" s="38"/>
    </row>
    <row r="91" spans="1:12" ht="15" customHeight="1" x14ac:dyDescent="0.25">
      <c r="B91" s="24"/>
      <c r="C91" s="24"/>
      <c r="D91" s="24"/>
      <c r="E91" s="24"/>
      <c r="F91" s="24"/>
      <c r="G91" s="24"/>
      <c r="H91" s="24"/>
      <c r="I91" s="24"/>
      <c r="J91" s="24"/>
      <c r="K91" s="43" t="s">
        <v>21</v>
      </c>
      <c r="L91" s="70" t="s">
        <v>67</v>
      </c>
    </row>
    <row r="92" spans="1:12" ht="15" customHeight="1" x14ac:dyDescent="0.25">
      <c r="A92" s="24"/>
      <c r="B92" s="24"/>
      <c r="C92" s="24"/>
      <c r="D92" s="24"/>
      <c r="E92" s="24"/>
      <c r="F92" s="24"/>
      <c r="G92" s="24"/>
      <c r="H92" s="24"/>
      <c r="I92" s="24"/>
      <c r="J92" s="24"/>
      <c r="K92" s="34"/>
      <c r="L92" s="40"/>
    </row>
    <row r="93" spans="1:12" ht="15" customHeight="1" x14ac:dyDescent="0.25">
      <c r="A93" s="24"/>
      <c r="B93" s="24"/>
      <c r="C93" s="24"/>
      <c r="D93" s="24"/>
      <c r="E93" s="24"/>
      <c r="F93" s="24"/>
      <c r="G93" s="24"/>
      <c r="H93" s="24"/>
      <c r="I93" s="24"/>
      <c r="J93" s="24"/>
      <c r="K93" s="38" t="s">
        <v>19</v>
      </c>
      <c r="L93" s="42">
        <v>-0.17030000000000001</v>
      </c>
    </row>
    <row r="94" spans="1:12" ht="15" customHeight="1" x14ac:dyDescent="0.25">
      <c r="A94" s="24"/>
      <c r="B94" s="24"/>
      <c r="C94" s="24"/>
      <c r="D94" s="24"/>
      <c r="E94" s="24"/>
      <c r="F94" s="24"/>
      <c r="G94" s="24"/>
      <c r="H94" s="24"/>
      <c r="I94" s="24"/>
      <c r="J94" s="24"/>
      <c r="K94" s="38" t="s">
        <v>0</v>
      </c>
      <c r="L94" s="42">
        <v>-0.1154</v>
      </c>
    </row>
    <row r="95" spans="1:12" ht="15" customHeight="1" x14ac:dyDescent="0.25">
      <c r="B95" s="24"/>
      <c r="C95" s="24"/>
      <c r="D95" s="24"/>
      <c r="E95" s="24"/>
      <c r="F95" s="24"/>
      <c r="G95" s="24"/>
      <c r="H95" s="24"/>
      <c r="I95" s="24"/>
      <c r="J95" s="24"/>
      <c r="K95" s="38" t="s">
        <v>1</v>
      </c>
      <c r="L95" s="42">
        <v>-2.7699999999999999E-2</v>
      </c>
    </row>
    <row r="96" spans="1:12" ht="15" customHeight="1" x14ac:dyDescent="0.25">
      <c r="B96" s="24"/>
      <c r="C96" s="24"/>
      <c r="D96" s="24"/>
      <c r="E96" s="24"/>
      <c r="F96" s="24"/>
      <c r="G96" s="24"/>
      <c r="H96" s="24"/>
      <c r="I96" s="24"/>
      <c r="J96" s="24"/>
      <c r="K96" s="38" t="s">
        <v>18</v>
      </c>
      <c r="L96" s="42">
        <v>-2.0999999999999999E-3</v>
      </c>
    </row>
    <row r="97" spans="1:12" ht="15" customHeight="1" x14ac:dyDescent="0.25">
      <c r="A97" s="24"/>
      <c r="B97" s="24"/>
      <c r="C97" s="24"/>
      <c r="D97" s="24"/>
      <c r="E97" s="24"/>
      <c r="F97" s="24"/>
      <c r="G97" s="24"/>
      <c r="H97" s="24"/>
      <c r="I97" s="24"/>
      <c r="J97" s="24"/>
      <c r="K97" s="38" t="s">
        <v>2</v>
      </c>
      <c r="L97" s="42">
        <v>-5.3499999999999999E-2</v>
      </c>
    </row>
    <row r="98" spans="1:12" ht="15" customHeight="1" x14ac:dyDescent="0.25">
      <c r="B98" s="24"/>
      <c r="C98" s="24"/>
      <c r="D98" s="24"/>
      <c r="E98" s="24"/>
      <c r="F98" s="24"/>
      <c r="G98" s="24"/>
      <c r="H98" s="24"/>
      <c r="I98" s="24"/>
      <c r="J98" s="24"/>
      <c r="K98" s="38" t="s">
        <v>17</v>
      </c>
      <c r="L98" s="42">
        <v>-5.0299999999999997E-2</v>
      </c>
    </row>
    <row r="99" spans="1:12" ht="15" customHeight="1" x14ac:dyDescent="0.25">
      <c r="A99" s="24"/>
      <c r="B99" s="24"/>
      <c r="C99" s="24"/>
      <c r="D99" s="24"/>
      <c r="E99" s="24"/>
      <c r="F99" s="24"/>
      <c r="G99" s="24"/>
      <c r="H99" s="24"/>
      <c r="I99" s="24"/>
      <c r="J99" s="24"/>
      <c r="K99" s="38" t="s">
        <v>16</v>
      </c>
      <c r="L99" s="42">
        <v>-4.87E-2</v>
      </c>
    </row>
    <row r="100" spans="1:12" ht="15" customHeight="1" x14ac:dyDescent="0.25">
      <c r="A100" s="24"/>
      <c r="B100" s="24"/>
      <c r="C100" s="24"/>
      <c r="D100" s="24"/>
      <c r="E100" s="24"/>
      <c r="F100" s="24"/>
      <c r="G100" s="24"/>
      <c r="H100" s="24"/>
      <c r="I100" s="24"/>
      <c r="J100" s="24"/>
      <c r="K100" s="38" t="s">
        <v>15</v>
      </c>
      <c r="L100" s="42">
        <v>-0.1328</v>
      </c>
    </row>
    <row r="101" spans="1:12" x14ac:dyDescent="0.25">
      <c r="A101" s="24"/>
      <c r="B101" s="24"/>
      <c r="C101" s="24"/>
      <c r="D101" s="24"/>
      <c r="E101" s="24"/>
      <c r="F101" s="24"/>
      <c r="G101" s="24"/>
      <c r="H101" s="24"/>
      <c r="I101" s="24"/>
      <c r="J101" s="24"/>
      <c r="K101" s="38" t="s">
        <v>14</v>
      </c>
      <c r="L101" s="42">
        <v>-8.3799999999999999E-2</v>
      </c>
    </row>
    <row r="102" spans="1:12" x14ac:dyDescent="0.25">
      <c r="A102" s="24"/>
      <c r="B102" s="24"/>
      <c r="C102" s="24"/>
      <c r="D102" s="24"/>
      <c r="E102" s="24"/>
      <c r="F102" s="24"/>
      <c r="G102" s="24"/>
      <c r="H102" s="24"/>
      <c r="I102" s="24"/>
      <c r="J102" s="24"/>
      <c r="K102" s="38" t="s">
        <v>13</v>
      </c>
      <c r="L102" s="42">
        <v>-0.1008</v>
      </c>
    </row>
    <row r="103" spans="1:12" x14ac:dyDescent="0.25">
      <c r="K103" s="38" t="s">
        <v>12</v>
      </c>
      <c r="L103" s="42">
        <v>-0.06</v>
      </c>
    </row>
    <row r="104" spans="1:12" x14ac:dyDescent="0.25">
      <c r="K104" s="38" t="s">
        <v>11</v>
      </c>
      <c r="L104" s="42">
        <v>-3.09E-2</v>
      </c>
    </row>
    <row r="105" spans="1:12" x14ac:dyDescent="0.25">
      <c r="K105" s="38" t="s">
        <v>10</v>
      </c>
      <c r="L105" s="42">
        <v>-3.09E-2</v>
      </c>
    </row>
    <row r="106" spans="1:12" x14ac:dyDescent="0.25">
      <c r="K106" s="38" t="s">
        <v>9</v>
      </c>
      <c r="L106" s="42">
        <v>-3.6499999999999998E-2</v>
      </c>
    </row>
    <row r="107" spans="1:12" x14ac:dyDescent="0.25">
      <c r="K107" s="38" t="s">
        <v>8</v>
      </c>
      <c r="L107" s="42">
        <v>3.3000000000000002E-2</v>
      </c>
    </row>
    <row r="108" spans="1:12" x14ac:dyDescent="0.25">
      <c r="K108" s="38" t="s">
        <v>7</v>
      </c>
      <c r="L108" s="42">
        <v>-1.55E-2</v>
      </c>
    </row>
    <row r="109" spans="1:12" x14ac:dyDescent="0.25">
      <c r="K109" s="38" t="s">
        <v>6</v>
      </c>
      <c r="L109" s="42">
        <v>9.4000000000000004E-3</v>
      </c>
    </row>
    <row r="110" spans="1:12" x14ac:dyDescent="0.25">
      <c r="K110" s="38" t="s">
        <v>5</v>
      </c>
      <c r="L110" s="42">
        <v>-8.7800000000000003E-2</v>
      </c>
    </row>
    <row r="111" spans="1:12" x14ac:dyDescent="0.25">
      <c r="K111" s="38" t="s">
        <v>3</v>
      </c>
      <c r="L111" s="42">
        <v>-5.0099999999999999E-2</v>
      </c>
    </row>
    <row r="112" spans="1:12" x14ac:dyDescent="0.25">
      <c r="K112" s="38"/>
      <c r="L112" s="48"/>
    </row>
    <row r="113" spans="1:12" x14ac:dyDescent="0.25">
      <c r="A113" s="24"/>
      <c r="B113" s="24"/>
      <c r="C113" s="24"/>
      <c r="D113" s="24"/>
      <c r="E113" s="24"/>
      <c r="F113" s="24"/>
      <c r="G113" s="24"/>
      <c r="H113" s="24"/>
      <c r="I113" s="24"/>
      <c r="J113" s="24"/>
      <c r="K113" s="38"/>
      <c r="L113" s="68"/>
    </row>
    <row r="114" spans="1:12" x14ac:dyDescent="0.25">
      <c r="K114" s="38"/>
      <c r="L114" s="48"/>
    </row>
    <row r="115" spans="1:12" x14ac:dyDescent="0.25">
      <c r="K115" s="38"/>
      <c r="L115" s="48"/>
    </row>
    <row r="116" spans="1:12" x14ac:dyDescent="0.25">
      <c r="K116" s="38"/>
      <c r="L116" s="48"/>
    </row>
    <row r="117" spans="1:12" x14ac:dyDescent="0.25">
      <c r="K117" s="38"/>
      <c r="L117" s="48"/>
    </row>
    <row r="118" spans="1:12" x14ac:dyDescent="0.25">
      <c r="K118" s="38"/>
      <c r="L118" s="48"/>
    </row>
    <row r="119" spans="1:12" x14ac:dyDescent="0.25">
      <c r="K119" s="38"/>
      <c r="L119" s="48"/>
    </row>
    <row r="120" spans="1:12" x14ac:dyDescent="0.25">
      <c r="K120" s="38"/>
      <c r="L120" s="47"/>
    </row>
    <row r="121" spans="1:12" x14ac:dyDescent="0.25">
      <c r="K121" s="38"/>
      <c r="L121" s="48"/>
    </row>
    <row r="122" spans="1:12" x14ac:dyDescent="0.25">
      <c r="K122" s="38"/>
      <c r="L122" s="48"/>
    </row>
    <row r="123" spans="1:12" x14ac:dyDescent="0.25">
      <c r="K123" s="38"/>
      <c r="L123" s="48"/>
    </row>
    <row r="124" spans="1:12" x14ac:dyDescent="0.25">
      <c r="K124" s="38"/>
      <c r="L124" s="48"/>
    </row>
    <row r="125" spans="1:12" x14ac:dyDescent="0.25">
      <c r="K125" s="38"/>
      <c r="L125" s="48"/>
    </row>
    <row r="126" spans="1:12" x14ac:dyDescent="0.25">
      <c r="K126" s="38"/>
      <c r="L126" s="48"/>
    </row>
    <row r="127" spans="1:12" x14ac:dyDescent="0.25">
      <c r="K127" s="38"/>
      <c r="L127" s="48"/>
    </row>
    <row r="128" spans="1:12" x14ac:dyDescent="0.25">
      <c r="K128" s="38"/>
      <c r="L128" s="48"/>
    </row>
    <row r="129" spans="11:12" x14ac:dyDescent="0.25">
      <c r="K129" s="38"/>
      <c r="L129" s="48"/>
    </row>
    <row r="130" spans="11:12" x14ac:dyDescent="0.25">
      <c r="K130" s="38"/>
      <c r="L130" s="48"/>
    </row>
    <row r="131" spans="11:12" x14ac:dyDescent="0.25">
      <c r="K131" s="38"/>
      <c r="L131" s="48"/>
    </row>
    <row r="132" spans="11:12" x14ac:dyDescent="0.25">
      <c r="K132" s="38"/>
      <c r="L132" s="48"/>
    </row>
    <row r="133" spans="11:12" x14ac:dyDescent="0.25">
      <c r="K133" s="34"/>
      <c r="L133" s="48"/>
    </row>
    <row r="134" spans="11:12" x14ac:dyDescent="0.25">
      <c r="K134" s="34"/>
      <c r="L134" s="48"/>
    </row>
    <row r="135" spans="11:12" x14ac:dyDescent="0.25">
      <c r="K135" s="34"/>
      <c r="L135" s="48"/>
    </row>
    <row r="136" spans="11:12" x14ac:dyDescent="0.25">
      <c r="K136" s="34"/>
      <c r="L136" s="48"/>
    </row>
    <row r="137" spans="11:12" x14ac:dyDescent="0.25">
      <c r="K137" s="34"/>
      <c r="L137" s="48"/>
    </row>
    <row r="138" spans="11:12" x14ac:dyDescent="0.25">
      <c r="K138" s="34"/>
      <c r="L138" s="48"/>
    </row>
    <row r="139" spans="11:12" x14ac:dyDescent="0.25">
      <c r="K139" s="34"/>
      <c r="L139" s="48"/>
    </row>
    <row r="140" spans="11:12" x14ac:dyDescent="0.25">
      <c r="K140" s="70" t="s">
        <v>68</v>
      </c>
      <c r="L140" s="70" t="s">
        <v>69</v>
      </c>
    </row>
    <row r="141" spans="11:12" x14ac:dyDescent="0.25">
      <c r="K141" s="34"/>
      <c r="L141" s="49">
        <v>43904</v>
      </c>
    </row>
    <row r="142" spans="11:12" x14ac:dyDescent="0.25">
      <c r="K142" s="38" t="s">
        <v>19</v>
      </c>
      <c r="L142" s="42">
        <v>5.2999999999999999E-2</v>
      </c>
    </row>
    <row r="143" spans="11:12" x14ac:dyDescent="0.25">
      <c r="K143" s="38" t="s">
        <v>0</v>
      </c>
      <c r="L143" s="42">
        <v>1.1900000000000001E-2</v>
      </c>
    </row>
    <row r="144" spans="11:12" x14ac:dyDescent="0.25">
      <c r="K144" s="38" t="s">
        <v>1</v>
      </c>
      <c r="L144" s="42">
        <v>8.0299999999999996E-2</v>
      </c>
    </row>
    <row r="145" spans="11:12" x14ac:dyDescent="0.25">
      <c r="K145" s="38" t="s">
        <v>18</v>
      </c>
      <c r="L145" s="42">
        <v>1.8599999999999998E-2</v>
      </c>
    </row>
    <row r="146" spans="11:12" x14ac:dyDescent="0.25">
      <c r="K146" s="38" t="s">
        <v>2</v>
      </c>
      <c r="L146" s="42">
        <v>6.8199999999999997E-2</v>
      </c>
    </row>
    <row r="147" spans="11:12" x14ac:dyDescent="0.25">
      <c r="K147" s="38" t="s">
        <v>17</v>
      </c>
      <c r="L147" s="42">
        <v>3.5700000000000003E-2</v>
      </c>
    </row>
    <row r="148" spans="11:12" x14ac:dyDescent="0.25">
      <c r="K148" s="38" t="s">
        <v>16</v>
      </c>
      <c r="L148" s="42">
        <v>0.1134</v>
      </c>
    </row>
    <row r="149" spans="11:12" x14ac:dyDescent="0.25">
      <c r="K149" s="38" t="s">
        <v>15</v>
      </c>
      <c r="L149" s="42">
        <v>7.8E-2</v>
      </c>
    </row>
    <row r="150" spans="11:12" x14ac:dyDescent="0.25">
      <c r="K150" s="38" t="s">
        <v>14</v>
      </c>
      <c r="L150" s="42">
        <v>4.2799999999999998E-2</v>
      </c>
    </row>
    <row r="151" spans="11:12" x14ac:dyDescent="0.25">
      <c r="K151" s="38" t="s">
        <v>13</v>
      </c>
      <c r="L151" s="42">
        <v>8.6999999999999994E-3</v>
      </c>
    </row>
    <row r="152" spans="11:12" x14ac:dyDescent="0.25">
      <c r="K152" s="38" t="s">
        <v>12</v>
      </c>
      <c r="L152" s="42">
        <v>3.0200000000000001E-2</v>
      </c>
    </row>
    <row r="153" spans="11:12" x14ac:dyDescent="0.25">
      <c r="K153" s="38" t="s">
        <v>11</v>
      </c>
      <c r="L153" s="42">
        <v>1.78E-2</v>
      </c>
    </row>
    <row r="154" spans="11:12" x14ac:dyDescent="0.25">
      <c r="K154" s="38" t="s">
        <v>10</v>
      </c>
      <c r="L154" s="42">
        <v>5.2499999999999998E-2</v>
      </c>
    </row>
    <row r="155" spans="11:12" x14ac:dyDescent="0.25">
      <c r="K155" s="38" t="s">
        <v>9</v>
      </c>
      <c r="L155" s="42">
        <v>5.6500000000000002E-2</v>
      </c>
    </row>
    <row r="156" spans="11:12" x14ac:dyDescent="0.25">
      <c r="K156" s="38" t="s">
        <v>8</v>
      </c>
      <c r="L156" s="42">
        <v>0.1008</v>
      </c>
    </row>
    <row r="157" spans="11:12" x14ac:dyDescent="0.25">
      <c r="K157" s="38" t="s">
        <v>7</v>
      </c>
      <c r="L157" s="42">
        <v>5.1299999999999998E-2</v>
      </c>
    </row>
    <row r="158" spans="11:12" x14ac:dyDescent="0.25">
      <c r="K158" s="38" t="s">
        <v>6</v>
      </c>
      <c r="L158" s="42">
        <v>0.1246</v>
      </c>
    </row>
    <row r="159" spans="11:12" x14ac:dyDescent="0.25">
      <c r="K159" s="38" t="s">
        <v>5</v>
      </c>
      <c r="L159" s="42">
        <v>1.66E-2</v>
      </c>
    </row>
    <row r="160" spans="11:12" x14ac:dyDescent="0.25">
      <c r="K160" s="38" t="s">
        <v>3</v>
      </c>
      <c r="L160" s="42">
        <v>3.9100000000000003E-2</v>
      </c>
    </row>
    <row r="161" spans="11:12" x14ac:dyDescent="0.25">
      <c r="K161" s="34"/>
      <c r="L161" s="47" t="s">
        <v>20</v>
      </c>
    </row>
    <row r="162" spans="11:12" x14ac:dyDescent="0.25">
      <c r="K162" s="38" t="s">
        <v>19</v>
      </c>
      <c r="L162" s="42">
        <v>4.5999999999999999E-2</v>
      </c>
    </row>
    <row r="163" spans="11:12" x14ac:dyDescent="0.25">
      <c r="K163" s="38" t="s">
        <v>0</v>
      </c>
      <c r="L163" s="42">
        <v>1.0999999999999999E-2</v>
      </c>
    </row>
    <row r="164" spans="11:12" x14ac:dyDescent="0.25">
      <c r="K164" s="38" t="s">
        <v>1</v>
      </c>
      <c r="L164" s="42">
        <v>8.1699999999999995E-2</v>
      </c>
    </row>
    <row r="165" spans="11:12" x14ac:dyDescent="0.25">
      <c r="K165" s="38" t="s">
        <v>18</v>
      </c>
      <c r="L165" s="42">
        <v>1.9400000000000001E-2</v>
      </c>
    </row>
    <row r="166" spans="11:12" x14ac:dyDescent="0.25">
      <c r="K166" s="38" t="s">
        <v>2</v>
      </c>
      <c r="L166" s="42">
        <v>6.7599999999999993E-2</v>
      </c>
    </row>
    <row r="167" spans="11:12" x14ac:dyDescent="0.25">
      <c r="K167" s="38" t="s">
        <v>17</v>
      </c>
      <c r="L167" s="42">
        <v>3.5499999999999997E-2</v>
      </c>
    </row>
    <row r="168" spans="11:12" x14ac:dyDescent="0.25">
      <c r="K168" s="38" t="s">
        <v>16</v>
      </c>
      <c r="L168" s="42">
        <v>0.1129</v>
      </c>
    </row>
    <row r="169" spans="11:12" x14ac:dyDescent="0.25">
      <c r="K169" s="38" t="s">
        <v>15</v>
      </c>
      <c r="L169" s="42">
        <v>7.0800000000000002E-2</v>
      </c>
    </row>
    <row r="170" spans="11:12" x14ac:dyDescent="0.25">
      <c r="K170" s="38" t="s">
        <v>14</v>
      </c>
      <c r="L170" s="42">
        <v>4.1000000000000002E-2</v>
      </c>
    </row>
    <row r="171" spans="11:12" x14ac:dyDescent="0.25">
      <c r="K171" s="38" t="s">
        <v>13</v>
      </c>
      <c r="L171" s="42">
        <v>8.0999999999999996E-3</v>
      </c>
    </row>
    <row r="172" spans="11:12" x14ac:dyDescent="0.25">
      <c r="K172" s="38" t="s">
        <v>12</v>
      </c>
      <c r="L172" s="42">
        <v>2.9700000000000001E-2</v>
      </c>
    </row>
    <row r="173" spans="11:12" x14ac:dyDescent="0.25">
      <c r="K173" s="38" t="s">
        <v>11</v>
      </c>
      <c r="L173" s="42">
        <v>1.7999999999999999E-2</v>
      </c>
    </row>
    <row r="174" spans="11:12" x14ac:dyDescent="0.25">
      <c r="K174" s="38" t="s">
        <v>10</v>
      </c>
      <c r="L174" s="42">
        <v>5.3199999999999997E-2</v>
      </c>
    </row>
    <row r="175" spans="11:12" x14ac:dyDescent="0.25">
      <c r="K175" s="38" t="s">
        <v>9</v>
      </c>
      <c r="L175" s="42">
        <v>5.7000000000000002E-2</v>
      </c>
    </row>
    <row r="176" spans="11:12" x14ac:dyDescent="0.25">
      <c r="K176" s="38" t="s">
        <v>8</v>
      </c>
      <c r="L176" s="42">
        <v>0.1089</v>
      </c>
    </row>
    <row r="177" spans="11:12" x14ac:dyDescent="0.25">
      <c r="K177" s="38" t="s">
        <v>7</v>
      </c>
      <c r="L177" s="42">
        <v>5.28E-2</v>
      </c>
    </row>
    <row r="178" spans="11:12" x14ac:dyDescent="0.25">
      <c r="K178" s="38" t="s">
        <v>6</v>
      </c>
      <c r="L178" s="42">
        <v>0.13159999999999999</v>
      </c>
    </row>
    <row r="179" spans="11:12" x14ac:dyDescent="0.25">
      <c r="K179" s="38" t="s">
        <v>5</v>
      </c>
      <c r="L179" s="42">
        <v>1.5800000000000002E-2</v>
      </c>
    </row>
    <row r="180" spans="11:12" x14ac:dyDescent="0.25">
      <c r="K180" s="38" t="s">
        <v>3</v>
      </c>
      <c r="L180" s="42">
        <v>3.8899999999999997E-2</v>
      </c>
    </row>
    <row r="181" spans="11:12" x14ac:dyDescent="0.25">
      <c r="K181" s="69" t="s">
        <v>56</v>
      </c>
      <c r="L181" s="70"/>
    </row>
    <row r="182" spans="11:12" x14ac:dyDescent="0.25">
      <c r="K182" s="68">
        <v>43904</v>
      </c>
      <c r="L182" s="43">
        <v>100</v>
      </c>
    </row>
    <row r="183" spans="11:12" x14ac:dyDescent="0.25">
      <c r="K183" s="68">
        <v>43911</v>
      </c>
      <c r="L183" s="43">
        <v>99.277699999999996</v>
      </c>
    </row>
    <row r="184" spans="11:12" x14ac:dyDescent="0.25">
      <c r="K184" s="68">
        <v>43918</v>
      </c>
      <c r="L184" s="43">
        <v>96.308700000000002</v>
      </c>
    </row>
    <row r="185" spans="11:12" x14ac:dyDescent="0.25">
      <c r="K185" s="68">
        <v>43925</v>
      </c>
      <c r="L185" s="43">
        <v>93.6524</v>
      </c>
    </row>
    <row r="186" spans="11:12" x14ac:dyDescent="0.25">
      <c r="K186" s="68">
        <v>43932</v>
      </c>
      <c r="L186" s="43">
        <v>91.9285</v>
      </c>
    </row>
    <row r="187" spans="11:12" x14ac:dyDescent="0.25">
      <c r="K187" s="68">
        <v>43939</v>
      </c>
      <c r="L187" s="43">
        <v>91.4696</v>
      </c>
    </row>
    <row r="188" spans="11:12" x14ac:dyDescent="0.25">
      <c r="K188" s="68">
        <v>43946</v>
      </c>
      <c r="L188" s="43">
        <v>91.802099999999996</v>
      </c>
    </row>
    <row r="189" spans="11:12" x14ac:dyDescent="0.25">
      <c r="K189" s="68">
        <v>43953</v>
      </c>
      <c r="L189" s="43">
        <v>92.199100000000001</v>
      </c>
    </row>
    <row r="190" spans="11:12" x14ac:dyDescent="0.25">
      <c r="K190" s="68">
        <v>43960</v>
      </c>
      <c r="L190" s="43">
        <v>92.746099999999998</v>
      </c>
    </row>
    <row r="191" spans="11:12" x14ac:dyDescent="0.25">
      <c r="K191" s="68">
        <v>43967</v>
      </c>
      <c r="L191" s="43">
        <v>93.278400000000005</v>
      </c>
    </row>
    <row r="192" spans="11:12" x14ac:dyDescent="0.25">
      <c r="K192" s="68">
        <v>43974</v>
      </c>
      <c r="L192" s="43">
        <v>93.581500000000005</v>
      </c>
    </row>
    <row r="193" spans="11:12" x14ac:dyDescent="0.25">
      <c r="K193" s="68">
        <v>43981</v>
      </c>
      <c r="L193" s="43">
        <v>94.088099999999997</v>
      </c>
    </row>
    <row r="194" spans="11:12" x14ac:dyDescent="0.25">
      <c r="K194" s="68">
        <v>43988</v>
      </c>
      <c r="L194" s="43">
        <v>95.004999999999995</v>
      </c>
    </row>
    <row r="195" spans="11:12" x14ac:dyDescent="0.25">
      <c r="K195" s="68">
        <v>43995</v>
      </c>
      <c r="L195" s="43">
        <v>95.464100000000002</v>
      </c>
    </row>
    <row r="196" spans="11:12" x14ac:dyDescent="0.25">
      <c r="K196" s="68">
        <v>44002</v>
      </c>
      <c r="L196" s="43">
        <v>95.654899999999998</v>
      </c>
    </row>
    <row r="197" spans="11:12" x14ac:dyDescent="0.25">
      <c r="K197" s="68">
        <v>44009</v>
      </c>
      <c r="L197" s="43">
        <v>95.594800000000006</v>
      </c>
    </row>
    <row r="198" spans="11:12" x14ac:dyDescent="0.25">
      <c r="K198" s="68">
        <v>44016</v>
      </c>
      <c r="L198" s="43">
        <v>96.297300000000007</v>
      </c>
    </row>
    <row r="199" spans="11:12" x14ac:dyDescent="0.25">
      <c r="K199" s="68">
        <v>44023</v>
      </c>
      <c r="L199" s="43">
        <v>96.584299999999999</v>
      </c>
    </row>
    <row r="200" spans="11:12" x14ac:dyDescent="0.25">
      <c r="K200" s="68">
        <v>44030</v>
      </c>
      <c r="L200" s="43">
        <v>96.449299999999994</v>
      </c>
    </row>
    <row r="201" spans="11:12" x14ac:dyDescent="0.25">
      <c r="K201" s="68">
        <v>44037</v>
      </c>
      <c r="L201" s="43">
        <v>96.501199999999997</v>
      </c>
    </row>
    <row r="202" spans="11:12" x14ac:dyDescent="0.25">
      <c r="K202" s="68">
        <v>44044</v>
      </c>
      <c r="L202" s="43">
        <v>96.569299999999998</v>
      </c>
    </row>
    <row r="203" spans="11:12" x14ac:dyDescent="0.25">
      <c r="K203" s="68">
        <v>44051</v>
      </c>
      <c r="L203" s="43">
        <v>96.344499999999996</v>
      </c>
    </row>
    <row r="204" spans="11:12" x14ac:dyDescent="0.25">
      <c r="K204" s="68">
        <v>44058</v>
      </c>
      <c r="L204" s="43">
        <v>96.1678</v>
      </c>
    </row>
    <row r="205" spans="11:12" x14ac:dyDescent="0.25">
      <c r="K205" s="68">
        <v>44065</v>
      </c>
      <c r="L205" s="43">
        <v>96.063199999999995</v>
      </c>
    </row>
    <row r="206" spans="11:12" x14ac:dyDescent="0.25">
      <c r="K206" s="68">
        <v>44072</v>
      </c>
      <c r="L206" s="43">
        <v>95.950599999999994</v>
      </c>
    </row>
    <row r="207" spans="11:12" x14ac:dyDescent="0.25">
      <c r="K207" s="68">
        <v>44079</v>
      </c>
      <c r="L207" s="43">
        <v>95.576499999999996</v>
      </c>
    </row>
    <row r="208" spans="11:12" x14ac:dyDescent="0.25">
      <c r="K208" s="68">
        <v>44086</v>
      </c>
      <c r="L208" s="43">
        <v>95.529899999999998</v>
      </c>
    </row>
    <row r="209" spans="11:12" x14ac:dyDescent="0.25">
      <c r="K209" s="68">
        <v>44093</v>
      </c>
      <c r="L209" s="43">
        <v>95.881299999999996</v>
      </c>
    </row>
    <row r="210" spans="11:12" x14ac:dyDescent="0.25">
      <c r="K210" s="68" t="s">
        <v>57</v>
      </c>
      <c r="L210" s="43" t="s">
        <v>57</v>
      </c>
    </row>
    <row r="211" spans="11:12" x14ac:dyDescent="0.25">
      <c r="K211" s="68" t="s">
        <v>57</v>
      </c>
      <c r="L211" s="43" t="s">
        <v>57</v>
      </c>
    </row>
    <row r="212" spans="11:12" x14ac:dyDescent="0.25">
      <c r="K212" s="68" t="s">
        <v>57</v>
      </c>
      <c r="L212" s="43" t="s">
        <v>57</v>
      </c>
    </row>
    <row r="213" spans="11:12" x14ac:dyDescent="0.25">
      <c r="K213" s="68" t="s">
        <v>57</v>
      </c>
      <c r="L213" s="43" t="s">
        <v>57</v>
      </c>
    </row>
    <row r="214" spans="11:12" x14ac:dyDescent="0.25">
      <c r="K214" s="68" t="s">
        <v>57</v>
      </c>
      <c r="L214" s="43" t="s">
        <v>57</v>
      </c>
    </row>
    <row r="215" spans="11:12" x14ac:dyDescent="0.25">
      <c r="K215" s="68" t="s">
        <v>57</v>
      </c>
      <c r="L215" s="43" t="s">
        <v>57</v>
      </c>
    </row>
    <row r="216" spans="11:12" x14ac:dyDescent="0.25">
      <c r="K216" s="68" t="s">
        <v>57</v>
      </c>
      <c r="L216" s="43" t="s">
        <v>57</v>
      </c>
    </row>
    <row r="217" spans="11:12" x14ac:dyDescent="0.25">
      <c r="K217" s="68" t="s">
        <v>57</v>
      </c>
      <c r="L217" s="43" t="s">
        <v>57</v>
      </c>
    </row>
    <row r="218" spans="11:12" x14ac:dyDescent="0.25">
      <c r="K218" s="68" t="s">
        <v>57</v>
      </c>
      <c r="L218" s="43" t="s">
        <v>57</v>
      </c>
    </row>
    <row r="219" spans="11:12" x14ac:dyDescent="0.25">
      <c r="K219" s="68" t="s">
        <v>57</v>
      </c>
      <c r="L219" s="43" t="s">
        <v>57</v>
      </c>
    </row>
    <row r="220" spans="11:12" x14ac:dyDescent="0.25">
      <c r="K220" s="68" t="s">
        <v>57</v>
      </c>
      <c r="L220" s="43" t="s">
        <v>57</v>
      </c>
    </row>
    <row r="221" spans="11:12" x14ac:dyDescent="0.25">
      <c r="K221" s="68" t="s">
        <v>57</v>
      </c>
      <c r="L221" s="43" t="s">
        <v>57</v>
      </c>
    </row>
    <row r="222" spans="11:12" x14ac:dyDescent="0.25">
      <c r="K222" s="68"/>
      <c r="L222" s="43" t="s">
        <v>57</v>
      </c>
    </row>
    <row r="223" spans="11:12" x14ac:dyDescent="0.25">
      <c r="K223" s="69" t="s">
        <v>58</v>
      </c>
      <c r="L223" s="70"/>
    </row>
    <row r="224" spans="11:12" x14ac:dyDescent="0.25">
      <c r="K224" s="68">
        <v>43904</v>
      </c>
      <c r="L224" s="43">
        <v>100</v>
      </c>
    </row>
    <row r="225" spans="11:12" x14ac:dyDescent="0.25">
      <c r="K225" s="68">
        <v>43911</v>
      </c>
      <c r="L225" s="43">
        <v>99.671800000000005</v>
      </c>
    </row>
    <row r="226" spans="11:12" x14ac:dyDescent="0.25">
      <c r="K226" s="68">
        <v>43918</v>
      </c>
      <c r="L226" s="43">
        <v>98.415499999999994</v>
      </c>
    </row>
    <row r="227" spans="11:12" x14ac:dyDescent="0.25">
      <c r="K227" s="68">
        <v>43925</v>
      </c>
      <c r="L227" s="43">
        <v>96.688199999999995</v>
      </c>
    </row>
    <row r="228" spans="11:12" x14ac:dyDescent="0.25">
      <c r="K228" s="68">
        <v>43932</v>
      </c>
      <c r="L228" s="43">
        <v>94.130600000000001</v>
      </c>
    </row>
    <row r="229" spans="11:12" x14ac:dyDescent="0.25">
      <c r="K229" s="68">
        <v>43939</v>
      </c>
      <c r="L229" s="43">
        <v>94.024199999999993</v>
      </c>
    </row>
    <row r="230" spans="11:12" x14ac:dyDescent="0.25">
      <c r="K230" s="68">
        <v>43946</v>
      </c>
      <c r="L230" s="43">
        <v>94.259</v>
      </c>
    </row>
    <row r="231" spans="11:12" x14ac:dyDescent="0.25">
      <c r="K231" s="68">
        <v>43953</v>
      </c>
      <c r="L231" s="43">
        <v>94.709199999999996</v>
      </c>
    </row>
    <row r="232" spans="11:12" x14ac:dyDescent="0.25">
      <c r="K232" s="68">
        <v>43960</v>
      </c>
      <c r="L232" s="43">
        <v>93.350499999999997</v>
      </c>
    </row>
    <row r="233" spans="11:12" x14ac:dyDescent="0.25">
      <c r="K233" s="68">
        <v>43967</v>
      </c>
      <c r="L233" s="43">
        <v>92.688999999999993</v>
      </c>
    </row>
    <row r="234" spans="11:12" x14ac:dyDescent="0.25">
      <c r="K234" s="68">
        <v>43974</v>
      </c>
      <c r="L234" s="43">
        <v>92.309399999999997</v>
      </c>
    </row>
    <row r="235" spans="11:12" x14ac:dyDescent="0.25">
      <c r="K235" s="68">
        <v>43981</v>
      </c>
      <c r="L235" s="43">
        <v>93.583500000000001</v>
      </c>
    </row>
    <row r="236" spans="11:12" x14ac:dyDescent="0.25">
      <c r="K236" s="68">
        <v>43988</v>
      </c>
      <c r="L236" s="43">
        <v>95.391999999999996</v>
      </c>
    </row>
    <row r="237" spans="11:12" x14ac:dyDescent="0.25">
      <c r="K237" s="68">
        <v>43995</v>
      </c>
      <c r="L237" s="43">
        <v>96.089500000000001</v>
      </c>
    </row>
    <row r="238" spans="11:12" x14ac:dyDescent="0.25">
      <c r="K238" s="68">
        <v>44002</v>
      </c>
      <c r="L238" s="43">
        <v>97.004000000000005</v>
      </c>
    </row>
    <row r="239" spans="11:12" x14ac:dyDescent="0.25">
      <c r="K239" s="68">
        <v>44009</v>
      </c>
      <c r="L239" s="43">
        <v>97.247299999999996</v>
      </c>
    </row>
    <row r="240" spans="11:12" x14ac:dyDescent="0.25">
      <c r="K240" s="68">
        <v>44016</v>
      </c>
      <c r="L240" s="43">
        <v>98.873599999999996</v>
      </c>
    </row>
    <row r="241" spans="11:12" x14ac:dyDescent="0.25">
      <c r="K241" s="68">
        <v>44023</v>
      </c>
      <c r="L241" s="43">
        <v>95.789599999999993</v>
      </c>
    </row>
    <row r="242" spans="11:12" x14ac:dyDescent="0.25">
      <c r="K242" s="68">
        <v>44030</v>
      </c>
      <c r="L242" s="43">
        <v>95.215800000000002</v>
      </c>
    </row>
    <row r="243" spans="11:12" x14ac:dyDescent="0.25">
      <c r="K243" s="68">
        <v>44037</v>
      </c>
      <c r="L243" s="43">
        <v>94.859899999999996</v>
      </c>
    </row>
    <row r="244" spans="11:12" x14ac:dyDescent="0.25">
      <c r="K244" s="68">
        <v>44044</v>
      </c>
      <c r="L244" s="43">
        <v>95.541300000000007</v>
      </c>
    </row>
    <row r="245" spans="11:12" x14ac:dyDescent="0.25">
      <c r="K245" s="68">
        <v>44051</v>
      </c>
      <c r="L245" s="43">
        <v>95.915099999999995</v>
      </c>
    </row>
    <row r="246" spans="11:12" x14ac:dyDescent="0.25">
      <c r="K246" s="68">
        <v>44058</v>
      </c>
      <c r="L246" s="43">
        <v>95.477699999999999</v>
      </c>
    </row>
    <row r="247" spans="11:12" x14ac:dyDescent="0.25">
      <c r="K247" s="68">
        <v>44065</v>
      </c>
      <c r="L247" s="43">
        <v>95.258799999999994</v>
      </c>
    </row>
    <row r="248" spans="11:12" x14ac:dyDescent="0.25">
      <c r="K248" s="68">
        <v>44072</v>
      </c>
      <c r="L248" s="43">
        <v>95.311800000000005</v>
      </c>
    </row>
    <row r="249" spans="11:12" x14ac:dyDescent="0.25">
      <c r="K249" s="68">
        <v>44079</v>
      </c>
      <c r="L249" s="43">
        <v>96.393299999999996</v>
      </c>
    </row>
    <row r="250" spans="11:12" x14ac:dyDescent="0.25">
      <c r="K250" s="68">
        <v>44086</v>
      </c>
      <c r="L250" s="43">
        <v>96.207099999999997</v>
      </c>
    </row>
    <row r="251" spans="11:12" x14ac:dyDescent="0.25">
      <c r="K251" s="68">
        <v>44093</v>
      </c>
      <c r="L251" s="43">
        <v>97.123199999999997</v>
      </c>
    </row>
    <row r="252" spans="11:12" x14ac:dyDescent="0.25">
      <c r="K252" s="68" t="s">
        <v>57</v>
      </c>
      <c r="L252" s="43" t="s">
        <v>57</v>
      </c>
    </row>
    <row r="253" spans="11:12" x14ac:dyDescent="0.25">
      <c r="K253" s="68" t="s">
        <v>57</v>
      </c>
      <c r="L253" s="43" t="s">
        <v>57</v>
      </c>
    </row>
    <row r="254" spans="11:12" x14ac:dyDescent="0.25">
      <c r="K254" s="68" t="s">
        <v>57</v>
      </c>
      <c r="L254" s="43" t="s">
        <v>57</v>
      </c>
    </row>
    <row r="255" spans="11:12" x14ac:dyDescent="0.25">
      <c r="K255" s="68" t="s">
        <v>57</v>
      </c>
      <c r="L255" s="43" t="s">
        <v>57</v>
      </c>
    </row>
    <row r="256" spans="11:12" x14ac:dyDescent="0.25">
      <c r="K256" s="68" t="s">
        <v>57</v>
      </c>
      <c r="L256" s="43" t="s">
        <v>57</v>
      </c>
    </row>
    <row r="257" spans="11:12" x14ac:dyDescent="0.25">
      <c r="K257" s="68" t="s">
        <v>57</v>
      </c>
      <c r="L257" s="43" t="s">
        <v>57</v>
      </c>
    </row>
    <row r="258" spans="11:12" x14ac:dyDescent="0.25">
      <c r="K258" s="68" t="s">
        <v>57</v>
      </c>
      <c r="L258" s="43" t="s">
        <v>57</v>
      </c>
    </row>
    <row r="259" spans="11:12" x14ac:dyDescent="0.25">
      <c r="K259" s="68" t="s">
        <v>57</v>
      </c>
      <c r="L259" s="43" t="s">
        <v>57</v>
      </c>
    </row>
    <row r="260" spans="11:12" x14ac:dyDescent="0.25">
      <c r="K260" s="68" t="s">
        <v>57</v>
      </c>
      <c r="L260" s="43" t="s">
        <v>57</v>
      </c>
    </row>
    <row r="261" spans="11:12" x14ac:dyDescent="0.25">
      <c r="K261" s="68" t="s">
        <v>57</v>
      </c>
      <c r="L261" s="43" t="s">
        <v>57</v>
      </c>
    </row>
    <row r="262" spans="11:12" x14ac:dyDescent="0.25">
      <c r="K262" s="68" t="s">
        <v>57</v>
      </c>
      <c r="L262" s="43" t="s">
        <v>57</v>
      </c>
    </row>
    <row r="263" spans="11:12" x14ac:dyDescent="0.25">
      <c r="K263" s="68" t="s">
        <v>57</v>
      </c>
      <c r="L263" s="43" t="s">
        <v>57</v>
      </c>
    </row>
    <row r="264" spans="11:12" x14ac:dyDescent="0.25">
      <c r="K264" s="68"/>
      <c r="L264" s="43" t="s">
        <v>57</v>
      </c>
    </row>
    <row r="265" spans="11:12" x14ac:dyDescent="0.25">
      <c r="K265" s="70"/>
      <c r="L265" s="70"/>
    </row>
    <row r="266" spans="11:12" x14ac:dyDescent="0.25">
      <c r="K266" s="69" t="s">
        <v>59</v>
      </c>
      <c r="L266" s="69"/>
    </row>
    <row r="267" spans="11:12" x14ac:dyDescent="0.25">
      <c r="K267" s="68">
        <v>43904</v>
      </c>
      <c r="L267" s="43">
        <v>100</v>
      </c>
    </row>
    <row r="268" spans="11:12" x14ac:dyDescent="0.25">
      <c r="K268" s="68">
        <v>43911</v>
      </c>
      <c r="L268" s="43">
        <v>99.365700000000004</v>
      </c>
    </row>
    <row r="269" spans="11:12" x14ac:dyDescent="0.25">
      <c r="K269" s="68">
        <v>43918</v>
      </c>
      <c r="L269" s="43">
        <v>96.528499999999994</v>
      </c>
    </row>
    <row r="270" spans="11:12" x14ac:dyDescent="0.25">
      <c r="K270" s="68">
        <v>43925</v>
      </c>
      <c r="L270" s="43">
        <v>93.760099999999994</v>
      </c>
    </row>
    <row r="271" spans="11:12" x14ac:dyDescent="0.25">
      <c r="K271" s="68">
        <v>43932</v>
      </c>
      <c r="L271" s="43">
        <v>91.746700000000004</v>
      </c>
    </row>
    <row r="272" spans="11:12" x14ac:dyDescent="0.25">
      <c r="K272" s="68">
        <v>43939</v>
      </c>
      <c r="L272" s="43">
        <v>91.508700000000005</v>
      </c>
    </row>
    <row r="273" spans="11:12" x14ac:dyDescent="0.25">
      <c r="K273" s="68">
        <v>43946</v>
      </c>
      <c r="L273" s="43">
        <v>91.680899999999994</v>
      </c>
    </row>
    <row r="274" spans="11:12" x14ac:dyDescent="0.25">
      <c r="K274" s="68">
        <v>43953</v>
      </c>
      <c r="L274" s="43">
        <v>91.701499999999996</v>
      </c>
    </row>
    <row r="275" spans="11:12" x14ac:dyDescent="0.25">
      <c r="K275" s="68">
        <v>43960</v>
      </c>
      <c r="L275" s="43">
        <v>92.268699999999995</v>
      </c>
    </row>
    <row r="276" spans="11:12" x14ac:dyDescent="0.25">
      <c r="K276" s="68">
        <v>43967</v>
      </c>
      <c r="L276" s="43">
        <v>91.926699999999997</v>
      </c>
    </row>
    <row r="277" spans="11:12" x14ac:dyDescent="0.25">
      <c r="K277" s="68">
        <v>43974</v>
      </c>
      <c r="L277" s="43">
        <v>92.554699999999997</v>
      </c>
    </row>
    <row r="278" spans="11:12" x14ac:dyDescent="0.25">
      <c r="K278" s="68">
        <v>43981</v>
      </c>
      <c r="L278" s="43">
        <v>92.591999999999999</v>
      </c>
    </row>
    <row r="279" spans="11:12" x14ac:dyDescent="0.25">
      <c r="K279" s="68">
        <v>43988</v>
      </c>
      <c r="L279" s="43">
        <v>94.143199999999993</v>
      </c>
    </row>
    <row r="280" spans="11:12" x14ac:dyDescent="0.25">
      <c r="K280" s="68">
        <v>43995</v>
      </c>
      <c r="L280" s="43">
        <v>94.123099999999994</v>
      </c>
    </row>
    <row r="281" spans="11:12" x14ac:dyDescent="0.25">
      <c r="K281" s="68">
        <v>44002</v>
      </c>
      <c r="L281" s="43">
        <v>93.950400000000002</v>
      </c>
    </row>
    <row r="282" spans="11:12" x14ac:dyDescent="0.25">
      <c r="K282" s="68">
        <v>44009</v>
      </c>
      <c r="L282" s="43">
        <v>94.115799999999993</v>
      </c>
    </row>
    <row r="283" spans="11:12" x14ac:dyDescent="0.25">
      <c r="K283" s="68">
        <v>44016</v>
      </c>
      <c r="L283" s="43">
        <v>94.604399999999998</v>
      </c>
    </row>
    <row r="284" spans="11:12" x14ac:dyDescent="0.25">
      <c r="K284" s="68">
        <v>44023</v>
      </c>
      <c r="L284" s="43">
        <v>94.504800000000003</v>
      </c>
    </row>
    <row r="285" spans="11:12" x14ac:dyDescent="0.25">
      <c r="K285" s="68">
        <v>44030</v>
      </c>
      <c r="L285" s="43">
        <v>94.961399999999998</v>
      </c>
    </row>
    <row r="286" spans="11:12" x14ac:dyDescent="0.25">
      <c r="K286" s="68">
        <v>44037</v>
      </c>
      <c r="L286" s="43">
        <v>94.876400000000004</v>
      </c>
    </row>
    <row r="287" spans="11:12" x14ac:dyDescent="0.25">
      <c r="K287" s="68">
        <v>44044</v>
      </c>
      <c r="L287" s="43">
        <v>95.369500000000002</v>
      </c>
    </row>
    <row r="288" spans="11:12" x14ac:dyDescent="0.25">
      <c r="K288" s="68">
        <v>44051</v>
      </c>
      <c r="L288" s="43">
        <v>94.716200000000001</v>
      </c>
    </row>
    <row r="289" spans="11:12" x14ac:dyDescent="0.25">
      <c r="K289" s="68">
        <v>44058</v>
      </c>
      <c r="L289" s="43">
        <v>95.185100000000006</v>
      </c>
    </row>
    <row r="290" spans="11:12" x14ac:dyDescent="0.25">
      <c r="K290" s="68">
        <v>44065</v>
      </c>
      <c r="L290" s="43">
        <v>95.311000000000007</v>
      </c>
    </row>
    <row r="291" spans="11:12" x14ac:dyDescent="0.25">
      <c r="K291" s="68">
        <v>44072</v>
      </c>
      <c r="L291" s="43">
        <v>95.264099999999999</v>
      </c>
    </row>
    <row r="292" spans="11:12" x14ac:dyDescent="0.25">
      <c r="K292" s="68">
        <v>44079</v>
      </c>
      <c r="L292" s="43">
        <v>95.301100000000005</v>
      </c>
    </row>
    <row r="293" spans="11:12" x14ac:dyDescent="0.25">
      <c r="K293" s="68">
        <v>44086</v>
      </c>
      <c r="L293" s="43">
        <v>95.0261</v>
      </c>
    </row>
    <row r="294" spans="11:12" x14ac:dyDescent="0.25">
      <c r="K294" s="68">
        <v>44093</v>
      </c>
      <c r="L294" s="43">
        <v>95.572800000000001</v>
      </c>
    </row>
    <row r="295" spans="11:12" x14ac:dyDescent="0.25">
      <c r="K295" s="68" t="s">
        <v>57</v>
      </c>
      <c r="L295" s="43" t="s">
        <v>57</v>
      </c>
    </row>
    <row r="296" spans="11:12" x14ac:dyDescent="0.25">
      <c r="K296" s="68" t="s">
        <v>57</v>
      </c>
      <c r="L296" s="43" t="s">
        <v>57</v>
      </c>
    </row>
    <row r="297" spans="11:12" x14ac:dyDescent="0.25">
      <c r="K297" s="68" t="s">
        <v>57</v>
      </c>
      <c r="L297" s="43" t="s">
        <v>57</v>
      </c>
    </row>
    <row r="298" spans="11:12" x14ac:dyDescent="0.25">
      <c r="K298" s="68" t="s">
        <v>57</v>
      </c>
      <c r="L298" s="43" t="s">
        <v>57</v>
      </c>
    </row>
    <row r="299" spans="11:12" x14ac:dyDescent="0.25">
      <c r="K299" s="68" t="s">
        <v>57</v>
      </c>
      <c r="L299" s="43" t="s">
        <v>57</v>
      </c>
    </row>
    <row r="300" spans="11:12" x14ac:dyDescent="0.25">
      <c r="K300" s="68" t="s">
        <v>57</v>
      </c>
      <c r="L300" s="43" t="s">
        <v>57</v>
      </c>
    </row>
    <row r="301" spans="11:12" x14ac:dyDescent="0.25">
      <c r="K301" s="68" t="s">
        <v>57</v>
      </c>
      <c r="L301" s="43" t="s">
        <v>57</v>
      </c>
    </row>
    <row r="302" spans="11:12" x14ac:dyDescent="0.25">
      <c r="K302" s="68" t="s">
        <v>57</v>
      </c>
      <c r="L302" s="43" t="s">
        <v>57</v>
      </c>
    </row>
    <row r="303" spans="11:12" x14ac:dyDescent="0.25">
      <c r="K303" s="68" t="s">
        <v>57</v>
      </c>
      <c r="L303" s="43" t="s">
        <v>57</v>
      </c>
    </row>
    <row r="304" spans="11:12" x14ac:dyDescent="0.25">
      <c r="K304" s="68" t="s">
        <v>57</v>
      </c>
      <c r="L304" s="43" t="s">
        <v>57</v>
      </c>
    </row>
    <row r="305" spans="11:12" x14ac:dyDescent="0.25">
      <c r="K305" s="68" t="s">
        <v>57</v>
      </c>
      <c r="L305" s="43" t="s">
        <v>57</v>
      </c>
    </row>
    <row r="306" spans="11:12" x14ac:dyDescent="0.25">
      <c r="K306" s="68" t="s">
        <v>57</v>
      </c>
      <c r="L306" s="43" t="s">
        <v>57</v>
      </c>
    </row>
    <row r="307" spans="11:12" x14ac:dyDescent="0.25">
      <c r="K307" s="68"/>
      <c r="L307" s="43" t="s">
        <v>57</v>
      </c>
    </row>
    <row r="308" spans="11:12" x14ac:dyDescent="0.25">
      <c r="K308" s="69" t="s">
        <v>60</v>
      </c>
      <c r="L308" s="69"/>
    </row>
    <row r="309" spans="11:12" x14ac:dyDescent="0.25">
      <c r="K309" s="68">
        <v>43904</v>
      </c>
      <c r="L309" s="43">
        <v>100</v>
      </c>
    </row>
    <row r="310" spans="11:12" x14ac:dyDescent="0.25">
      <c r="K310" s="68">
        <v>43911</v>
      </c>
      <c r="L310" s="43">
        <v>97.908000000000001</v>
      </c>
    </row>
    <row r="311" spans="11:12" x14ac:dyDescent="0.25">
      <c r="K311" s="68">
        <v>43918</v>
      </c>
      <c r="L311" s="43">
        <v>97.860600000000005</v>
      </c>
    </row>
    <row r="312" spans="11:12" x14ac:dyDescent="0.25">
      <c r="K312" s="68">
        <v>43925</v>
      </c>
      <c r="L312" s="43">
        <v>95.796800000000005</v>
      </c>
    </row>
    <row r="313" spans="11:12" x14ac:dyDescent="0.25">
      <c r="K313" s="68">
        <v>43932</v>
      </c>
      <c r="L313" s="43">
        <v>92.803299999999993</v>
      </c>
    </row>
    <row r="314" spans="11:12" x14ac:dyDescent="0.25">
      <c r="K314" s="68">
        <v>43939</v>
      </c>
      <c r="L314" s="43">
        <v>94.293300000000002</v>
      </c>
    </row>
    <row r="315" spans="11:12" x14ac:dyDescent="0.25">
      <c r="K315" s="68">
        <v>43946</v>
      </c>
      <c r="L315" s="43">
        <v>95.015199999999993</v>
      </c>
    </row>
    <row r="316" spans="11:12" x14ac:dyDescent="0.25">
      <c r="K316" s="68">
        <v>43953</v>
      </c>
      <c r="L316" s="43">
        <v>94.538799999999995</v>
      </c>
    </row>
    <row r="317" spans="11:12" x14ac:dyDescent="0.25">
      <c r="K317" s="68">
        <v>43960</v>
      </c>
      <c r="L317" s="43">
        <v>94.520700000000005</v>
      </c>
    </row>
    <row r="318" spans="11:12" x14ac:dyDescent="0.25">
      <c r="K318" s="68">
        <v>43967</v>
      </c>
      <c r="L318" s="43">
        <v>91.619399999999999</v>
      </c>
    </row>
    <row r="319" spans="11:12" x14ac:dyDescent="0.25">
      <c r="K319" s="68">
        <v>43974</v>
      </c>
      <c r="L319" s="43">
        <v>92.575599999999994</v>
      </c>
    </row>
    <row r="320" spans="11:12" x14ac:dyDescent="0.25">
      <c r="K320" s="68">
        <v>43981</v>
      </c>
      <c r="L320" s="43">
        <v>92.138300000000001</v>
      </c>
    </row>
    <row r="321" spans="11:12" x14ac:dyDescent="0.25">
      <c r="K321" s="68">
        <v>43988</v>
      </c>
      <c r="L321" s="43">
        <v>97.056299999999993</v>
      </c>
    </row>
    <row r="322" spans="11:12" x14ac:dyDescent="0.25">
      <c r="K322" s="68">
        <v>43995</v>
      </c>
      <c r="L322" s="43">
        <v>97.363900000000001</v>
      </c>
    </row>
    <row r="323" spans="11:12" x14ac:dyDescent="0.25">
      <c r="K323" s="68">
        <v>44002</v>
      </c>
      <c r="L323" s="43">
        <v>96.364199999999997</v>
      </c>
    </row>
    <row r="324" spans="11:12" x14ac:dyDescent="0.25">
      <c r="K324" s="68">
        <v>44009</v>
      </c>
      <c r="L324" s="43">
        <v>96.2209</v>
      </c>
    </row>
    <row r="325" spans="11:12" x14ac:dyDescent="0.25">
      <c r="K325" s="68">
        <v>44016</v>
      </c>
      <c r="L325" s="43">
        <v>96.627600000000001</v>
      </c>
    </row>
    <row r="326" spans="11:12" x14ac:dyDescent="0.25">
      <c r="K326" s="68">
        <v>44023</v>
      </c>
      <c r="L326" s="43">
        <v>93.834000000000003</v>
      </c>
    </row>
    <row r="327" spans="11:12" x14ac:dyDescent="0.25">
      <c r="K327" s="68">
        <v>44030</v>
      </c>
      <c r="L327" s="43">
        <v>95.496600000000001</v>
      </c>
    </row>
    <row r="328" spans="11:12" x14ac:dyDescent="0.25">
      <c r="K328" s="68">
        <v>44037</v>
      </c>
      <c r="L328" s="43">
        <v>94.8249</v>
      </c>
    </row>
    <row r="329" spans="11:12" x14ac:dyDescent="0.25">
      <c r="K329" s="68">
        <v>44044</v>
      </c>
      <c r="L329" s="43">
        <v>96.649299999999997</v>
      </c>
    </row>
    <row r="330" spans="11:12" x14ac:dyDescent="0.25">
      <c r="K330" s="68">
        <v>44051</v>
      </c>
      <c r="L330" s="43">
        <v>95.117500000000007</v>
      </c>
    </row>
    <row r="331" spans="11:12" x14ac:dyDescent="0.25">
      <c r="K331" s="68">
        <v>44058</v>
      </c>
      <c r="L331" s="43">
        <v>96.060599999999994</v>
      </c>
    </row>
    <row r="332" spans="11:12" x14ac:dyDescent="0.25">
      <c r="K332" s="68">
        <v>44065</v>
      </c>
      <c r="L332" s="43">
        <v>95.471599999999995</v>
      </c>
    </row>
    <row r="333" spans="11:12" x14ac:dyDescent="0.25">
      <c r="K333" s="68">
        <v>44072</v>
      </c>
      <c r="L333" s="43">
        <v>95.415899999999993</v>
      </c>
    </row>
    <row r="334" spans="11:12" x14ac:dyDescent="0.25">
      <c r="K334" s="68">
        <v>44079</v>
      </c>
      <c r="L334" s="43">
        <v>95.277799999999999</v>
      </c>
    </row>
    <row r="335" spans="11:12" x14ac:dyDescent="0.25">
      <c r="K335" s="68">
        <v>44086</v>
      </c>
      <c r="L335" s="43">
        <v>95.143000000000001</v>
      </c>
    </row>
    <row r="336" spans="11:12" x14ac:dyDescent="0.25">
      <c r="K336" s="68">
        <v>44093</v>
      </c>
      <c r="L336" s="43">
        <v>96.367800000000003</v>
      </c>
    </row>
    <row r="337" spans="11:12" x14ac:dyDescent="0.25">
      <c r="K337" s="68" t="s">
        <v>57</v>
      </c>
      <c r="L337" s="43" t="s">
        <v>57</v>
      </c>
    </row>
    <row r="338" spans="11:12" x14ac:dyDescent="0.25">
      <c r="K338" s="68" t="s">
        <v>57</v>
      </c>
      <c r="L338" s="43" t="s">
        <v>57</v>
      </c>
    </row>
    <row r="339" spans="11:12" x14ac:dyDescent="0.25">
      <c r="K339" s="68" t="s">
        <v>57</v>
      </c>
      <c r="L339" s="43" t="s">
        <v>57</v>
      </c>
    </row>
    <row r="340" spans="11:12" x14ac:dyDescent="0.25">
      <c r="K340" s="68" t="s">
        <v>57</v>
      </c>
      <c r="L340" s="43" t="s">
        <v>57</v>
      </c>
    </row>
    <row r="341" spans="11:12" x14ac:dyDescent="0.25">
      <c r="K341" s="68" t="s">
        <v>57</v>
      </c>
      <c r="L341" s="43" t="s">
        <v>57</v>
      </c>
    </row>
    <row r="342" spans="11:12" x14ac:dyDescent="0.25">
      <c r="K342" s="68" t="s">
        <v>57</v>
      </c>
      <c r="L342" s="43" t="s">
        <v>57</v>
      </c>
    </row>
    <row r="343" spans="11:12" x14ac:dyDescent="0.25">
      <c r="K343" s="68" t="s">
        <v>57</v>
      </c>
      <c r="L343" s="43" t="s">
        <v>57</v>
      </c>
    </row>
    <row r="344" spans="11:12" x14ac:dyDescent="0.25">
      <c r="K344" s="68" t="s">
        <v>57</v>
      </c>
      <c r="L344" s="43" t="s">
        <v>57</v>
      </c>
    </row>
    <row r="345" spans="11:12" x14ac:dyDescent="0.25">
      <c r="K345" s="68" t="s">
        <v>57</v>
      </c>
      <c r="L345" s="43" t="s">
        <v>57</v>
      </c>
    </row>
    <row r="346" spans="11:12" x14ac:dyDescent="0.25">
      <c r="K346" s="68" t="s">
        <v>57</v>
      </c>
      <c r="L346" s="43" t="s">
        <v>57</v>
      </c>
    </row>
    <row r="347" spans="11:12" x14ac:dyDescent="0.25">
      <c r="K347" s="68" t="s">
        <v>57</v>
      </c>
      <c r="L347" s="43" t="s">
        <v>57</v>
      </c>
    </row>
    <row r="348" spans="11:12" x14ac:dyDescent="0.25">
      <c r="K348" s="68" t="s">
        <v>57</v>
      </c>
      <c r="L348" s="43" t="s">
        <v>57</v>
      </c>
    </row>
    <row r="349" spans="11:12" x14ac:dyDescent="0.25">
      <c r="K349" s="68"/>
      <c r="L349" s="43" t="s">
        <v>57</v>
      </c>
    </row>
    <row r="350" spans="11:12" x14ac:dyDescent="0.25">
      <c r="K350" s="67"/>
    </row>
  </sheetData>
  <mergeCells count="14">
    <mergeCell ref="H8:H9"/>
    <mergeCell ref="I8:I9"/>
    <mergeCell ref="B10:I10"/>
    <mergeCell ref="B12:I12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89" max="8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3CE462-80C3-46DD-A729-B5A1B70725F8}">
  <sheetPr codeName="Sheet9">
    <tabColor theme="4" tint="0.39997558519241921"/>
  </sheetPr>
  <dimension ref="A1:L350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19" customWidth="1"/>
    <col min="2" max="2" width="12.5703125" style="19" customWidth="1"/>
    <col min="3" max="5" width="9.7109375" style="19" customWidth="1"/>
    <col min="6" max="6" width="12.5703125" style="19" customWidth="1"/>
    <col min="7" max="9" width="9.7109375" style="19" customWidth="1"/>
    <col min="10" max="10" width="6.7109375" style="19" customWidth="1"/>
    <col min="11" max="11" width="12.42578125" style="19" customWidth="1"/>
    <col min="12" max="12" width="22" style="54" customWidth="1"/>
    <col min="13" max="16384" width="8.7109375" style="19"/>
  </cols>
  <sheetData>
    <row r="1" spans="1:12" ht="60" customHeight="1" x14ac:dyDescent="0.25">
      <c r="A1" s="71" t="s">
        <v>33</v>
      </c>
      <c r="B1" s="71"/>
      <c r="C1" s="71"/>
      <c r="D1" s="71"/>
      <c r="E1" s="71"/>
      <c r="F1" s="71"/>
      <c r="G1" s="71"/>
      <c r="H1" s="71"/>
      <c r="I1" s="71"/>
      <c r="J1" s="4"/>
      <c r="K1" s="34"/>
      <c r="L1" s="35" t="s">
        <v>39</v>
      </c>
    </row>
    <row r="2" spans="1:12" ht="19.5" customHeight="1" x14ac:dyDescent="0.3">
      <c r="A2" s="3" t="str">
        <f>"Weekly Payroll Jobs and Wages in Australia - " &amp;$L$1</f>
        <v>Weekly Payroll Jobs and Wages in Australia - Northern Territory</v>
      </c>
      <c r="B2" s="20"/>
      <c r="C2" s="20"/>
      <c r="D2" s="20"/>
      <c r="E2" s="20"/>
      <c r="F2" s="20"/>
      <c r="G2" s="20"/>
      <c r="H2" s="20"/>
      <c r="I2" s="20"/>
      <c r="J2" s="20"/>
      <c r="K2" s="39" t="s">
        <v>63</v>
      </c>
      <c r="L2" s="36">
        <v>44093</v>
      </c>
    </row>
    <row r="3" spans="1:12" ht="15" customHeight="1" x14ac:dyDescent="0.25">
      <c r="A3" s="21" t="str">
        <f>"Week ending "&amp;TEXT($L$2,"dddd dd mmmm yyyy")</f>
        <v>Week ending Saturday 19 September 2020</v>
      </c>
      <c r="B3" s="20"/>
      <c r="C3" s="22"/>
      <c r="D3" s="23"/>
      <c r="E3" s="20"/>
      <c r="F3" s="20"/>
      <c r="G3" s="20"/>
      <c r="H3" s="20"/>
      <c r="I3" s="20"/>
      <c r="J3" s="20"/>
      <c r="K3" s="41" t="s">
        <v>64</v>
      </c>
      <c r="L3" s="40">
        <v>43904</v>
      </c>
    </row>
    <row r="4" spans="1:12" ht="15" customHeight="1" x14ac:dyDescent="0.25">
      <c r="A4" s="2" t="s">
        <v>32</v>
      </c>
      <c r="B4" s="24"/>
      <c r="C4" s="24"/>
      <c r="D4" s="24"/>
      <c r="E4" s="24"/>
      <c r="F4" s="24"/>
      <c r="G4" s="24"/>
      <c r="H4" s="24"/>
      <c r="I4" s="24"/>
      <c r="J4" s="24"/>
      <c r="K4" s="39" t="s">
        <v>70</v>
      </c>
      <c r="L4" s="40">
        <v>44065</v>
      </c>
    </row>
    <row r="5" spans="1:12" ht="11.65" customHeight="1" x14ac:dyDescent="0.25">
      <c r="A5" s="50"/>
      <c r="B5" s="20"/>
      <c r="C5" s="20"/>
      <c r="D5" s="24"/>
      <c r="E5" s="24"/>
      <c r="F5" s="20"/>
      <c r="G5" s="20"/>
      <c r="H5" s="20"/>
      <c r="I5" s="20"/>
      <c r="J5" s="20"/>
      <c r="K5" s="39"/>
      <c r="L5" s="40">
        <v>44072</v>
      </c>
    </row>
    <row r="6" spans="1:12" ht="16.5" customHeight="1" thickBot="1" x14ac:dyDescent="0.3">
      <c r="A6" s="25" t="str">
        <f>"Change in payroll jobs and total wages, "&amp;$L$1</f>
        <v>Change in payroll jobs and total wages, Northern Territory</v>
      </c>
      <c r="B6" s="22"/>
      <c r="C6" s="26"/>
      <c r="D6" s="27"/>
      <c r="E6" s="24"/>
      <c r="F6" s="20"/>
      <c r="G6" s="20"/>
      <c r="H6" s="20"/>
      <c r="I6" s="20"/>
      <c r="J6" s="20"/>
      <c r="K6" s="39"/>
      <c r="L6" s="40">
        <v>44079</v>
      </c>
    </row>
    <row r="7" spans="1:12" ht="16.5" customHeight="1" x14ac:dyDescent="0.25">
      <c r="A7" s="58"/>
      <c r="B7" s="83" t="s">
        <v>61</v>
      </c>
      <c r="C7" s="84"/>
      <c r="D7" s="84"/>
      <c r="E7" s="85"/>
      <c r="F7" s="86" t="s">
        <v>62</v>
      </c>
      <c r="G7" s="87"/>
      <c r="H7" s="87"/>
      <c r="I7" s="88"/>
      <c r="J7" s="51"/>
      <c r="K7" s="39" t="s">
        <v>71</v>
      </c>
      <c r="L7" s="40">
        <v>44086</v>
      </c>
    </row>
    <row r="8" spans="1:12" ht="34.35" customHeight="1" x14ac:dyDescent="0.25">
      <c r="A8" s="89"/>
      <c r="B8" s="91" t="str">
        <f>"% Change between " &amp; TEXT($L$3,"dd mmmm")&amp;" and "&amp; TEXT($L$2,"dd mmmm") &amp; " (Change since 100th case of COVID-19)"</f>
        <v>% Change between 14 March and 19 September (Change since 100th case of COVID-19)</v>
      </c>
      <c r="C8" s="93" t="str">
        <f>"% Change between " &amp; TEXT($L$4,"dd mmmm")&amp;" and "&amp; TEXT($L$2,"dd mmmm") &amp; " (monthly change)"</f>
        <v>% Change between 22 August and 19 September (monthly change)</v>
      </c>
      <c r="D8" s="74" t="str">
        <f>"% Change between " &amp; TEXT($L$7,"dd mmmm")&amp;" and "&amp; TEXT($L$2,"dd mmmm") &amp; " (weekly change)"</f>
        <v>% Change between 12 September and 19 September (weekly change)</v>
      </c>
      <c r="E8" s="76" t="str">
        <f>"% Change between " &amp; TEXT($L$6,"dd mmmm")&amp;" and "&amp; TEXT($L$7,"dd mmmm") &amp; " (weekly change)"</f>
        <v>% Change between 05 September and 12 September (weekly change)</v>
      </c>
      <c r="F8" s="95" t="str">
        <f>"% Change between " &amp; TEXT($L$3,"dd mmmm")&amp;" and "&amp; TEXT($L$2,"dd mmmm") &amp; " (Change since 100th case of COVID-19)"</f>
        <v>% Change between 14 March and 19 September (Change since 100th case of COVID-19)</v>
      </c>
      <c r="G8" s="93" t="str">
        <f>"% Change between " &amp; TEXT($L$4,"dd mmmm")&amp;" and "&amp; TEXT($L$2,"dd mmmm") &amp; " (monthly change)"</f>
        <v>% Change between 22 August and 19 September (monthly change)</v>
      </c>
      <c r="H8" s="74" t="str">
        <f>"% Change between " &amp; TEXT($L$7,"dd mmmm")&amp;" and "&amp; TEXT($L$2,"dd mmmm") &amp; " (weekly change)"</f>
        <v>% Change between 12 September and 19 September (weekly change)</v>
      </c>
      <c r="I8" s="76" t="str">
        <f>"% Change between " &amp; TEXT($L$6,"dd mmmm")&amp;" and "&amp; TEXT($L$7,"dd mmmm") &amp; " (weekly change)"</f>
        <v>% Change between 05 September and 12 September (weekly change)</v>
      </c>
      <c r="J8" s="52"/>
      <c r="K8" s="39" t="s">
        <v>72</v>
      </c>
      <c r="L8" s="40">
        <v>44093</v>
      </c>
    </row>
    <row r="9" spans="1:12" ht="44.25" customHeight="1" thickBot="1" x14ac:dyDescent="0.3">
      <c r="A9" s="90"/>
      <c r="B9" s="92"/>
      <c r="C9" s="94"/>
      <c r="D9" s="75"/>
      <c r="E9" s="77"/>
      <c r="F9" s="96"/>
      <c r="G9" s="94"/>
      <c r="H9" s="75"/>
      <c r="I9" s="77"/>
      <c r="J9" s="53"/>
      <c r="K9" s="41" t="s">
        <v>31</v>
      </c>
      <c r="L9" s="43"/>
    </row>
    <row r="10" spans="1:12" x14ac:dyDescent="0.25">
      <c r="A10" s="59"/>
      <c r="B10" s="78" t="str">
        <f>L1</f>
        <v>Northern Territory</v>
      </c>
      <c r="C10" s="79"/>
      <c r="D10" s="79"/>
      <c r="E10" s="79"/>
      <c r="F10" s="79"/>
      <c r="G10" s="79"/>
      <c r="H10" s="79"/>
      <c r="I10" s="80"/>
      <c r="J10" s="28"/>
      <c r="K10" s="55"/>
      <c r="L10" s="43"/>
    </row>
    <row r="11" spans="1:12" x14ac:dyDescent="0.25">
      <c r="A11" s="60" t="s">
        <v>30</v>
      </c>
      <c r="B11" s="28">
        <v>-1.7308405497887591E-2</v>
      </c>
      <c r="C11" s="28">
        <v>-3.7002509860164512E-3</v>
      </c>
      <c r="D11" s="28">
        <v>-1.2419005430399643E-3</v>
      </c>
      <c r="E11" s="28">
        <v>-8.6384283883988999E-4</v>
      </c>
      <c r="F11" s="28">
        <v>-5.327574852616479E-3</v>
      </c>
      <c r="G11" s="28">
        <v>-5.9048968593888862E-4</v>
      </c>
      <c r="H11" s="28">
        <v>-1.0659922903932806E-4</v>
      </c>
      <c r="I11" s="61">
        <v>8.9217905531380204E-4</v>
      </c>
      <c r="J11" s="28"/>
      <c r="K11" s="42"/>
      <c r="L11" s="43"/>
    </row>
    <row r="12" spans="1:12" x14ac:dyDescent="0.25">
      <c r="A12" s="59"/>
      <c r="B12" s="81" t="s">
        <v>29</v>
      </c>
      <c r="C12" s="81"/>
      <c r="D12" s="81"/>
      <c r="E12" s="81"/>
      <c r="F12" s="81"/>
      <c r="G12" s="81"/>
      <c r="H12" s="81"/>
      <c r="I12" s="82"/>
      <c r="J12" s="28"/>
      <c r="K12" s="42"/>
      <c r="L12" s="43"/>
    </row>
    <row r="13" spans="1:12" x14ac:dyDescent="0.25">
      <c r="A13" s="62" t="s">
        <v>28</v>
      </c>
      <c r="B13" s="28">
        <v>-3.0277996580277078E-2</v>
      </c>
      <c r="C13" s="28">
        <v>-1.1650675543371847E-2</v>
      </c>
      <c r="D13" s="28">
        <v>-1.4046611007795251E-3</v>
      </c>
      <c r="E13" s="28">
        <v>-3.234076119108642E-3</v>
      </c>
      <c r="F13" s="28">
        <v>-2.9444581296175776E-2</v>
      </c>
      <c r="G13" s="28">
        <v>-1.1005855126105746E-2</v>
      </c>
      <c r="H13" s="28">
        <v>-3.4064487901390716E-3</v>
      </c>
      <c r="I13" s="61">
        <v>-2.824155279845475E-3</v>
      </c>
      <c r="J13" s="28"/>
      <c r="K13" s="42"/>
      <c r="L13" s="43"/>
    </row>
    <row r="14" spans="1:12" x14ac:dyDescent="0.25">
      <c r="A14" s="62" t="s">
        <v>27</v>
      </c>
      <c r="B14" s="28">
        <v>-1.1780838347292488E-2</v>
      </c>
      <c r="C14" s="28">
        <v>2.486870120652851E-3</v>
      </c>
      <c r="D14" s="28">
        <v>-9.3686848274188161E-4</v>
      </c>
      <c r="E14" s="28">
        <v>4.8524059846344336E-4</v>
      </c>
      <c r="F14" s="28">
        <v>2.1822185922656168E-2</v>
      </c>
      <c r="G14" s="28">
        <v>1.3179286115093225E-2</v>
      </c>
      <c r="H14" s="28">
        <v>4.1063172033026785E-3</v>
      </c>
      <c r="I14" s="61">
        <v>5.8689906025695127E-3</v>
      </c>
      <c r="J14" s="28"/>
      <c r="K14" s="38"/>
      <c r="L14" s="43"/>
    </row>
    <row r="15" spans="1:12" x14ac:dyDescent="0.25">
      <c r="A15" s="63" t="s">
        <v>49</v>
      </c>
      <c r="B15" s="28">
        <v>4.2021871202916117E-2</v>
      </c>
      <c r="C15" s="28">
        <v>1.489230769230776E-2</v>
      </c>
      <c r="D15" s="28">
        <v>-9.5060577819194858E-4</v>
      </c>
      <c r="E15" s="28">
        <v>1.1071849234393305E-2</v>
      </c>
      <c r="F15" s="28">
        <v>0.26974409576014335</v>
      </c>
      <c r="G15" s="28">
        <v>2.4144130567882449E-2</v>
      </c>
      <c r="H15" s="28">
        <v>-1.4257363391264488E-2</v>
      </c>
      <c r="I15" s="61">
        <v>2.2639090864403411E-2</v>
      </c>
      <c r="J15" s="28"/>
      <c r="K15" s="56"/>
      <c r="L15" s="43"/>
    </row>
    <row r="16" spans="1:12" x14ac:dyDescent="0.25">
      <c r="A16" s="62" t="s">
        <v>50</v>
      </c>
      <c r="B16" s="28">
        <v>-2.1666748853493845E-2</v>
      </c>
      <c r="C16" s="28">
        <v>3.3378712247267295E-4</v>
      </c>
      <c r="D16" s="28">
        <v>-7.2428729727014307E-4</v>
      </c>
      <c r="E16" s="28">
        <v>3.386061555566755E-3</v>
      </c>
      <c r="F16" s="28">
        <v>3.1062901676741639E-2</v>
      </c>
      <c r="G16" s="28">
        <v>-1.6804129796914591E-3</v>
      </c>
      <c r="H16" s="28">
        <v>-3.2454764608275122E-3</v>
      </c>
      <c r="I16" s="61">
        <v>4.784640637731874E-3</v>
      </c>
      <c r="J16" s="28"/>
      <c r="K16" s="42"/>
      <c r="L16" s="43"/>
    </row>
    <row r="17" spans="1:12" x14ac:dyDescent="0.25">
      <c r="A17" s="62" t="s">
        <v>51</v>
      </c>
      <c r="B17" s="28">
        <v>-1.5553636952298722E-2</v>
      </c>
      <c r="C17" s="28">
        <v>-5.6451437084408251E-3</v>
      </c>
      <c r="D17" s="28">
        <v>-2.7825960206981915E-3</v>
      </c>
      <c r="E17" s="28">
        <v>-3.642721841760066E-4</v>
      </c>
      <c r="F17" s="28">
        <v>-3.2561164367640449E-3</v>
      </c>
      <c r="G17" s="28">
        <v>6.4198933112713519E-5</v>
      </c>
      <c r="H17" s="28">
        <v>2.501577487408202E-4</v>
      </c>
      <c r="I17" s="61">
        <v>1.7379867669451432E-3</v>
      </c>
      <c r="J17" s="28"/>
      <c r="K17" s="42"/>
      <c r="L17" s="43"/>
    </row>
    <row r="18" spans="1:12" x14ac:dyDescent="0.25">
      <c r="A18" s="62" t="s">
        <v>52</v>
      </c>
      <c r="B18" s="28">
        <v>-1.1204614559112924E-2</v>
      </c>
      <c r="C18" s="28">
        <v>-1.5613147914033121E-3</v>
      </c>
      <c r="D18" s="28">
        <v>2.9040575383354472E-4</v>
      </c>
      <c r="E18" s="28">
        <v>-2.2115905398086833E-3</v>
      </c>
      <c r="F18" s="28">
        <v>-5.3617244215964366E-3</v>
      </c>
      <c r="G18" s="28">
        <v>8.2073086438652076E-3</v>
      </c>
      <c r="H18" s="28">
        <v>5.4714714423889088E-3</v>
      </c>
      <c r="I18" s="61">
        <v>5.8087507475113043E-4</v>
      </c>
      <c r="J18" s="28"/>
      <c r="K18" s="42"/>
      <c r="L18" s="43"/>
    </row>
    <row r="19" spans="1:12" ht="17.25" customHeight="1" x14ac:dyDescent="0.25">
      <c r="A19" s="62" t="s">
        <v>53</v>
      </c>
      <c r="B19" s="28">
        <v>-1.6093565939305665E-2</v>
      </c>
      <c r="C19" s="28">
        <v>-6.2829301456008846E-3</v>
      </c>
      <c r="D19" s="28">
        <v>4.049506644612233E-4</v>
      </c>
      <c r="E19" s="28">
        <v>-4.2594275329396192E-3</v>
      </c>
      <c r="F19" s="28">
        <v>-2.9302235647172936E-2</v>
      </c>
      <c r="G19" s="28">
        <v>-5.7862208247064784E-3</v>
      </c>
      <c r="H19" s="28">
        <v>-2.3482660054463533E-4</v>
      </c>
      <c r="I19" s="61">
        <v>-3.9503470078456893E-3</v>
      </c>
      <c r="J19" s="29"/>
      <c r="K19" s="44"/>
      <c r="L19" s="43"/>
    </row>
    <row r="20" spans="1:12" x14ac:dyDescent="0.25">
      <c r="A20" s="62" t="s">
        <v>54</v>
      </c>
      <c r="B20" s="28">
        <v>-3.8666506198098416E-2</v>
      </c>
      <c r="C20" s="28">
        <v>-3.1548733308373045E-3</v>
      </c>
      <c r="D20" s="28">
        <v>3.1043576541505136E-3</v>
      </c>
      <c r="E20" s="28">
        <v>-3.6286286286286717E-3</v>
      </c>
      <c r="F20" s="28">
        <v>-2.4957523745039234E-2</v>
      </c>
      <c r="G20" s="28">
        <v>-2.5676860462798823E-3</v>
      </c>
      <c r="H20" s="28">
        <v>-3.5631828085643802E-3</v>
      </c>
      <c r="I20" s="61">
        <v>2.5124408136349974E-3</v>
      </c>
      <c r="J20" s="20"/>
      <c r="K20" s="37"/>
      <c r="L20" s="43"/>
    </row>
    <row r="21" spans="1:12" ht="15.75" thickBot="1" x14ac:dyDescent="0.3">
      <c r="A21" s="64" t="s">
        <v>55</v>
      </c>
      <c r="B21" s="65">
        <v>-8.5979945305378336E-2</v>
      </c>
      <c r="C21" s="65">
        <v>7.7185929648240226E-3</v>
      </c>
      <c r="D21" s="65">
        <v>-3.3001988071571509E-3</v>
      </c>
      <c r="E21" s="65">
        <v>1.9920318725099584E-3</v>
      </c>
      <c r="F21" s="65">
        <v>-8.688830406607817E-2</v>
      </c>
      <c r="G21" s="65">
        <v>-2.2974470880565478E-2</v>
      </c>
      <c r="H21" s="65">
        <v>-2.013909547707049E-2</v>
      </c>
      <c r="I21" s="66">
        <v>1.5116326972206551E-2</v>
      </c>
      <c r="J21" s="20"/>
      <c r="K21" s="57"/>
      <c r="L21" s="43"/>
    </row>
    <row r="22" spans="1:12" x14ac:dyDescent="0.25">
      <c r="A22" s="30" t="s">
        <v>48</v>
      </c>
      <c r="B22" s="20"/>
      <c r="C22" s="20"/>
      <c r="D22" s="20"/>
      <c r="E22" s="20"/>
      <c r="F22" s="20"/>
      <c r="G22" s="20"/>
      <c r="H22" s="20"/>
      <c r="I22" s="20"/>
      <c r="J22" s="20"/>
      <c r="K22" s="37"/>
      <c r="L22" s="43"/>
    </row>
    <row r="23" spans="1:12" x14ac:dyDescent="0.25">
      <c r="A23" s="31" t="str">
        <f>"Indexed number of payroll jobs and total wages, "&amp;$L$1&amp;" and Australia"</f>
        <v>Indexed number of payroll jobs and total wages, Northern Territory and Australia</v>
      </c>
      <c r="B23" s="20"/>
      <c r="C23" s="20"/>
      <c r="D23" s="20"/>
      <c r="E23" s="20"/>
      <c r="F23" s="20"/>
      <c r="G23" s="20"/>
      <c r="H23" s="20"/>
      <c r="I23" s="20"/>
      <c r="J23" s="20"/>
      <c r="K23" s="45"/>
      <c r="L23" s="43"/>
    </row>
    <row r="24" spans="1:12" x14ac:dyDescent="0.25">
      <c r="A24" s="20"/>
      <c r="B24" s="20"/>
      <c r="C24" s="20"/>
      <c r="D24" s="20"/>
      <c r="E24" s="20"/>
      <c r="F24" s="20"/>
      <c r="G24" s="20"/>
      <c r="H24" s="20"/>
      <c r="I24" s="20"/>
      <c r="J24" s="20"/>
      <c r="K24" s="45"/>
      <c r="L24" s="43"/>
    </row>
    <row r="25" spans="1:12" x14ac:dyDescent="0.25">
      <c r="B25" s="20"/>
      <c r="C25" s="20"/>
      <c r="D25" s="20"/>
      <c r="E25" s="20"/>
      <c r="F25" s="20"/>
      <c r="G25" s="20"/>
      <c r="H25" s="20"/>
      <c r="I25" s="20"/>
      <c r="J25" s="20"/>
      <c r="K25" s="45"/>
      <c r="L25" s="43"/>
    </row>
    <row r="26" spans="1:12" x14ac:dyDescent="0.25">
      <c r="A26" s="20"/>
      <c r="B26" s="20"/>
      <c r="C26" s="20"/>
      <c r="D26" s="20"/>
      <c r="E26" s="24"/>
      <c r="F26" s="24"/>
      <c r="G26" s="24"/>
      <c r="H26" s="24"/>
      <c r="I26" s="24"/>
      <c r="J26" s="24"/>
      <c r="K26" s="57"/>
      <c r="L26" s="43"/>
    </row>
    <row r="27" spans="1:12" x14ac:dyDescent="0.25">
      <c r="A27" s="20"/>
      <c r="B27" s="31"/>
      <c r="C27" s="31"/>
      <c r="D27" s="31"/>
      <c r="E27" s="31"/>
      <c r="F27" s="31"/>
      <c r="G27" s="31"/>
      <c r="H27" s="31"/>
      <c r="I27" s="31"/>
      <c r="J27" s="31"/>
      <c r="K27" s="46"/>
      <c r="L27" s="43"/>
    </row>
    <row r="28" spans="1:12" x14ac:dyDescent="0.25">
      <c r="A28" s="20"/>
      <c r="B28" s="20"/>
      <c r="C28" s="20"/>
      <c r="D28" s="20"/>
      <c r="E28" s="20"/>
      <c r="F28" s="20"/>
      <c r="G28" s="20"/>
      <c r="H28" s="20"/>
      <c r="I28" s="20"/>
      <c r="J28" s="20"/>
      <c r="K28" s="45"/>
      <c r="L28" s="43"/>
    </row>
    <row r="29" spans="1:12" x14ac:dyDescent="0.25">
      <c r="B29" s="20"/>
      <c r="C29" s="20"/>
      <c r="D29" s="20"/>
      <c r="E29" s="20"/>
      <c r="F29" s="20"/>
      <c r="G29" s="20"/>
      <c r="H29" s="20"/>
      <c r="I29" s="20"/>
      <c r="J29" s="20"/>
      <c r="K29" s="45"/>
      <c r="L29" s="43"/>
    </row>
    <row r="30" spans="1:12" x14ac:dyDescent="0.25">
      <c r="A30" s="20"/>
      <c r="B30" s="20"/>
      <c r="C30" s="20"/>
      <c r="D30" s="20"/>
      <c r="E30" s="20"/>
      <c r="F30" s="20"/>
      <c r="G30" s="20"/>
      <c r="H30" s="20"/>
      <c r="I30" s="20"/>
      <c r="J30" s="20"/>
      <c r="K30" s="45"/>
      <c r="L30" s="43"/>
    </row>
    <row r="31" spans="1:12" x14ac:dyDescent="0.25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45"/>
      <c r="L31" s="43"/>
    </row>
    <row r="32" spans="1:12" ht="15.75" customHeight="1" x14ac:dyDescent="0.25">
      <c r="B32" s="20"/>
      <c r="C32" s="20"/>
      <c r="D32" s="20"/>
      <c r="E32" s="20"/>
      <c r="F32" s="20"/>
      <c r="G32" s="20"/>
      <c r="H32" s="20"/>
      <c r="I32" s="20"/>
      <c r="J32" s="20"/>
      <c r="K32" s="45"/>
      <c r="L32" s="43"/>
    </row>
    <row r="33" spans="1:12" x14ac:dyDescent="0.25">
      <c r="A33" s="20"/>
      <c r="B33" s="20"/>
      <c r="C33" s="20"/>
      <c r="D33" s="20"/>
      <c r="E33" s="20"/>
      <c r="F33" s="20"/>
      <c r="G33" s="20"/>
      <c r="H33" s="20"/>
      <c r="I33" s="20"/>
      <c r="J33" s="20"/>
      <c r="K33" s="43" t="s">
        <v>26</v>
      </c>
      <c r="L33" s="43" t="s">
        <v>65</v>
      </c>
    </row>
    <row r="34" spans="1:12" ht="11.25" customHeight="1" x14ac:dyDescent="0.25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43"/>
      <c r="L34" s="42" t="s">
        <v>24</v>
      </c>
    </row>
    <row r="35" spans="1:12" x14ac:dyDescent="0.25">
      <c r="A35" s="32" t="str">
        <f>"Indexed number of payroll jobs held by men by age group, "&amp;$L$1</f>
        <v>Indexed number of payroll jobs held by men by age group, Northern Territory</v>
      </c>
      <c r="B35" s="20"/>
      <c r="C35" s="20"/>
      <c r="D35" s="20"/>
      <c r="E35" s="20"/>
      <c r="F35" s="20"/>
      <c r="G35" s="20"/>
      <c r="H35" s="20"/>
      <c r="I35" s="20"/>
      <c r="J35" s="20"/>
      <c r="K35" s="42" t="s">
        <v>49</v>
      </c>
      <c r="L35" s="43">
        <v>99.72</v>
      </c>
    </row>
    <row r="36" spans="1:12" x14ac:dyDescent="0.25">
      <c r="B36" s="20"/>
      <c r="C36" s="20"/>
      <c r="D36" s="20"/>
      <c r="E36" s="20"/>
      <c r="F36" s="20"/>
      <c r="G36" s="20"/>
      <c r="H36" s="20"/>
      <c r="I36" s="20"/>
      <c r="J36" s="20"/>
      <c r="K36" s="42" t="s">
        <v>50</v>
      </c>
      <c r="L36" s="43">
        <v>98.3</v>
      </c>
    </row>
    <row r="37" spans="1:12" x14ac:dyDescent="0.25">
      <c r="B37" s="20"/>
      <c r="C37" s="20"/>
      <c r="D37" s="20"/>
      <c r="E37" s="20"/>
      <c r="F37" s="20"/>
      <c r="G37" s="20"/>
      <c r="H37" s="20"/>
      <c r="I37" s="20"/>
      <c r="J37" s="20"/>
      <c r="K37" s="42" t="s">
        <v>51</v>
      </c>
      <c r="L37" s="43">
        <v>98.44</v>
      </c>
    </row>
    <row r="38" spans="1:12" x14ac:dyDescent="0.25">
      <c r="K38" s="44" t="s">
        <v>52</v>
      </c>
      <c r="L38" s="43">
        <v>97.51</v>
      </c>
    </row>
    <row r="39" spans="1:12" x14ac:dyDescent="0.25">
      <c r="K39" s="37" t="s">
        <v>53</v>
      </c>
      <c r="L39" s="43">
        <v>99.04</v>
      </c>
    </row>
    <row r="40" spans="1:12" x14ac:dyDescent="0.25">
      <c r="K40" s="37" t="s">
        <v>54</v>
      </c>
      <c r="L40" s="43">
        <v>96.38</v>
      </c>
    </row>
    <row r="41" spans="1:12" x14ac:dyDescent="0.25">
      <c r="K41" s="37" t="s">
        <v>55</v>
      </c>
      <c r="L41" s="43">
        <v>93.44</v>
      </c>
    </row>
    <row r="42" spans="1:12" x14ac:dyDescent="0.25">
      <c r="K42" s="37"/>
      <c r="L42" s="43"/>
    </row>
    <row r="43" spans="1:12" x14ac:dyDescent="0.25">
      <c r="K43" s="43"/>
      <c r="L43" s="43" t="s">
        <v>23</v>
      </c>
    </row>
    <row r="44" spans="1:12" x14ac:dyDescent="0.25">
      <c r="K44" s="42" t="s">
        <v>49</v>
      </c>
      <c r="L44" s="43">
        <v>99.24</v>
      </c>
    </row>
    <row r="45" spans="1:12" ht="15.4" customHeight="1" x14ac:dyDescent="0.25">
      <c r="A45" s="32" t="str">
        <f>"Indexed number of payroll jobs held by women by age group, "&amp;$L$1</f>
        <v>Indexed number of payroll jobs held by women by age group, Northern Territory</v>
      </c>
      <c r="B45" s="20"/>
      <c r="C45" s="20"/>
      <c r="D45" s="20"/>
      <c r="E45" s="20"/>
      <c r="F45" s="20"/>
      <c r="G45" s="20"/>
      <c r="H45" s="20"/>
      <c r="I45" s="20"/>
      <c r="J45" s="20"/>
      <c r="K45" s="42" t="s">
        <v>50</v>
      </c>
      <c r="L45" s="43">
        <v>97.05</v>
      </c>
    </row>
    <row r="46" spans="1:12" ht="15.4" customHeight="1" x14ac:dyDescent="0.25">
      <c r="B46" s="20"/>
      <c r="C46" s="20"/>
      <c r="D46" s="20"/>
      <c r="E46" s="20"/>
      <c r="F46" s="20"/>
      <c r="G46" s="20"/>
      <c r="H46" s="20"/>
      <c r="I46" s="20"/>
      <c r="J46" s="20"/>
      <c r="K46" s="42" t="s">
        <v>51</v>
      </c>
      <c r="L46" s="43">
        <v>97.49</v>
      </c>
    </row>
    <row r="47" spans="1:12" ht="15.4" customHeight="1" x14ac:dyDescent="0.25">
      <c r="B47" s="20"/>
      <c r="C47" s="20"/>
      <c r="D47" s="20"/>
      <c r="E47" s="20"/>
      <c r="F47" s="20"/>
      <c r="G47" s="20"/>
      <c r="H47" s="20"/>
      <c r="I47" s="20"/>
      <c r="J47" s="20"/>
      <c r="K47" s="44" t="s">
        <v>52</v>
      </c>
      <c r="L47" s="43">
        <v>97.19</v>
      </c>
    </row>
    <row r="48" spans="1:12" ht="15.4" customHeight="1" x14ac:dyDescent="0.25">
      <c r="B48" s="20"/>
      <c r="C48" s="20"/>
      <c r="D48" s="20"/>
      <c r="E48" s="20"/>
      <c r="F48" s="20"/>
      <c r="G48" s="20"/>
      <c r="H48" s="20"/>
      <c r="I48" s="20"/>
      <c r="J48" s="20"/>
      <c r="K48" s="37" t="s">
        <v>53</v>
      </c>
      <c r="L48" s="43">
        <v>97.76</v>
      </c>
    </row>
    <row r="49" spans="1:12" ht="15.4" customHeight="1" x14ac:dyDescent="0.25">
      <c r="B49" s="20"/>
      <c r="C49" s="20"/>
      <c r="D49" s="20"/>
      <c r="E49" s="20"/>
      <c r="F49" s="20"/>
      <c r="G49" s="20"/>
      <c r="H49" s="20"/>
      <c r="I49" s="20"/>
      <c r="J49" s="20"/>
      <c r="K49" s="37" t="s">
        <v>54</v>
      </c>
      <c r="L49" s="43">
        <v>95.1</v>
      </c>
    </row>
    <row r="50" spans="1:12" ht="15.4" customHeight="1" x14ac:dyDescent="0.25">
      <c r="B50" s="20"/>
      <c r="C50" s="20"/>
      <c r="D50" s="20"/>
      <c r="E50" s="20"/>
      <c r="F50" s="20"/>
      <c r="G50" s="20"/>
      <c r="H50" s="20"/>
      <c r="I50" s="20"/>
      <c r="J50" s="20"/>
      <c r="K50" s="37" t="s">
        <v>55</v>
      </c>
      <c r="L50" s="43">
        <v>94.08</v>
      </c>
    </row>
    <row r="51" spans="1:12" ht="15.4" customHeight="1" x14ac:dyDescent="0.25">
      <c r="B51" s="32"/>
      <c r="C51" s="32"/>
      <c r="D51" s="32"/>
      <c r="E51" s="32"/>
      <c r="F51" s="32"/>
      <c r="G51" s="32"/>
      <c r="H51" s="32"/>
      <c r="I51" s="32"/>
      <c r="J51" s="32"/>
      <c r="K51" s="37"/>
      <c r="L51" s="43"/>
    </row>
    <row r="52" spans="1:12" ht="15.4" customHeight="1" x14ac:dyDescent="0.25">
      <c r="B52" s="20"/>
      <c r="C52" s="20"/>
      <c r="D52" s="20"/>
      <c r="E52" s="20"/>
      <c r="F52" s="20"/>
      <c r="G52" s="20"/>
      <c r="H52" s="20"/>
      <c r="I52" s="20"/>
      <c r="J52" s="20"/>
      <c r="K52" s="43"/>
      <c r="L52" s="43" t="s">
        <v>22</v>
      </c>
    </row>
    <row r="53" spans="1:12" ht="15.4" customHeight="1" x14ac:dyDescent="0.25">
      <c r="B53" s="31"/>
      <c r="C53" s="31"/>
      <c r="D53" s="31"/>
      <c r="E53" s="31"/>
      <c r="F53" s="31"/>
      <c r="G53" s="31"/>
      <c r="H53" s="31"/>
      <c r="I53" s="31"/>
      <c r="J53" s="31"/>
      <c r="K53" s="42" t="s">
        <v>49</v>
      </c>
      <c r="L53" s="43">
        <v>99.77</v>
      </c>
    </row>
    <row r="54" spans="1:12" ht="15.4" customHeight="1" x14ac:dyDescent="0.25">
      <c r="A54" s="32" t="str">
        <f>"Change in payroll jobs since week ending "&amp;TEXT($L$3,"dd mmmm")&amp;" by Industry, "&amp;$L$1</f>
        <v>Change in payroll jobs since week ending 14 March by Industry, Northern Territory</v>
      </c>
      <c r="B54" s="20"/>
      <c r="C54" s="20"/>
      <c r="D54" s="20"/>
      <c r="E54" s="20"/>
      <c r="F54" s="20"/>
      <c r="G54" s="20"/>
      <c r="H54" s="20"/>
      <c r="I54" s="20"/>
      <c r="J54" s="20"/>
      <c r="K54" s="42" t="s">
        <v>50</v>
      </c>
      <c r="L54" s="43">
        <v>97.05</v>
      </c>
    </row>
    <row r="55" spans="1:12" ht="15.4" customHeight="1" x14ac:dyDescent="0.25">
      <c r="B55" s="20"/>
      <c r="C55" s="20"/>
      <c r="D55" s="20"/>
      <c r="E55" s="20"/>
      <c r="F55" s="20"/>
      <c r="G55" s="20"/>
      <c r="H55" s="20"/>
      <c r="I55" s="20"/>
      <c r="J55" s="20"/>
      <c r="K55" s="42" t="s">
        <v>51</v>
      </c>
      <c r="L55" s="43">
        <v>97.35</v>
      </c>
    </row>
    <row r="56" spans="1:12" ht="15.4" customHeight="1" x14ac:dyDescent="0.25">
      <c r="B56" s="20"/>
      <c r="C56" s="20"/>
      <c r="D56" s="20"/>
      <c r="E56" s="20"/>
      <c r="F56" s="20"/>
      <c r="G56" s="20"/>
      <c r="H56" s="20"/>
      <c r="I56" s="20"/>
      <c r="J56" s="20"/>
      <c r="K56" s="44" t="s">
        <v>52</v>
      </c>
      <c r="L56" s="43">
        <v>97.17</v>
      </c>
    </row>
    <row r="57" spans="1:12" ht="15.4" customHeight="1" x14ac:dyDescent="0.25">
      <c r="A57" s="20"/>
      <c r="B57" s="20"/>
      <c r="C57" s="20"/>
      <c r="D57" s="20"/>
      <c r="E57" s="20"/>
      <c r="F57" s="20"/>
      <c r="G57" s="20"/>
      <c r="H57" s="20"/>
      <c r="I57" s="20"/>
      <c r="J57" s="20"/>
      <c r="K57" s="37" t="s">
        <v>53</v>
      </c>
      <c r="L57" s="43">
        <v>97.68</v>
      </c>
    </row>
    <row r="58" spans="1:12" ht="15.4" customHeight="1" x14ac:dyDescent="0.25">
      <c r="B58" s="20"/>
      <c r="C58" s="20"/>
      <c r="D58" s="20"/>
      <c r="E58" s="20"/>
      <c r="F58" s="20"/>
      <c r="G58" s="20"/>
      <c r="H58" s="20"/>
      <c r="I58" s="20"/>
      <c r="J58" s="20"/>
      <c r="K58" s="37" t="s">
        <v>54</v>
      </c>
      <c r="L58" s="43">
        <v>95.2</v>
      </c>
    </row>
    <row r="59" spans="1:12" ht="15.4" customHeight="1" x14ac:dyDescent="0.25">
      <c r="K59" s="37" t="s">
        <v>55</v>
      </c>
      <c r="L59" s="43">
        <v>93.96</v>
      </c>
    </row>
    <row r="60" spans="1:12" ht="15.4" customHeight="1" x14ac:dyDescent="0.25">
      <c r="K60" s="37"/>
      <c r="L60" s="43"/>
    </row>
    <row r="61" spans="1:12" ht="15.4" customHeight="1" x14ac:dyDescent="0.25">
      <c r="B61" s="20"/>
      <c r="C61" s="20"/>
      <c r="D61" s="20"/>
      <c r="E61" s="20"/>
      <c r="F61" s="20"/>
      <c r="G61" s="20"/>
      <c r="H61" s="20"/>
      <c r="I61" s="20"/>
      <c r="J61" s="20"/>
      <c r="K61" s="39"/>
      <c r="L61" s="39"/>
    </row>
    <row r="62" spans="1:12" ht="15.4" customHeight="1" x14ac:dyDescent="0.25">
      <c r="K62" s="43" t="s">
        <v>25</v>
      </c>
      <c r="L62" s="42" t="s">
        <v>66</v>
      </c>
    </row>
    <row r="63" spans="1:12" ht="15.4" customHeight="1" x14ac:dyDescent="0.25">
      <c r="K63" s="46"/>
      <c r="L63" s="42" t="s">
        <v>24</v>
      </c>
    </row>
    <row r="64" spans="1:12" ht="15.4" customHeight="1" x14ac:dyDescent="0.25">
      <c r="K64" s="42" t="s">
        <v>49</v>
      </c>
      <c r="L64" s="43">
        <v>98.11</v>
      </c>
    </row>
    <row r="65" spans="1:12" ht="15.4" customHeight="1" x14ac:dyDescent="0.25">
      <c r="K65" s="42" t="s">
        <v>50</v>
      </c>
      <c r="L65" s="43">
        <v>96.7</v>
      </c>
    </row>
    <row r="66" spans="1:12" ht="15.4" customHeight="1" x14ac:dyDescent="0.25">
      <c r="K66" s="42" t="s">
        <v>51</v>
      </c>
      <c r="L66" s="43">
        <v>99.13</v>
      </c>
    </row>
    <row r="67" spans="1:12" ht="15.4" customHeight="1" x14ac:dyDescent="0.25">
      <c r="K67" s="44" t="s">
        <v>52</v>
      </c>
      <c r="L67" s="43">
        <v>100.31</v>
      </c>
    </row>
    <row r="68" spans="1:12" ht="15.4" customHeight="1" x14ac:dyDescent="0.25">
      <c r="K68" s="37" t="s">
        <v>53</v>
      </c>
      <c r="L68" s="43">
        <v>99.07</v>
      </c>
    </row>
    <row r="69" spans="1:12" ht="15.4" customHeight="1" x14ac:dyDescent="0.25">
      <c r="K69" s="37" t="s">
        <v>54</v>
      </c>
      <c r="L69" s="43">
        <v>96.91</v>
      </c>
    </row>
    <row r="70" spans="1:12" ht="15.4" customHeight="1" x14ac:dyDescent="0.25">
      <c r="K70" s="37" t="s">
        <v>55</v>
      </c>
      <c r="L70" s="43">
        <v>88.01</v>
      </c>
    </row>
    <row r="71" spans="1:12" ht="15.4" customHeight="1" x14ac:dyDescent="0.25">
      <c r="K71" s="37"/>
      <c r="L71" s="43"/>
    </row>
    <row r="72" spans="1:12" ht="15.4" customHeight="1" x14ac:dyDescent="0.25">
      <c r="K72" s="38"/>
      <c r="L72" s="43" t="s">
        <v>23</v>
      </c>
    </row>
    <row r="73" spans="1:12" ht="15.4" customHeight="1" x14ac:dyDescent="0.25">
      <c r="K73" s="42" t="s">
        <v>49</v>
      </c>
      <c r="L73" s="43">
        <v>100.83</v>
      </c>
    </row>
    <row r="74" spans="1:12" ht="15.4" customHeight="1" x14ac:dyDescent="0.25">
      <c r="K74" s="42" t="s">
        <v>50</v>
      </c>
      <c r="L74" s="43">
        <v>97.45</v>
      </c>
    </row>
    <row r="75" spans="1:12" ht="15.4" customHeight="1" x14ac:dyDescent="0.25">
      <c r="K75" s="42" t="s">
        <v>51</v>
      </c>
      <c r="L75" s="43">
        <v>99.53</v>
      </c>
    </row>
    <row r="76" spans="1:12" ht="15.4" customHeight="1" x14ac:dyDescent="0.25">
      <c r="A76" s="31" t="str">
        <f>"Distribution of payroll jobs by industry, "&amp;$L$1</f>
        <v>Distribution of payroll jobs by industry, Northern Territory</v>
      </c>
      <c r="K76" s="44" t="s">
        <v>52</v>
      </c>
      <c r="L76" s="43">
        <v>100.33</v>
      </c>
    </row>
    <row r="77" spans="1:12" ht="15.4" customHeight="1" x14ac:dyDescent="0.25">
      <c r="K77" s="37" t="s">
        <v>53</v>
      </c>
      <c r="L77" s="43">
        <v>98.91</v>
      </c>
    </row>
    <row r="78" spans="1:12" ht="15.4" customHeight="1" x14ac:dyDescent="0.25">
      <c r="K78" s="37" t="s">
        <v>54</v>
      </c>
      <c r="L78" s="43">
        <v>97.14</v>
      </c>
    </row>
    <row r="79" spans="1:12" ht="15.4" customHeight="1" x14ac:dyDescent="0.25">
      <c r="K79" s="37" t="s">
        <v>55</v>
      </c>
      <c r="L79" s="43">
        <v>89.51</v>
      </c>
    </row>
    <row r="80" spans="1:12" ht="15.4" customHeight="1" x14ac:dyDescent="0.25">
      <c r="K80" s="37"/>
      <c r="L80" s="43"/>
    </row>
    <row r="81" spans="1:12" ht="15.4" customHeight="1" x14ac:dyDescent="0.25">
      <c r="K81" s="39"/>
      <c r="L81" s="43" t="s">
        <v>22</v>
      </c>
    </row>
    <row r="82" spans="1:12" ht="15.4" customHeight="1" x14ac:dyDescent="0.25">
      <c r="K82" s="42" t="s">
        <v>49</v>
      </c>
      <c r="L82" s="43">
        <v>100.16</v>
      </c>
    </row>
    <row r="83" spans="1:12" ht="15.4" customHeight="1" x14ac:dyDescent="0.25">
      <c r="K83" s="42" t="s">
        <v>50</v>
      </c>
      <c r="L83" s="43">
        <v>97.38</v>
      </c>
    </row>
    <row r="84" spans="1:12" ht="15.4" customHeight="1" x14ac:dyDescent="0.25">
      <c r="K84" s="42" t="s">
        <v>51</v>
      </c>
      <c r="L84" s="43">
        <v>99.11</v>
      </c>
    </row>
    <row r="85" spans="1:12" ht="15.4" customHeight="1" x14ac:dyDescent="0.25">
      <c r="K85" s="44" t="s">
        <v>52</v>
      </c>
      <c r="L85" s="43">
        <v>100.45</v>
      </c>
    </row>
    <row r="86" spans="1:12" ht="15.4" customHeight="1" x14ac:dyDescent="0.25">
      <c r="K86" s="37" t="s">
        <v>53</v>
      </c>
      <c r="L86" s="43">
        <v>99.09</v>
      </c>
    </row>
    <row r="87" spans="1:12" ht="15.4" customHeight="1" x14ac:dyDescent="0.25">
      <c r="K87" s="37" t="s">
        <v>54</v>
      </c>
      <c r="L87" s="43">
        <v>97.52</v>
      </c>
    </row>
    <row r="88" spans="1:12" ht="15.4" customHeight="1" x14ac:dyDescent="0.25">
      <c r="A88" s="33"/>
      <c r="B88" s="33"/>
      <c r="C88" s="33"/>
      <c r="D88" s="33"/>
      <c r="E88" s="33"/>
      <c r="F88" s="33"/>
      <c r="G88" s="33"/>
      <c r="H88" s="33"/>
      <c r="I88" s="33"/>
      <c r="J88" s="33"/>
      <c r="K88" s="37" t="s">
        <v>55</v>
      </c>
      <c r="L88" s="43">
        <v>88.96</v>
      </c>
    </row>
    <row r="89" spans="1:12" ht="15.4" customHeight="1" x14ac:dyDescent="0.25">
      <c r="A89" s="33"/>
      <c r="B89" s="33"/>
      <c r="C89" s="33"/>
      <c r="D89" s="33"/>
      <c r="E89" s="33"/>
      <c r="F89" s="33"/>
      <c r="G89" s="33"/>
      <c r="H89" s="33"/>
      <c r="I89" s="33"/>
      <c r="J89" s="33"/>
      <c r="K89" s="37"/>
      <c r="L89" s="43"/>
    </row>
    <row r="90" spans="1:12" ht="15" customHeight="1" x14ac:dyDescent="0.25">
      <c r="B90" s="24"/>
      <c r="C90" s="24"/>
      <c r="D90" s="24"/>
      <c r="E90" s="24"/>
      <c r="F90" s="24"/>
      <c r="G90" s="24"/>
      <c r="H90" s="24"/>
      <c r="I90" s="24"/>
      <c r="J90" s="24"/>
      <c r="K90" s="38"/>
      <c r="L90" s="38"/>
    </row>
    <row r="91" spans="1:12" ht="15" customHeight="1" x14ac:dyDescent="0.25">
      <c r="B91" s="24"/>
      <c r="C91" s="24"/>
      <c r="D91" s="24"/>
      <c r="E91" s="24"/>
      <c r="F91" s="24"/>
      <c r="G91" s="24"/>
      <c r="H91" s="24"/>
      <c r="I91" s="24"/>
      <c r="J91" s="24"/>
      <c r="K91" s="43" t="s">
        <v>21</v>
      </c>
      <c r="L91" s="70" t="s">
        <v>67</v>
      </c>
    </row>
    <row r="92" spans="1:12" ht="15" customHeight="1" x14ac:dyDescent="0.25">
      <c r="A92" s="24"/>
      <c r="B92" s="24"/>
      <c r="C92" s="24"/>
      <c r="D92" s="24"/>
      <c r="E92" s="24"/>
      <c r="F92" s="24"/>
      <c r="G92" s="24"/>
      <c r="H92" s="24"/>
      <c r="I92" s="24"/>
      <c r="J92" s="24"/>
      <c r="K92" s="34"/>
      <c r="L92" s="40"/>
    </row>
    <row r="93" spans="1:12" ht="15" customHeight="1" x14ac:dyDescent="0.25">
      <c r="A93" s="24"/>
      <c r="B93" s="24"/>
      <c r="C93" s="24"/>
      <c r="D93" s="24"/>
      <c r="E93" s="24"/>
      <c r="F93" s="24"/>
      <c r="G93" s="24"/>
      <c r="H93" s="24"/>
      <c r="I93" s="24"/>
      <c r="J93" s="24"/>
      <c r="K93" s="38" t="s">
        <v>19</v>
      </c>
      <c r="L93" s="42">
        <v>6.1999999999999998E-3</v>
      </c>
    </row>
    <row r="94" spans="1:12" ht="15" customHeight="1" x14ac:dyDescent="0.25">
      <c r="A94" s="24"/>
      <c r="B94" s="24"/>
      <c r="C94" s="24"/>
      <c r="D94" s="24"/>
      <c r="E94" s="24"/>
      <c r="F94" s="24"/>
      <c r="G94" s="24"/>
      <c r="H94" s="24"/>
      <c r="I94" s="24"/>
      <c r="J94" s="24"/>
      <c r="K94" s="38" t="s">
        <v>0</v>
      </c>
      <c r="L94" s="42">
        <v>-5.7200000000000001E-2</v>
      </c>
    </row>
    <row r="95" spans="1:12" ht="15" customHeight="1" x14ac:dyDescent="0.25">
      <c r="B95" s="24"/>
      <c r="C95" s="24"/>
      <c r="D95" s="24"/>
      <c r="E95" s="24"/>
      <c r="F95" s="24"/>
      <c r="G95" s="24"/>
      <c r="H95" s="24"/>
      <c r="I95" s="24"/>
      <c r="J95" s="24"/>
      <c r="K95" s="38" t="s">
        <v>1</v>
      </c>
      <c r="L95" s="42">
        <v>3.5000000000000001E-3</v>
      </c>
    </row>
    <row r="96" spans="1:12" ht="15" customHeight="1" x14ac:dyDescent="0.25">
      <c r="B96" s="24"/>
      <c r="C96" s="24"/>
      <c r="D96" s="24"/>
      <c r="E96" s="24"/>
      <c r="F96" s="24"/>
      <c r="G96" s="24"/>
      <c r="H96" s="24"/>
      <c r="I96" s="24"/>
      <c r="J96" s="24"/>
      <c r="K96" s="38" t="s">
        <v>18</v>
      </c>
      <c r="L96" s="42">
        <v>2.07E-2</v>
      </c>
    </row>
    <row r="97" spans="1:12" ht="15" customHeight="1" x14ac:dyDescent="0.25">
      <c r="A97" s="24"/>
      <c r="B97" s="24"/>
      <c r="C97" s="24"/>
      <c r="D97" s="24"/>
      <c r="E97" s="24"/>
      <c r="F97" s="24"/>
      <c r="G97" s="24"/>
      <c r="H97" s="24"/>
      <c r="I97" s="24"/>
      <c r="J97" s="24"/>
      <c r="K97" s="38" t="s">
        <v>2</v>
      </c>
      <c r="L97" s="42">
        <v>-3.6200000000000003E-2</v>
      </c>
    </row>
    <row r="98" spans="1:12" ht="15" customHeight="1" x14ac:dyDescent="0.25">
      <c r="B98" s="24"/>
      <c r="C98" s="24"/>
      <c r="D98" s="24"/>
      <c r="E98" s="24"/>
      <c r="F98" s="24"/>
      <c r="G98" s="24"/>
      <c r="H98" s="24"/>
      <c r="I98" s="24"/>
      <c r="J98" s="24"/>
      <c r="K98" s="38" t="s">
        <v>17</v>
      </c>
      <c r="L98" s="42">
        <v>-6.3100000000000003E-2</v>
      </c>
    </row>
    <row r="99" spans="1:12" ht="15" customHeight="1" x14ac:dyDescent="0.25">
      <c r="A99" s="24"/>
      <c r="B99" s="24"/>
      <c r="C99" s="24"/>
      <c r="D99" s="24"/>
      <c r="E99" s="24"/>
      <c r="F99" s="24"/>
      <c r="G99" s="24"/>
      <c r="H99" s="24"/>
      <c r="I99" s="24"/>
      <c r="J99" s="24"/>
      <c r="K99" s="38" t="s">
        <v>16</v>
      </c>
      <c r="L99" s="42">
        <v>-1E-3</v>
      </c>
    </row>
    <row r="100" spans="1:12" ht="15" customHeight="1" x14ac:dyDescent="0.25">
      <c r="A100" s="24"/>
      <c r="B100" s="24"/>
      <c r="C100" s="24"/>
      <c r="D100" s="24"/>
      <c r="E100" s="24"/>
      <c r="F100" s="24"/>
      <c r="G100" s="24"/>
      <c r="H100" s="24"/>
      <c r="I100" s="24"/>
      <c r="J100" s="24"/>
      <c r="K100" s="38" t="s">
        <v>15</v>
      </c>
      <c r="L100" s="42">
        <v>-0.14380000000000001</v>
      </c>
    </row>
    <row r="101" spans="1:12" x14ac:dyDescent="0.25">
      <c r="A101" s="24"/>
      <c r="B101" s="24"/>
      <c r="C101" s="24"/>
      <c r="D101" s="24"/>
      <c r="E101" s="24"/>
      <c r="F101" s="24"/>
      <c r="G101" s="24"/>
      <c r="H101" s="24"/>
      <c r="I101" s="24"/>
      <c r="J101" s="24"/>
      <c r="K101" s="38" t="s">
        <v>14</v>
      </c>
      <c r="L101" s="42">
        <v>-0.1159</v>
      </c>
    </row>
    <row r="102" spans="1:12" x14ac:dyDescent="0.25">
      <c r="A102" s="24"/>
      <c r="B102" s="24"/>
      <c r="C102" s="24"/>
      <c r="D102" s="24"/>
      <c r="E102" s="24"/>
      <c r="F102" s="24"/>
      <c r="G102" s="24"/>
      <c r="H102" s="24"/>
      <c r="I102" s="24"/>
      <c r="J102" s="24"/>
      <c r="K102" s="38" t="s">
        <v>13</v>
      </c>
      <c r="L102" s="42">
        <v>-5.1999999999999998E-3</v>
      </c>
    </row>
    <row r="103" spans="1:12" x14ac:dyDescent="0.25">
      <c r="K103" s="38" t="s">
        <v>12</v>
      </c>
      <c r="L103" s="42">
        <v>-5.5100000000000003E-2</v>
      </c>
    </row>
    <row r="104" spans="1:12" x14ac:dyDescent="0.25">
      <c r="K104" s="38" t="s">
        <v>11</v>
      </c>
      <c r="L104" s="42">
        <v>-3.3500000000000002E-2</v>
      </c>
    </row>
    <row r="105" spans="1:12" x14ac:dyDescent="0.25">
      <c r="K105" s="38" t="s">
        <v>10</v>
      </c>
      <c r="L105" s="42">
        <v>-5.8999999999999997E-2</v>
      </c>
    </row>
    <row r="106" spans="1:12" x14ac:dyDescent="0.25">
      <c r="K106" s="38" t="s">
        <v>9</v>
      </c>
      <c r="L106" s="42">
        <v>-6.1400000000000003E-2</v>
      </c>
    </row>
    <row r="107" spans="1:12" x14ac:dyDescent="0.25">
      <c r="K107" s="38" t="s">
        <v>8</v>
      </c>
      <c r="L107" s="42">
        <v>5.0200000000000002E-2</v>
      </c>
    </row>
    <row r="108" spans="1:12" x14ac:dyDescent="0.25">
      <c r="K108" s="38" t="s">
        <v>7</v>
      </c>
      <c r="L108" s="42">
        <v>-1.52E-2</v>
      </c>
    </row>
    <row r="109" spans="1:12" x14ac:dyDescent="0.25">
      <c r="K109" s="38" t="s">
        <v>6</v>
      </c>
      <c r="L109" s="42">
        <v>4.2900000000000001E-2</v>
      </c>
    </row>
    <row r="110" spans="1:12" x14ac:dyDescent="0.25">
      <c r="K110" s="38" t="s">
        <v>5</v>
      </c>
      <c r="L110" s="42">
        <v>7.9000000000000008E-3</v>
      </c>
    </row>
    <row r="111" spans="1:12" x14ac:dyDescent="0.25">
      <c r="K111" s="38" t="s">
        <v>3</v>
      </c>
      <c r="L111" s="42">
        <v>-3.39E-2</v>
      </c>
    </row>
    <row r="112" spans="1:12" x14ac:dyDescent="0.25">
      <c r="K112" s="38"/>
      <c r="L112" s="48"/>
    </row>
    <row r="113" spans="1:12" x14ac:dyDescent="0.25">
      <c r="A113" s="24"/>
      <c r="B113" s="24"/>
      <c r="C113" s="24"/>
      <c r="D113" s="24"/>
      <c r="E113" s="24"/>
      <c r="F113" s="24"/>
      <c r="G113" s="24"/>
      <c r="H113" s="24"/>
      <c r="I113" s="24"/>
      <c r="J113" s="24"/>
      <c r="K113" s="38"/>
      <c r="L113" s="68"/>
    </row>
    <row r="114" spans="1:12" x14ac:dyDescent="0.25">
      <c r="K114" s="38"/>
      <c r="L114" s="48"/>
    </row>
    <row r="115" spans="1:12" x14ac:dyDescent="0.25">
      <c r="K115" s="38"/>
      <c r="L115" s="48"/>
    </row>
    <row r="116" spans="1:12" x14ac:dyDescent="0.25">
      <c r="K116" s="38"/>
      <c r="L116" s="48"/>
    </row>
    <row r="117" spans="1:12" x14ac:dyDescent="0.25">
      <c r="K117" s="38"/>
      <c r="L117" s="48"/>
    </row>
    <row r="118" spans="1:12" x14ac:dyDescent="0.25">
      <c r="K118" s="38"/>
      <c r="L118" s="48"/>
    </row>
    <row r="119" spans="1:12" x14ac:dyDescent="0.25">
      <c r="K119" s="38"/>
      <c r="L119" s="48"/>
    </row>
    <row r="120" spans="1:12" x14ac:dyDescent="0.25">
      <c r="K120" s="38"/>
      <c r="L120" s="47"/>
    </row>
    <row r="121" spans="1:12" x14ac:dyDescent="0.25">
      <c r="K121" s="38"/>
      <c r="L121" s="48"/>
    </row>
    <row r="122" spans="1:12" x14ac:dyDescent="0.25">
      <c r="K122" s="38"/>
      <c r="L122" s="48"/>
    </row>
    <row r="123" spans="1:12" x14ac:dyDescent="0.25">
      <c r="K123" s="38"/>
      <c r="L123" s="48"/>
    </row>
    <row r="124" spans="1:12" x14ac:dyDescent="0.25">
      <c r="K124" s="38"/>
      <c r="L124" s="48"/>
    </row>
    <row r="125" spans="1:12" x14ac:dyDescent="0.25">
      <c r="K125" s="38"/>
      <c r="L125" s="48"/>
    </row>
    <row r="126" spans="1:12" x14ac:dyDescent="0.25">
      <c r="K126" s="38"/>
      <c r="L126" s="48"/>
    </row>
    <row r="127" spans="1:12" x14ac:dyDescent="0.25">
      <c r="K127" s="38"/>
      <c r="L127" s="48"/>
    </row>
    <row r="128" spans="1:12" x14ac:dyDescent="0.25">
      <c r="K128" s="38"/>
      <c r="L128" s="48"/>
    </row>
    <row r="129" spans="11:12" x14ac:dyDescent="0.25">
      <c r="K129" s="38"/>
      <c r="L129" s="48"/>
    </row>
    <row r="130" spans="11:12" x14ac:dyDescent="0.25">
      <c r="K130" s="38"/>
      <c r="L130" s="48"/>
    </row>
    <row r="131" spans="11:12" x14ac:dyDescent="0.25">
      <c r="K131" s="38"/>
      <c r="L131" s="48"/>
    </row>
    <row r="132" spans="11:12" x14ac:dyDescent="0.25">
      <c r="K132" s="38"/>
      <c r="L132" s="48"/>
    </row>
    <row r="133" spans="11:12" x14ac:dyDescent="0.25">
      <c r="K133" s="34"/>
      <c r="L133" s="48"/>
    </row>
    <row r="134" spans="11:12" x14ac:dyDescent="0.25">
      <c r="K134" s="34"/>
      <c r="L134" s="48"/>
    </row>
    <row r="135" spans="11:12" x14ac:dyDescent="0.25">
      <c r="K135" s="34"/>
      <c r="L135" s="48"/>
    </row>
    <row r="136" spans="11:12" x14ac:dyDescent="0.25">
      <c r="K136" s="34"/>
      <c r="L136" s="48"/>
    </row>
    <row r="137" spans="11:12" x14ac:dyDescent="0.25">
      <c r="K137" s="34"/>
      <c r="L137" s="48"/>
    </row>
    <row r="138" spans="11:12" x14ac:dyDescent="0.25">
      <c r="K138" s="34"/>
      <c r="L138" s="48"/>
    </row>
    <row r="139" spans="11:12" x14ac:dyDescent="0.25">
      <c r="K139" s="34"/>
      <c r="L139" s="48"/>
    </row>
    <row r="140" spans="11:12" x14ac:dyDescent="0.25">
      <c r="K140" s="70" t="s">
        <v>68</v>
      </c>
      <c r="L140" s="70" t="s">
        <v>69</v>
      </c>
    </row>
    <row r="141" spans="11:12" x14ac:dyDescent="0.25">
      <c r="K141" s="34"/>
      <c r="L141" s="49">
        <v>43904</v>
      </c>
    </row>
    <row r="142" spans="11:12" x14ac:dyDescent="0.25">
      <c r="K142" s="38" t="s">
        <v>19</v>
      </c>
      <c r="L142" s="42">
        <v>1.2699999999999999E-2</v>
      </c>
    </row>
    <row r="143" spans="11:12" x14ac:dyDescent="0.25">
      <c r="K143" s="38" t="s">
        <v>0</v>
      </c>
      <c r="L143" s="42">
        <v>2.6800000000000001E-2</v>
      </c>
    </row>
    <row r="144" spans="11:12" x14ac:dyDescent="0.25">
      <c r="K144" s="38" t="s">
        <v>1</v>
      </c>
      <c r="L144" s="42">
        <v>2.9000000000000001E-2</v>
      </c>
    </row>
    <row r="145" spans="11:12" x14ac:dyDescent="0.25">
      <c r="K145" s="38" t="s">
        <v>18</v>
      </c>
      <c r="L145" s="42">
        <v>1.43E-2</v>
      </c>
    </row>
    <row r="146" spans="11:12" x14ac:dyDescent="0.25">
      <c r="K146" s="38" t="s">
        <v>2</v>
      </c>
      <c r="L146" s="42">
        <v>8.3000000000000004E-2</v>
      </c>
    </row>
    <row r="147" spans="11:12" x14ac:dyDescent="0.25">
      <c r="K147" s="38" t="s">
        <v>17</v>
      </c>
      <c r="L147" s="42">
        <v>2.7099999999999999E-2</v>
      </c>
    </row>
    <row r="148" spans="11:12" x14ac:dyDescent="0.25">
      <c r="K148" s="38" t="s">
        <v>16</v>
      </c>
      <c r="L148" s="42">
        <v>8.4500000000000006E-2</v>
      </c>
    </row>
    <row r="149" spans="11:12" x14ac:dyDescent="0.25">
      <c r="K149" s="38" t="s">
        <v>15</v>
      </c>
      <c r="L149" s="42">
        <v>7.3099999999999998E-2</v>
      </c>
    </row>
    <row r="150" spans="11:12" x14ac:dyDescent="0.25">
      <c r="K150" s="38" t="s">
        <v>14</v>
      </c>
      <c r="L150" s="42">
        <v>4.1500000000000002E-2</v>
      </c>
    </row>
    <row r="151" spans="11:12" x14ac:dyDescent="0.25">
      <c r="K151" s="38" t="s">
        <v>13</v>
      </c>
      <c r="L151" s="42">
        <v>5.4999999999999997E-3</v>
      </c>
    </row>
    <row r="152" spans="11:12" x14ac:dyDescent="0.25">
      <c r="K152" s="38" t="s">
        <v>12</v>
      </c>
      <c r="L152" s="42">
        <v>1.41E-2</v>
      </c>
    </row>
    <row r="153" spans="11:12" x14ac:dyDescent="0.25">
      <c r="K153" s="38" t="s">
        <v>11</v>
      </c>
      <c r="L153" s="42">
        <v>1.77E-2</v>
      </c>
    </row>
    <row r="154" spans="11:12" x14ac:dyDescent="0.25">
      <c r="K154" s="38" t="s">
        <v>10</v>
      </c>
      <c r="L154" s="42">
        <v>5.6000000000000001E-2</v>
      </c>
    </row>
    <row r="155" spans="11:12" x14ac:dyDescent="0.25">
      <c r="K155" s="38" t="s">
        <v>9</v>
      </c>
      <c r="L155" s="42">
        <v>5.1299999999999998E-2</v>
      </c>
    </row>
    <row r="156" spans="11:12" x14ac:dyDescent="0.25">
      <c r="K156" s="38" t="s">
        <v>8</v>
      </c>
      <c r="L156" s="42">
        <v>0.14680000000000001</v>
      </c>
    </row>
    <row r="157" spans="11:12" x14ac:dyDescent="0.25">
      <c r="K157" s="38" t="s">
        <v>7</v>
      </c>
      <c r="L157" s="42">
        <v>8.4500000000000006E-2</v>
      </c>
    </row>
    <row r="158" spans="11:12" x14ac:dyDescent="0.25">
      <c r="K158" s="38" t="s">
        <v>6</v>
      </c>
      <c r="L158" s="42">
        <v>0.16520000000000001</v>
      </c>
    </row>
    <row r="159" spans="11:12" x14ac:dyDescent="0.25">
      <c r="K159" s="38" t="s">
        <v>5</v>
      </c>
      <c r="L159" s="42">
        <v>2.01E-2</v>
      </c>
    </row>
    <row r="160" spans="11:12" x14ac:dyDescent="0.25">
      <c r="K160" s="38" t="s">
        <v>3</v>
      </c>
      <c r="L160" s="42">
        <v>4.5699999999999998E-2</v>
      </c>
    </row>
    <row r="161" spans="11:12" x14ac:dyDescent="0.25">
      <c r="K161" s="34"/>
      <c r="L161" s="47" t="s">
        <v>20</v>
      </c>
    </row>
    <row r="162" spans="11:12" x14ac:dyDescent="0.25">
      <c r="K162" s="38" t="s">
        <v>19</v>
      </c>
      <c r="L162" s="42">
        <v>1.2999999999999999E-2</v>
      </c>
    </row>
    <row r="163" spans="11:12" x14ac:dyDescent="0.25">
      <c r="K163" s="38" t="s">
        <v>0</v>
      </c>
      <c r="L163" s="42">
        <v>2.5700000000000001E-2</v>
      </c>
    </row>
    <row r="164" spans="11:12" x14ac:dyDescent="0.25">
      <c r="K164" s="38" t="s">
        <v>1</v>
      </c>
      <c r="L164" s="42">
        <v>2.9600000000000001E-2</v>
      </c>
    </row>
    <row r="165" spans="11:12" x14ac:dyDescent="0.25">
      <c r="K165" s="38" t="s">
        <v>18</v>
      </c>
      <c r="L165" s="42">
        <v>1.4800000000000001E-2</v>
      </c>
    </row>
    <row r="166" spans="11:12" x14ac:dyDescent="0.25">
      <c r="K166" s="38" t="s">
        <v>2</v>
      </c>
      <c r="L166" s="42">
        <v>8.14E-2</v>
      </c>
    </row>
    <row r="167" spans="11:12" x14ac:dyDescent="0.25">
      <c r="K167" s="38" t="s">
        <v>17</v>
      </c>
      <c r="L167" s="42">
        <v>2.58E-2</v>
      </c>
    </row>
    <row r="168" spans="11:12" x14ac:dyDescent="0.25">
      <c r="K168" s="38" t="s">
        <v>16</v>
      </c>
      <c r="L168" s="42">
        <v>8.5900000000000004E-2</v>
      </c>
    </row>
    <row r="169" spans="11:12" x14ac:dyDescent="0.25">
      <c r="K169" s="38" t="s">
        <v>15</v>
      </c>
      <c r="L169" s="42">
        <v>6.3700000000000007E-2</v>
      </c>
    </row>
    <row r="170" spans="11:12" x14ac:dyDescent="0.25">
      <c r="K170" s="38" t="s">
        <v>14</v>
      </c>
      <c r="L170" s="42">
        <v>3.7400000000000003E-2</v>
      </c>
    </row>
    <row r="171" spans="11:12" x14ac:dyDescent="0.25">
      <c r="K171" s="38" t="s">
        <v>13</v>
      </c>
      <c r="L171" s="42">
        <v>5.4999999999999997E-3</v>
      </c>
    </row>
    <row r="172" spans="11:12" x14ac:dyDescent="0.25">
      <c r="K172" s="38" t="s">
        <v>12</v>
      </c>
      <c r="L172" s="42">
        <v>1.3599999999999999E-2</v>
      </c>
    </row>
    <row r="173" spans="11:12" x14ac:dyDescent="0.25">
      <c r="K173" s="38" t="s">
        <v>11</v>
      </c>
      <c r="L173" s="42">
        <v>1.7399999999999999E-2</v>
      </c>
    </row>
    <row r="174" spans="11:12" x14ac:dyDescent="0.25">
      <c r="K174" s="38" t="s">
        <v>10</v>
      </c>
      <c r="L174" s="42">
        <v>5.3600000000000002E-2</v>
      </c>
    </row>
    <row r="175" spans="11:12" x14ac:dyDescent="0.25">
      <c r="K175" s="38" t="s">
        <v>9</v>
      </c>
      <c r="L175" s="42">
        <v>4.9000000000000002E-2</v>
      </c>
    </row>
    <row r="176" spans="11:12" x14ac:dyDescent="0.25">
      <c r="K176" s="38" t="s">
        <v>8</v>
      </c>
      <c r="L176" s="42">
        <v>0.15690000000000001</v>
      </c>
    </row>
    <row r="177" spans="11:12" x14ac:dyDescent="0.25">
      <c r="K177" s="38" t="s">
        <v>7</v>
      </c>
      <c r="L177" s="42">
        <v>8.4699999999999998E-2</v>
      </c>
    </row>
    <row r="178" spans="11:12" x14ac:dyDescent="0.25">
      <c r="K178" s="38" t="s">
        <v>6</v>
      </c>
      <c r="L178" s="42">
        <v>0.1754</v>
      </c>
    </row>
    <row r="179" spans="11:12" x14ac:dyDescent="0.25">
      <c r="K179" s="38" t="s">
        <v>5</v>
      </c>
      <c r="L179" s="42">
        <v>2.06E-2</v>
      </c>
    </row>
    <row r="180" spans="11:12" x14ac:dyDescent="0.25">
      <c r="K180" s="38" t="s">
        <v>3</v>
      </c>
      <c r="L180" s="42">
        <v>4.4999999999999998E-2</v>
      </c>
    </row>
    <row r="181" spans="11:12" x14ac:dyDescent="0.25">
      <c r="K181" s="69" t="s">
        <v>56</v>
      </c>
      <c r="L181" s="70"/>
    </row>
    <row r="182" spans="11:12" x14ac:dyDescent="0.25">
      <c r="K182" s="68">
        <v>43904</v>
      </c>
      <c r="L182" s="43">
        <v>100</v>
      </c>
    </row>
    <row r="183" spans="11:12" x14ac:dyDescent="0.25">
      <c r="K183" s="68">
        <v>43911</v>
      </c>
      <c r="L183" s="43">
        <v>99.277699999999996</v>
      </c>
    </row>
    <row r="184" spans="11:12" x14ac:dyDescent="0.25">
      <c r="K184" s="68">
        <v>43918</v>
      </c>
      <c r="L184" s="43">
        <v>96.308700000000002</v>
      </c>
    </row>
    <row r="185" spans="11:12" x14ac:dyDescent="0.25">
      <c r="K185" s="68">
        <v>43925</v>
      </c>
      <c r="L185" s="43">
        <v>93.6524</v>
      </c>
    </row>
    <row r="186" spans="11:12" x14ac:dyDescent="0.25">
      <c r="K186" s="68">
        <v>43932</v>
      </c>
      <c r="L186" s="43">
        <v>91.9285</v>
      </c>
    </row>
    <row r="187" spans="11:12" x14ac:dyDescent="0.25">
      <c r="K187" s="68">
        <v>43939</v>
      </c>
      <c r="L187" s="43">
        <v>91.4696</v>
      </c>
    </row>
    <row r="188" spans="11:12" x14ac:dyDescent="0.25">
      <c r="K188" s="68">
        <v>43946</v>
      </c>
      <c r="L188" s="43">
        <v>91.802099999999996</v>
      </c>
    </row>
    <row r="189" spans="11:12" x14ac:dyDescent="0.25">
      <c r="K189" s="68">
        <v>43953</v>
      </c>
      <c r="L189" s="43">
        <v>92.199100000000001</v>
      </c>
    </row>
    <row r="190" spans="11:12" x14ac:dyDescent="0.25">
      <c r="K190" s="68">
        <v>43960</v>
      </c>
      <c r="L190" s="43">
        <v>92.746099999999998</v>
      </c>
    </row>
    <row r="191" spans="11:12" x14ac:dyDescent="0.25">
      <c r="K191" s="68">
        <v>43967</v>
      </c>
      <c r="L191" s="43">
        <v>93.278400000000005</v>
      </c>
    </row>
    <row r="192" spans="11:12" x14ac:dyDescent="0.25">
      <c r="K192" s="68">
        <v>43974</v>
      </c>
      <c r="L192" s="43">
        <v>93.581500000000005</v>
      </c>
    </row>
    <row r="193" spans="11:12" x14ac:dyDescent="0.25">
      <c r="K193" s="68">
        <v>43981</v>
      </c>
      <c r="L193" s="43">
        <v>94.088099999999997</v>
      </c>
    </row>
    <row r="194" spans="11:12" x14ac:dyDescent="0.25">
      <c r="K194" s="68">
        <v>43988</v>
      </c>
      <c r="L194" s="43">
        <v>95.004999999999995</v>
      </c>
    </row>
    <row r="195" spans="11:12" x14ac:dyDescent="0.25">
      <c r="K195" s="68">
        <v>43995</v>
      </c>
      <c r="L195" s="43">
        <v>95.464100000000002</v>
      </c>
    </row>
    <row r="196" spans="11:12" x14ac:dyDescent="0.25">
      <c r="K196" s="68">
        <v>44002</v>
      </c>
      <c r="L196" s="43">
        <v>95.654899999999998</v>
      </c>
    </row>
    <row r="197" spans="11:12" x14ac:dyDescent="0.25">
      <c r="K197" s="68">
        <v>44009</v>
      </c>
      <c r="L197" s="43">
        <v>95.594800000000006</v>
      </c>
    </row>
    <row r="198" spans="11:12" x14ac:dyDescent="0.25">
      <c r="K198" s="68">
        <v>44016</v>
      </c>
      <c r="L198" s="43">
        <v>96.297300000000007</v>
      </c>
    </row>
    <row r="199" spans="11:12" x14ac:dyDescent="0.25">
      <c r="K199" s="68">
        <v>44023</v>
      </c>
      <c r="L199" s="43">
        <v>96.584299999999999</v>
      </c>
    </row>
    <row r="200" spans="11:12" x14ac:dyDescent="0.25">
      <c r="K200" s="68">
        <v>44030</v>
      </c>
      <c r="L200" s="43">
        <v>96.449299999999994</v>
      </c>
    </row>
    <row r="201" spans="11:12" x14ac:dyDescent="0.25">
      <c r="K201" s="68">
        <v>44037</v>
      </c>
      <c r="L201" s="43">
        <v>96.501199999999997</v>
      </c>
    </row>
    <row r="202" spans="11:12" x14ac:dyDescent="0.25">
      <c r="K202" s="68">
        <v>44044</v>
      </c>
      <c r="L202" s="43">
        <v>96.569299999999998</v>
      </c>
    </row>
    <row r="203" spans="11:12" x14ac:dyDescent="0.25">
      <c r="K203" s="68">
        <v>44051</v>
      </c>
      <c r="L203" s="43">
        <v>96.344499999999996</v>
      </c>
    </row>
    <row r="204" spans="11:12" x14ac:dyDescent="0.25">
      <c r="K204" s="68">
        <v>44058</v>
      </c>
      <c r="L204" s="43">
        <v>96.1678</v>
      </c>
    </row>
    <row r="205" spans="11:12" x14ac:dyDescent="0.25">
      <c r="K205" s="68">
        <v>44065</v>
      </c>
      <c r="L205" s="43">
        <v>96.063199999999995</v>
      </c>
    </row>
    <row r="206" spans="11:12" x14ac:dyDescent="0.25">
      <c r="K206" s="68">
        <v>44072</v>
      </c>
      <c r="L206" s="43">
        <v>95.950599999999994</v>
      </c>
    </row>
    <row r="207" spans="11:12" x14ac:dyDescent="0.25">
      <c r="K207" s="68">
        <v>44079</v>
      </c>
      <c r="L207" s="43">
        <v>95.576499999999996</v>
      </c>
    </row>
    <row r="208" spans="11:12" x14ac:dyDescent="0.25">
      <c r="K208" s="68">
        <v>44086</v>
      </c>
      <c r="L208" s="43">
        <v>95.529899999999998</v>
      </c>
    </row>
    <row r="209" spans="11:12" x14ac:dyDescent="0.25">
      <c r="K209" s="68">
        <v>44093</v>
      </c>
      <c r="L209" s="43">
        <v>95.881299999999996</v>
      </c>
    </row>
    <row r="210" spans="11:12" x14ac:dyDescent="0.25">
      <c r="K210" s="68" t="s">
        <v>57</v>
      </c>
      <c r="L210" s="43" t="s">
        <v>57</v>
      </c>
    </row>
    <row r="211" spans="11:12" x14ac:dyDescent="0.25">
      <c r="K211" s="68" t="s">
        <v>57</v>
      </c>
      <c r="L211" s="43" t="s">
        <v>57</v>
      </c>
    </row>
    <row r="212" spans="11:12" x14ac:dyDescent="0.25">
      <c r="K212" s="68" t="s">
        <v>57</v>
      </c>
      <c r="L212" s="43" t="s">
        <v>57</v>
      </c>
    </row>
    <row r="213" spans="11:12" x14ac:dyDescent="0.25">
      <c r="K213" s="68" t="s">
        <v>57</v>
      </c>
      <c r="L213" s="43" t="s">
        <v>57</v>
      </c>
    </row>
    <row r="214" spans="11:12" x14ac:dyDescent="0.25">
      <c r="K214" s="68" t="s">
        <v>57</v>
      </c>
      <c r="L214" s="43" t="s">
        <v>57</v>
      </c>
    </row>
    <row r="215" spans="11:12" x14ac:dyDescent="0.25">
      <c r="K215" s="68" t="s">
        <v>57</v>
      </c>
      <c r="L215" s="43" t="s">
        <v>57</v>
      </c>
    </row>
    <row r="216" spans="11:12" x14ac:dyDescent="0.25">
      <c r="K216" s="68" t="s">
        <v>57</v>
      </c>
      <c r="L216" s="43" t="s">
        <v>57</v>
      </c>
    </row>
    <row r="217" spans="11:12" x14ac:dyDescent="0.25">
      <c r="K217" s="68" t="s">
        <v>57</v>
      </c>
      <c r="L217" s="43" t="s">
        <v>57</v>
      </c>
    </row>
    <row r="218" spans="11:12" x14ac:dyDescent="0.25">
      <c r="K218" s="68" t="s">
        <v>57</v>
      </c>
      <c r="L218" s="43" t="s">
        <v>57</v>
      </c>
    </row>
    <row r="219" spans="11:12" x14ac:dyDescent="0.25">
      <c r="K219" s="68" t="s">
        <v>57</v>
      </c>
      <c r="L219" s="43" t="s">
        <v>57</v>
      </c>
    </row>
    <row r="220" spans="11:12" x14ac:dyDescent="0.25">
      <c r="K220" s="68" t="s">
        <v>57</v>
      </c>
      <c r="L220" s="43" t="s">
        <v>57</v>
      </c>
    </row>
    <row r="221" spans="11:12" x14ac:dyDescent="0.25">
      <c r="K221" s="68" t="s">
        <v>57</v>
      </c>
      <c r="L221" s="43" t="s">
        <v>57</v>
      </c>
    </row>
    <row r="222" spans="11:12" x14ac:dyDescent="0.25">
      <c r="K222" s="68"/>
      <c r="L222" s="43" t="s">
        <v>57</v>
      </c>
    </row>
    <row r="223" spans="11:12" x14ac:dyDescent="0.25">
      <c r="K223" s="69" t="s">
        <v>58</v>
      </c>
      <c r="L223" s="70"/>
    </row>
    <row r="224" spans="11:12" x14ac:dyDescent="0.25">
      <c r="K224" s="68">
        <v>43904</v>
      </c>
      <c r="L224" s="43">
        <v>100</v>
      </c>
    </row>
    <row r="225" spans="11:12" x14ac:dyDescent="0.25">
      <c r="K225" s="68">
        <v>43911</v>
      </c>
      <c r="L225" s="43">
        <v>99.671800000000005</v>
      </c>
    </row>
    <row r="226" spans="11:12" x14ac:dyDescent="0.25">
      <c r="K226" s="68">
        <v>43918</v>
      </c>
      <c r="L226" s="43">
        <v>98.415499999999994</v>
      </c>
    </row>
    <row r="227" spans="11:12" x14ac:dyDescent="0.25">
      <c r="K227" s="68">
        <v>43925</v>
      </c>
      <c r="L227" s="43">
        <v>96.688199999999995</v>
      </c>
    </row>
    <row r="228" spans="11:12" x14ac:dyDescent="0.25">
      <c r="K228" s="68">
        <v>43932</v>
      </c>
      <c r="L228" s="43">
        <v>94.130600000000001</v>
      </c>
    </row>
    <row r="229" spans="11:12" x14ac:dyDescent="0.25">
      <c r="K229" s="68">
        <v>43939</v>
      </c>
      <c r="L229" s="43">
        <v>94.024199999999993</v>
      </c>
    </row>
    <row r="230" spans="11:12" x14ac:dyDescent="0.25">
      <c r="K230" s="68">
        <v>43946</v>
      </c>
      <c r="L230" s="43">
        <v>94.259</v>
      </c>
    </row>
    <row r="231" spans="11:12" x14ac:dyDescent="0.25">
      <c r="K231" s="68">
        <v>43953</v>
      </c>
      <c r="L231" s="43">
        <v>94.709199999999996</v>
      </c>
    </row>
    <row r="232" spans="11:12" x14ac:dyDescent="0.25">
      <c r="K232" s="68">
        <v>43960</v>
      </c>
      <c r="L232" s="43">
        <v>93.350499999999997</v>
      </c>
    </row>
    <row r="233" spans="11:12" x14ac:dyDescent="0.25">
      <c r="K233" s="68">
        <v>43967</v>
      </c>
      <c r="L233" s="43">
        <v>92.688999999999993</v>
      </c>
    </row>
    <row r="234" spans="11:12" x14ac:dyDescent="0.25">
      <c r="K234" s="68">
        <v>43974</v>
      </c>
      <c r="L234" s="43">
        <v>92.309399999999997</v>
      </c>
    </row>
    <row r="235" spans="11:12" x14ac:dyDescent="0.25">
      <c r="K235" s="68">
        <v>43981</v>
      </c>
      <c r="L235" s="43">
        <v>93.583500000000001</v>
      </c>
    </row>
    <row r="236" spans="11:12" x14ac:dyDescent="0.25">
      <c r="K236" s="68">
        <v>43988</v>
      </c>
      <c r="L236" s="43">
        <v>95.391999999999996</v>
      </c>
    </row>
    <row r="237" spans="11:12" x14ac:dyDescent="0.25">
      <c r="K237" s="68">
        <v>43995</v>
      </c>
      <c r="L237" s="43">
        <v>96.089500000000001</v>
      </c>
    </row>
    <row r="238" spans="11:12" x14ac:dyDescent="0.25">
      <c r="K238" s="68">
        <v>44002</v>
      </c>
      <c r="L238" s="43">
        <v>97.004000000000005</v>
      </c>
    </row>
    <row r="239" spans="11:12" x14ac:dyDescent="0.25">
      <c r="K239" s="68">
        <v>44009</v>
      </c>
      <c r="L239" s="43">
        <v>97.247299999999996</v>
      </c>
    </row>
    <row r="240" spans="11:12" x14ac:dyDescent="0.25">
      <c r="K240" s="68">
        <v>44016</v>
      </c>
      <c r="L240" s="43">
        <v>98.873599999999996</v>
      </c>
    </row>
    <row r="241" spans="11:12" x14ac:dyDescent="0.25">
      <c r="K241" s="68">
        <v>44023</v>
      </c>
      <c r="L241" s="43">
        <v>95.789599999999993</v>
      </c>
    </row>
    <row r="242" spans="11:12" x14ac:dyDescent="0.25">
      <c r="K242" s="68">
        <v>44030</v>
      </c>
      <c r="L242" s="43">
        <v>95.215800000000002</v>
      </c>
    </row>
    <row r="243" spans="11:12" x14ac:dyDescent="0.25">
      <c r="K243" s="68">
        <v>44037</v>
      </c>
      <c r="L243" s="43">
        <v>94.859899999999996</v>
      </c>
    </row>
    <row r="244" spans="11:12" x14ac:dyDescent="0.25">
      <c r="K244" s="68">
        <v>44044</v>
      </c>
      <c r="L244" s="43">
        <v>95.541300000000007</v>
      </c>
    </row>
    <row r="245" spans="11:12" x14ac:dyDescent="0.25">
      <c r="K245" s="68">
        <v>44051</v>
      </c>
      <c r="L245" s="43">
        <v>95.915099999999995</v>
      </c>
    </row>
    <row r="246" spans="11:12" x14ac:dyDescent="0.25">
      <c r="K246" s="68">
        <v>44058</v>
      </c>
      <c r="L246" s="43">
        <v>95.477699999999999</v>
      </c>
    </row>
    <row r="247" spans="11:12" x14ac:dyDescent="0.25">
      <c r="K247" s="68">
        <v>44065</v>
      </c>
      <c r="L247" s="43">
        <v>95.258799999999994</v>
      </c>
    </row>
    <row r="248" spans="11:12" x14ac:dyDescent="0.25">
      <c r="K248" s="68">
        <v>44072</v>
      </c>
      <c r="L248" s="43">
        <v>95.311800000000005</v>
      </c>
    </row>
    <row r="249" spans="11:12" x14ac:dyDescent="0.25">
      <c r="K249" s="68">
        <v>44079</v>
      </c>
      <c r="L249" s="43">
        <v>96.393299999999996</v>
      </c>
    </row>
    <row r="250" spans="11:12" x14ac:dyDescent="0.25">
      <c r="K250" s="68">
        <v>44086</v>
      </c>
      <c r="L250" s="43">
        <v>96.207099999999997</v>
      </c>
    </row>
    <row r="251" spans="11:12" x14ac:dyDescent="0.25">
      <c r="K251" s="68">
        <v>44093</v>
      </c>
      <c r="L251" s="43">
        <v>97.123199999999997</v>
      </c>
    </row>
    <row r="252" spans="11:12" x14ac:dyDescent="0.25">
      <c r="K252" s="68" t="s">
        <v>57</v>
      </c>
      <c r="L252" s="43" t="s">
        <v>57</v>
      </c>
    </row>
    <row r="253" spans="11:12" x14ac:dyDescent="0.25">
      <c r="K253" s="68" t="s">
        <v>57</v>
      </c>
      <c r="L253" s="43" t="s">
        <v>57</v>
      </c>
    </row>
    <row r="254" spans="11:12" x14ac:dyDescent="0.25">
      <c r="K254" s="68" t="s">
        <v>57</v>
      </c>
      <c r="L254" s="43" t="s">
        <v>57</v>
      </c>
    </row>
    <row r="255" spans="11:12" x14ac:dyDescent="0.25">
      <c r="K255" s="68" t="s">
        <v>57</v>
      </c>
      <c r="L255" s="43" t="s">
        <v>57</v>
      </c>
    </row>
    <row r="256" spans="11:12" x14ac:dyDescent="0.25">
      <c r="K256" s="68" t="s">
        <v>57</v>
      </c>
      <c r="L256" s="43" t="s">
        <v>57</v>
      </c>
    </row>
    <row r="257" spans="11:12" x14ac:dyDescent="0.25">
      <c r="K257" s="68" t="s">
        <v>57</v>
      </c>
      <c r="L257" s="43" t="s">
        <v>57</v>
      </c>
    </row>
    <row r="258" spans="11:12" x14ac:dyDescent="0.25">
      <c r="K258" s="68" t="s">
        <v>57</v>
      </c>
      <c r="L258" s="43" t="s">
        <v>57</v>
      </c>
    </row>
    <row r="259" spans="11:12" x14ac:dyDescent="0.25">
      <c r="K259" s="68" t="s">
        <v>57</v>
      </c>
      <c r="L259" s="43" t="s">
        <v>57</v>
      </c>
    </row>
    <row r="260" spans="11:12" x14ac:dyDescent="0.25">
      <c r="K260" s="68" t="s">
        <v>57</v>
      </c>
      <c r="L260" s="43" t="s">
        <v>57</v>
      </c>
    </row>
    <row r="261" spans="11:12" x14ac:dyDescent="0.25">
      <c r="K261" s="68" t="s">
        <v>57</v>
      </c>
      <c r="L261" s="43" t="s">
        <v>57</v>
      </c>
    </row>
    <row r="262" spans="11:12" x14ac:dyDescent="0.25">
      <c r="K262" s="68" t="s">
        <v>57</v>
      </c>
      <c r="L262" s="43" t="s">
        <v>57</v>
      </c>
    </row>
    <row r="263" spans="11:12" x14ac:dyDescent="0.25">
      <c r="K263" s="68" t="s">
        <v>57</v>
      </c>
      <c r="L263" s="43" t="s">
        <v>57</v>
      </c>
    </row>
    <row r="264" spans="11:12" x14ac:dyDescent="0.25">
      <c r="K264" s="68"/>
      <c r="L264" s="43" t="s">
        <v>57</v>
      </c>
    </row>
    <row r="265" spans="11:12" x14ac:dyDescent="0.25">
      <c r="K265" s="70"/>
      <c r="L265" s="70"/>
    </row>
    <row r="266" spans="11:12" x14ac:dyDescent="0.25">
      <c r="K266" s="69" t="s">
        <v>59</v>
      </c>
      <c r="L266" s="69"/>
    </row>
    <row r="267" spans="11:12" x14ac:dyDescent="0.25">
      <c r="K267" s="68">
        <v>43904</v>
      </c>
      <c r="L267" s="43">
        <v>100</v>
      </c>
    </row>
    <row r="268" spans="11:12" x14ac:dyDescent="0.25">
      <c r="K268" s="68">
        <v>43911</v>
      </c>
      <c r="L268" s="43">
        <v>98.884600000000006</v>
      </c>
    </row>
    <row r="269" spans="11:12" x14ac:dyDescent="0.25">
      <c r="K269" s="68">
        <v>43918</v>
      </c>
      <c r="L269" s="43">
        <v>96.312399999999997</v>
      </c>
    </row>
    <row r="270" spans="11:12" x14ac:dyDescent="0.25">
      <c r="K270" s="68">
        <v>43925</v>
      </c>
      <c r="L270" s="43">
        <v>94.499200000000002</v>
      </c>
    </row>
    <row r="271" spans="11:12" x14ac:dyDescent="0.25">
      <c r="K271" s="68">
        <v>43932</v>
      </c>
      <c r="L271" s="43">
        <v>92.985200000000006</v>
      </c>
    </row>
    <row r="272" spans="11:12" x14ac:dyDescent="0.25">
      <c r="K272" s="68">
        <v>43939</v>
      </c>
      <c r="L272" s="43">
        <v>92.451899999999995</v>
      </c>
    </row>
    <row r="273" spans="11:12" x14ac:dyDescent="0.25">
      <c r="K273" s="68">
        <v>43946</v>
      </c>
      <c r="L273" s="43">
        <v>92.792100000000005</v>
      </c>
    </row>
    <row r="274" spans="11:12" x14ac:dyDescent="0.25">
      <c r="K274" s="68">
        <v>43953</v>
      </c>
      <c r="L274" s="43">
        <v>93.306399999999996</v>
      </c>
    </row>
    <row r="275" spans="11:12" x14ac:dyDescent="0.25">
      <c r="K275" s="68">
        <v>43960</v>
      </c>
      <c r="L275" s="43">
        <v>93.8904</v>
      </c>
    </row>
    <row r="276" spans="11:12" x14ac:dyDescent="0.25">
      <c r="K276" s="68">
        <v>43967</v>
      </c>
      <c r="L276" s="43">
        <v>94.738200000000006</v>
      </c>
    </row>
    <row r="277" spans="11:12" x14ac:dyDescent="0.25">
      <c r="K277" s="68">
        <v>43974</v>
      </c>
      <c r="L277" s="43">
        <v>95.406300000000002</v>
      </c>
    </row>
    <row r="278" spans="11:12" x14ac:dyDescent="0.25">
      <c r="K278" s="68">
        <v>43981</v>
      </c>
      <c r="L278" s="43">
        <v>95.659599999999998</v>
      </c>
    </row>
    <row r="279" spans="11:12" x14ac:dyDescent="0.25">
      <c r="K279" s="68">
        <v>43988</v>
      </c>
      <c r="L279" s="43">
        <v>95.616600000000005</v>
      </c>
    </row>
    <row r="280" spans="11:12" x14ac:dyDescent="0.25">
      <c r="K280" s="68">
        <v>43995</v>
      </c>
      <c r="L280" s="43">
        <v>96.545699999999997</v>
      </c>
    </row>
    <row r="281" spans="11:12" x14ac:dyDescent="0.25">
      <c r="K281" s="68">
        <v>44002</v>
      </c>
      <c r="L281" s="43">
        <v>97.314099999999996</v>
      </c>
    </row>
    <row r="282" spans="11:12" x14ac:dyDescent="0.25">
      <c r="K282" s="68">
        <v>44009</v>
      </c>
      <c r="L282" s="43">
        <v>96.954800000000006</v>
      </c>
    </row>
    <row r="283" spans="11:12" x14ac:dyDescent="0.25">
      <c r="K283" s="68">
        <v>44016</v>
      </c>
      <c r="L283" s="43">
        <v>97.952600000000004</v>
      </c>
    </row>
    <row r="284" spans="11:12" x14ac:dyDescent="0.25">
      <c r="K284" s="68">
        <v>44023</v>
      </c>
      <c r="L284" s="43">
        <v>97.920100000000005</v>
      </c>
    </row>
    <row r="285" spans="11:12" x14ac:dyDescent="0.25">
      <c r="K285" s="68">
        <v>44030</v>
      </c>
      <c r="L285" s="43">
        <v>97.326599999999999</v>
      </c>
    </row>
    <row r="286" spans="11:12" x14ac:dyDescent="0.25">
      <c r="K286" s="68">
        <v>44037</v>
      </c>
      <c r="L286" s="43">
        <v>97.336100000000002</v>
      </c>
    </row>
    <row r="287" spans="11:12" x14ac:dyDescent="0.25">
      <c r="K287" s="68">
        <v>44044</v>
      </c>
      <c r="L287" s="43">
        <v>97.728999999999999</v>
      </c>
    </row>
    <row r="288" spans="11:12" x14ac:dyDescent="0.25">
      <c r="K288" s="68">
        <v>44051</v>
      </c>
      <c r="L288" s="43">
        <v>98.750699999999995</v>
      </c>
    </row>
    <row r="289" spans="11:12" x14ac:dyDescent="0.25">
      <c r="K289" s="68">
        <v>44058</v>
      </c>
      <c r="L289" s="43">
        <v>98.813800000000001</v>
      </c>
    </row>
    <row r="290" spans="11:12" x14ac:dyDescent="0.25">
      <c r="K290" s="68">
        <v>44065</v>
      </c>
      <c r="L290" s="43">
        <v>98.634100000000004</v>
      </c>
    </row>
    <row r="291" spans="11:12" x14ac:dyDescent="0.25">
      <c r="K291" s="68">
        <v>44072</v>
      </c>
      <c r="L291" s="43">
        <v>98.644599999999997</v>
      </c>
    </row>
    <row r="292" spans="11:12" x14ac:dyDescent="0.25">
      <c r="K292" s="68">
        <v>44079</v>
      </c>
      <c r="L292" s="43">
        <v>98.476399999999998</v>
      </c>
    </row>
    <row r="293" spans="11:12" x14ac:dyDescent="0.25">
      <c r="K293" s="68">
        <v>44086</v>
      </c>
      <c r="L293" s="43">
        <v>98.391400000000004</v>
      </c>
    </row>
    <row r="294" spans="11:12" x14ac:dyDescent="0.25">
      <c r="K294" s="68">
        <v>44093</v>
      </c>
      <c r="L294" s="43">
        <v>98.269199999999998</v>
      </c>
    </row>
    <row r="295" spans="11:12" x14ac:dyDescent="0.25">
      <c r="K295" s="68" t="s">
        <v>57</v>
      </c>
      <c r="L295" s="43" t="s">
        <v>57</v>
      </c>
    </row>
    <row r="296" spans="11:12" x14ac:dyDescent="0.25">
      <c r="K296" s="68" t="s">
        <v>57</v>
      </c>
      <c r="L296" s="43" t="s">
        <v>57</v>
      </c>
    </row>
    <row r="297" spans="11:12" x14ac:dyDescent="0.25">
      <c r="K297" s="68" t="s">
        <v>57</v>
      </c>
      <c r="L297" s="43" t="s">
        <v>57</v>
      </c>
    </row>
    <row r="298" spans="11:12" x14ac:dyDescent="0.25">
      <c r="K298" s="68" t="s">
        <v>57</v>
      </c>
      <c r="L298" s="43" t="s">
        <v>57</v>
      </c>
    </row>
    <row r="299" spans="11:12" x14ac:dyDescent="0.25">
      <c r="K299" s="68" t="s">
        <v>57</v>
      </c>
      <c r="L299" s="43" t="s">
        <v>57</v>
      </c>
    </row>
    <row r="300" spans="11:12" x14ac:dyDescent="0.25">
      <c r="K300" s="68" t="s">
        <v>57</v>
      </c>
      <c r="L300" s="43" t="s">
        <v>57</v>
      </c>
    </row>
    <row r="301" spans="11:12" x14ac:dyDescent="0.25">
      <c r="K301" s="68" t="s">
        <v>57</v>
      </c>
      <c r="L301" s="43" t="s">
        <v>57</v>
      </c>
    </row>
    <row r="302" spans="11:12" x14ac:dyDescent="0.25">
      <c r="K302" s="68" t="s">
        <v>57</v>
      </c>
      <c r="L302" s="43" t="s">
        <v>57</v>
      </c>
    </row>
    <row r="303" spans="11:12" x14ac:dyDescent="0.25">
      <c r="K303" s="68" t="s">
        <v>57</v>
      </c>
      <c r="L303" s="43" t="s">
        <v>57</v>
      </c>
    </row>
    <row r="304" spans="11:12" x14ac:dyDescent="0.25">
      <c r="K304" s="68" t="s">
        <v>57</v>
      </c>
      <c r="L304" s="43" t="s">
        <v>57</v>
      </c>
    </row>
    <row r="305" spans="11:12" x14ac:dyDescent="0.25">
      <c r="K305" s="68" t="s">
        <v>57</v>
      </c>
      <c r="L305" s="43" t="s">
        <v>57</v>
      </c>
    </row>
    <row r="306" spans="11:12" x14ac:dyDescent="0.25">
      <c r="K306" s="68" t="s">
        <v>57</v>
      </c>
      <c r="L306" s="43" t="s">
        <v>57</v>
      </c>
    </row>
    <row r="307" spans="11:12" x14ac:dyDescent="0.25">
      <c r="K307" s="68"/>
      <c r="L307" s="43" t="s">
        <v>57</v>
      </c>
    </row>
    <row r="308" spans="11:12" x14ac:dyDescent="0.25">
      <c r="K308" s="69" t="s">
        <v>60</v>
      </c>
      <c r="L308" s="69"/>
    </row>
    <row r="309" spans="11:12" x14ac:dyDescent="0.25">
      <c r="K309" s="68">
        <v>43904</v>
      </c>
      <c r="L309" s="43">
        <v>100</v>
      </c>
    </row>
    <row r="310" spans="11:12" x14ac:dyDescent="0.25">
      <c r="K310" s="68">
        <v>43911</v>
      </c>
      <c r="L310" s="43">
        <v>98.911600000000007</v>
      </c>
    </row>
    <row r="311" spans="11:12" x14ac:dyDescent="0.25">
      <c r="K311" s="68">
        <v>43918</v>
      </c>
      <c r="L311" s="43">
        <v>97.234899999999996</v>
      </c>
    </row>
    <row r="312" spans="11:12" x14ac:dyDescent="0.25">
      <c r="K312" s="68">
        <v>43925</v>
      </c>
      <c r="L312" s="43">
        <v>96.177700000000002</v>
      </c>
    </row>
    <row r="313" spans="11:12" x14ac:dyDescent="0.25">
      <c r="K313" s="68">
        <v>43932</v>
      </c>
      <c r="L313" s="43">
        <v>95.128500000000003</v>
      </c>
    </row>
    <row r="314" spans="11:12" x14ac:dyDescent="0.25">
      <c r="K314" s="68">
        <v>43939</v>
      </c>
      <c r="L314" s="43">
        <v>95.298599999999993</v>
      </c>
    </row>
    <row r="315" spans="11:12" x14ac:dyDescent="0.25">
      <c r="K315" s="68">
        <v>43946</v>
      </c>
      <c r="L315" s="43">
        <v>96.187399999999997</v>
      </c>
    </row>
    <row r="316" spans="11:12" x14ac:dyDescent="0.25">
      <c r="K316" s="68">
        <v>43953</v>
      </c>
      <c r="L316" s="43">
        <v>96.544700000000006</v>
      </c>
    </row>
    <row r="317" spans="11:12" x14ac:dyDescent="0.25">
      <c r="K317" s="68">
        <v>43960</v>
      </c>
      <c r="L317" s="43">
        <v>95.288700000000006</v>
      </c>
    </row>
    <row r="318" spans="11:12" x14ac:dyDescent="0.25">
      <c r="K318" s="68">
        <v>43967</v>
      </c>
      <c r="L318" s="43">
        <v>94.844999999999999</v>
      </c>
    </row>
    <row r="319" spans="11:12" x14ac:dyDescent="0.25">
      <c r="K319" s="68">
        <v>43974</v>
      </c>
      <c r="L319" s="43">
        <v>94.802899999999994</v>
      </c>
    </row>
    <row r="320" spans="11:12" x14ac:dyDescent="0.25">
      <c r="K320" s="68">
        <v>43981</v>
      </c>
      <c r="L320" s="43">
        <v>94.708799999999997</v>
      </c>
    </row>
    <row r="321" spans="11:12" x14ac:dyDescent="0.25">
      <c r="K321" s="68">
        <v>43988</v>
      </c>
      <c r="L321" s="43">
        <v>94.669200000000004</v>
      </c>
    </row>
    <row r="322" spans="11:12" x14ac:dyDescent="0.25">
      <c r="K322" s="68">
        <v>43995</v>
      </c>
      <c r="L322" s="43">
        <v>95.141599999999997</v>
      </c>
    </row>
    <row r="323" spans="11:12" x14ac:dyDescent="0.25">
      <c r="K323" s="68">
        <v>44002</v>
      </c>
      <c r="L323" s="43">
        <v>97.143799999999999</v>
      </c>
    </row>
    <row r="324" spans="11:12" x14ac:dyDescent="0.25">
      <c r="K324" s="68">
        <v>44009</v>
      </c>
      <c r="L324" s="43">
        <v>102.5468</v>
      </c>
    </row>
    <row r="325" spans="11:12" x14ac:dyDescent="0.25">
      <c r="K325" s="68">
        <v>44016</v>
      </c>
      <c r="L325" s="43">
        <v>98.171700000000001</v>
      </c>
    </row>
    <row r="326" spans="11:12" x14ac:dyDescent="0.25">
      <c r="K326" s="68">
        <v>44023</v>
      </c>
      <c r="L326" s="43">
        <v>96.678600000000003</v>
      </c>
    </row>
    <row r="327" spans="11:12" x14ac:dyDescent="0.25">
      <c r="K327" s="68">
        <v>44030</v>
      </c>
      <c r="L327" s="43">
        <v>96.033000000000001</v>
      </c>
    </row>
    <row r="328" spans="11:12" x14ac:dyDescent="0.25">
      <c r="K328" s="68">
        <v>44037</v>
      </c>
      <c r="L328" s="43">
        <v>95.726500000000001</v>
      </c>
    </row>
    <row r="329" spans="11:12" x14ac:dyDescent="0.25">
      <c r="K329" s="68">
        <v>44044</v>
      </c>
      <c r="L329" s="43">
        <v>96.404899999999998</v>
      </c>
    </row>
    <row r="330" spans="11:12" x14ac:dyDescent="0.25">
      <c r="K330" s="68">
        <v>44051</v>
      </c>
      <c r="L330" s="43">
        <v>98.683499999999995</v>
      </c>
    </row>
    <row r="331" spans="11:12" x14ac:dyDescent="0.25">
      <c r="K331" s="68">
        <v>44058</v>
      </c>
      <c r="L331" s="43">
        <v>99.204700000000003</v>
      </c>
    </row>
    <row r="332" spans="11:12" x14ac:dyDescent="0.25">
      <c r="K332" s="68">
        <v>44065</v>
      </c>
      <c r="L332" s="43">
        <v>99.525999999999996</v>
      </c>
    </row>
    <row r="333" spans="11:12" x14ac:dyDescent="0.25">
      <c r="K333" s="68">
        <v>44072</v>
      </c>
      <c r="L333" s="43">
        <v>98.832899999999995</v>
      </c>
    </row>
    <row r="334" spans="11:12" x14ac:dyDescent="0.25">
      <c r="K334" s="68">
        <v>44079</v>
      </c>
      <c r="L334" s="43">
        <v>99.389200000000002</v>
      </c>
    </row>
    <row r="335" spans="11:12" x14ac:dyDescent="0.25">
      <c r="K335" s="68">
        <v>44086</v>
      </c>
      <c r="L335" s="43">
        <v>99.477800000000002</v>
      </c>
    </row>
    <row r="336" spans="11:12" x14ac:dyDescent="0.25">
      <c r="K336" s="68">
        <v>44093</v>
      </c>
      <c r="L336" s="43">
        <v>99.467200000000005</v>
      </c>
    </row>
    <row r="337" spans="11:12" x14ac:dyDescent="0.25">
      <c r="K337" s="68" t="s">
        <v>57</v>
      </c>
      <c r="L337" s="43" t="s">
        <v>57</v>
      </c>
    </row>
    <row r="338" spans="11:12" x14ac:dyDescent="0.25">
      <c r="K338" s="68" t="s">
        <v>57</v>
      </c>
      <c r="L338" s="43" t="s">
        <v>57</v>
      </c>
    </row>
    <row r="339" spans="11:12" x14ac:dyDescent="0.25">
      <c r="K339" s="68" t="s">
        <v>57</v>
      </c>
      <c r="L339" s="43" t="s">
        <v>57</v>
      </c>
    </row>
    <row r="340" spans="11:12" x14ac:dyDescent="0.25">
      <c r="K340" s="68" t="s">
        <v>57</v>
      </c>
      <c r="L340" s="43" t="s">
        <v>57</v>
      </c>
    </row>
    <row r="341" spans="11:12" x14ac:dyDescent="0.25">
      <c r="K341" s="68" t="s">
        <v>57</v>
      </c>
      <c r="L341" s="43" t="s">
        <v>57</v>
      </c>
    </row>
    <row r="342" spans="11:12" x14ac:dyDescent="0.25">
      <c r="K342" s="68" t="s">
        <v>57</v>
      </c>
      <c r="L342" s="43" t="s">
        <v>57</v>
      </c>
    </row>
    <row r="343" spans="11:12" x14ac:dyDescent="0.25">
      <c r="K343" s="68" t="s">
        <v>57</v>
      </c>
      <c r="L343" s="43" t="s">
        <v>57</v>
      </c>
    </row>
    <row r="344" spans="11:12" x14ac:dyDescent="0.25">
      <c r="K344" s="68" t="s">
        <v>57</v>
      </c>
      <c r="L344" s="43" t="s">
        <v>57</v>
      </c>
    </row>
    <row r="345" spans="11:12" x14ac:dyDescent="0.25">
      <c r="K345" s="68" t="s">
        <v>57</v>
      </c>
      <c r="L345" s="43" t="s">
        <v>57</v>
      </c>
    </row>
    <row r="346" spans="11:12" x14ac:dyDescent="0.25">
      <c r="K346" s="68" t="s">
        <v>57</v>
      </c>
      <c r="L346" s="43" t="s">
        <v>57</v>
      </c>
    </row>
    <row r="347" spans="11:12" x14ac:dyDescent="0.25">
      <c r="K347" s="68" t="s">
        <v>57</v>
      </c>
      <c r="L347" s="43" t="s">
        <v>57</v>
      </c>
    </row>
    <row r="348" spans="11:12" x14ac:dyDescent="0.25">
      <c r="K348" s="68" t="s">
        <v>57</v>
      </c>
      <c r="L348" s="43" t="s">
        <v>57</v>
      </c>
    </row>
    <row r="349" spans="11:12" x14ac:dyDescent="0.25">
      <c r="K349" s="68"/>
      <c r="L349" s="43" t="s">
        <v>57</v>
      </c>
    </row>
    <row r="350" spans="11:12" x14ac:dyDescent="0.25">
      <c r="K350" s="67"/>
    </row>
  </sheetData>
  <mergeCells count="14">
    <mergeCell ref="H8:H9"/>
    <mergeCell ref="I8:I9"/>
    <mergeCell ref="B10:I10"/>
    <mergeCell ref="B12:I12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89" max="8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D94100-11DC-45E3-9514-055F2C70D26B}">
  <sheetPr codeName="Sheet10">
    <tabColor theme="4" tint="0.39997558519241921"/>
  </sheetPr>
  <dimension ref="A1:L350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19" customWidth="1"/>
    <col min="2" max="2" width="12.5703125" style="19" customWidth="1"/>
    <col min="3" max="5" width="9.7109375" style="19" customWidth="1"/>
    <col min="6" max="6" width="12.5703125" style="19" customWidth="1"/>
    <col min="7" max="9" width="9.7109375" style="19" customWidth="1"/>
    <col min="10" max="10" width="6.7109375" style="19" customWidth="1"/>
    <col min="11" max="11" width="12.42578125" style="19" customWidth="1"/>
    <col min="12" max="12" width="22" style="54" customWidth="1"/>
    <col min="13" max="16384" width="8.7109375" style="19"/>
  </cols>
  <sheetData>
    <row r="1" spans="1:12" ht="60" customHeight="1" x14ac:dyDescent="0.25">
      <c r="A1" s="71" t="s">
        <v>33</v>
      </c>
      <c r="B1" s="71"/>
      <c r="C1" s="71"/>
      <c r="D1" s="71"/>
      <c r="E1" s="71"/>
      <c r="F1" s="71"/>
      <c r="G1" s="71"/>
      <c r="H1" s="71"/>
      <c r="I1" s="71"/>
      <c r="J1" s="4"/>
      <c r="K1" s="34"/>
      <c r="L1" s="35" t="s">
        <v>40</v>
      </c>
    </row>
    <row r="2" spans="1:12" ht="19.5" customHeight="1" x14ac:dyDescent="0.3">
      <c r="A2" s="3" t="str">
        <f>"Weekly Payroll Jobs and Wages in Australia - " &amp;$L$1</f>
        <v>Weekly Payroll Jobs and Wages in Australia - Australian Capital Territory</v>
      </c>
      <c r="B2" s="20"/>
      <c r="C2" s="20"/>
      <c r="D2" s="20"/>
      <c r="E2" s="20"/>
      <c r="F2" s="20"/>
      <c r="G2" s="20"/>
      <c r="H2" s="20"/>
      <c r="I2" s="20"/>
      <c r="J2" s="20"/>
      <c r="K2" s="39" t="s">
        <v>63</v>
      </c>
      <c r="L2" s="36">
        <v>44093</v>
      </c>
    </row>
    <row r="3" spans="1:12" ht="15" customHeight="1" x14ac:dyDescent="0.25">
      <c r="A3" s="21" t="str">
        <f>"Week ending "&amp;TEXT($L$2,"dddd dd mmmm yyyy")</f>
        <v>Week ending Saturday 19 September 2020</v>
      </c>
      <c r="B3" s="20"/>
      <c r="C3" s="22"/>
      <c r="D3" s="23"/>
      <c r="E3" s="20"/>
      <c r="F3" s="20"/>
      <c r="G3" s="20"/>
      <c r="H3" s="20"/>
      <c r="I3" s="20"/>
      <c r="J3" s="20"/>
      <c r="K3" s="41" t="s">
        <v>64</v>
      </c>
      <c r="L3" s="40">
        <v>43904</v>
      </c>
    </row>
    <row r="4" spans="1:12" ht="15" customHeight="1" x14ac:dyDescent="0.25">
      <c r="A4" s="2" t="s">
        <v>32</v>
      </c>
      <c r="B4" s="24"/>
      <c r="C4" s="24"/>
      <c r="D4" s="24"/>
      <c r="E4" s="24"/>
      <c r="F4" s="24"/>
      <c r="G4" s="24"/>
      <c r="H4" s="24"/>
      <c r="I4" s="24"/>
      <c r="J4" s="24"/>
      <c r="K4" s="39" t="s">
        <v>70</v>
      </c>
      <c r="L4" s="40">
        <v>44065</v>
      </c>
    </row>
    <row r="5" spans="1:12" ht="11.65" customHeight="1" x14ac:dyDescent="0.25">
      <c r="A5" s="50"/>
      <c r="B5" s="20"/>
      <c r="C5" s="20"/>
      <c r="D5" s="24"/>
      <c r="E5" s="24"/>
      <c r="F5" s="20"/>
      <c r="G5" s="20"/>
      <c r="H5" s="20"/>
      <c r="I5" s="20"/>
      <c r="J5" s="20"/>
      <c r="K5" s="39"/>
      <c r="L5" s="40">
        <v>44072</v>
      </c>
    </row>
    <row r="6" spans="1:12" ht="16.5" customHeight="1" thickBot="1" x14ac:dyDescent="0.3">
      <c r="A6" s="25" t="str">
        <f>"Change in payroll jobs and total wages, "&amp;$L$1</f>
        <v>Change in payroll jobs and total wages, Australian Capital Territory</v>
      </c>
      <c r="B6" s="22"/>
      <c r="C6" s="26"/>
      <c r="D6" s="27"/>
      <c r="E6" s="24"/>
      <c r="F6" s="20"/>
      <c r="G6" s="20"/>
      <c r="H6" s="20"/>
      <c r="I6" s="20"/>
      <c r="J6" s="20"/>
      <c r="K6" s="39"/>
      <c r="L6" s="40">
        <v>44079</v>
      </c>
    </row>
    <row r="7" spans="1:12" ht="16.5" customHeight="1" x14ac:dyDescent="0.25">
      <c r="A7" s="58"/>
      <c r="B7" s="83" t="s">
        <v>61</v>
      </c>
      <c r="C7" s="84"/>
      <c r="D7" s="84"/>
      <c r="E7" s="85"/>
      <c r="F7" s="86" t="s">
        <v>62</v>
      </c>
      <c r="G7" s="87"/>
      <c r="H7" s="87"/>
      <c r="I7" s="88"/>
      <c r="J7" s="51"/>
      <c r="K7" s="39" t="s">
        <v>71</v>
      </c>
      <c r="L7" s="40">
        <v>44086</v>
      </c>
    </row>
    <row r="8" spans="1:12" ht="34.35" customHeight="1" x14ac:dyDescent="0.25">
      <c r="A8" s="89"/>
      <c r="B8" s="91" t="str">
        <f>"% Change between " &amp; TEXT($L$3,"dd mmmm")&amp;" and "&amp; TEXT($L$2,"dd mmmm") &amp; " (Change since 100th case of COVID-19)"</f>
        <v>% Change between 14 March and 19 September (Change since 100th case of COVID-19)</v>
      </c>
      <c r="C8" s="93" t="str">
        <f>"% Change between " &amp; TEXT($L$4,"dd mmmm")&amp;" and "&amp; TEXT($L$2,"dd mmmm") &amp; " (monthly change)"</f>
        <v>% Change between 22 August and 19 September (monthly change)</v>
      </c>
      <c r="D8" s="74" t="str">
        <f>"% Change between " &amp; TEXT($L$7,"dd mmmm")&amp;" and "&amp; TEXT($L$2,"dd mmmm") &amp; " (weekly change)"</f>
        <v>% Change between 12 September and 19 September (weekly change)</v>
      </c>
      <c r="E8" s="76" t="str">
        <f>"% Change between " &amp; TEXT($L$6,"dd mmmm")&amp;" and "&amp; TEXT($L$7,"dd mmmm") &amp; " (weekly change)"</f>
        <v>% Change between 05 September and 12 September (weekly change)</v>
      </c>
      <c r="F8" s="95" t="str">
        <f>"% Change between " &amp; TEXT($L$3,"dd mmmm")&amp;" and "&amp; TEXT($L$2,"dd mmmm") &amp; " (Change since 100th case of COVID-19)"</f>
        <v>% Change between 14 March and 19 September (Change since 100th case of COVID-19)</v>
      </c>
      <c r="G8" s="93" t="str">
        <f>"% Change between " &amp; TEXT($L$4,"dd mmmm")&amp;" and "&amp; TEXT($L$2,"dd mmmm") &amp; " (monthly change)"</f>
        <v>% Change between 22 August and 19 September (monthly change)</v>
      </c>
      <c r="H8" s="74" t="str">
        <f>"% Change between " &amp; TEXT($L$7,"dd mmmm")&amp;" and "&amp; TEXT($L$2,"dd mmmm") &amp; " (weekly change)"</f>
        <v>% Change between 12 September and 19 September (weekly change)</v>
      </c>
      <c r="I8" s="76" t="str">
        <f>"% Change between " &amp; TEXT($L$6,"dd mmmm")&amp;" and "&amp; TEXT($L$7,"dd mmmm") &amp; " (weekly change)"</f>
        <v>% Change between 05 September and 12 September (weekly change)</v>
      </c>
      <c r="J8" s="52"/>
      <c r="K8" s="39" t="s">
        <v>72</v>
      </c>
      <c r="L8" s="40">
        <v>44093</v>
      </c>
    </row>
    <row r="9" spans="1:12" ht="44.25" customHeight="1" thickBot="1" x14ac:dyDescent="0.3">
      <c r="A9" s="90"/>
      <c r="B9" s="92"/>
      <c r="C9" s="94"/>
      <c r="D9" s="75"/>
      <c r="E9" s="77"/>
      <c r="F9" s="96"/>
      <c r="G9" s="94"/>
      <c r="H9" s="75"/>
      <c r="I9" s="77"/>
      <c r="J9" s="53"/>
      <c r="K9" s="41" t="s">
        <v>31</v>
      </c>
      <c r="L9" s="43"/>
    </row>
    <row r="10" spans="1:12" x14ac:dyDescent="0.25">
      <c r="A10" s="59"/>
      <c r="B10" s="78" t="str">
        <f>L1</f>
        <v>Australian Capital Territory</v>
      </c>
      <c r="C10" s="79"/>
      <c r="D10" s="79"/>
      <c r="E10" s="79"/>
      <c r="F10" s="79"/>
      <c r="G10" s="79"/>
      <c r="H10" s="79"/>
      <c r="I10" s="80"/>
      <c r="J10" s="28"/>
      <c r="K10" s="55"/>
      <c r="L10" s="43"/>
    </row>
    <row r="11" spans="1:12" x14ac:dyDescent="0.25">
      <c r="A11" s="60" t="s">
        <v>30</v>
      </c>
      <c r="B11" s="28">
        <v>-4.630663321375994E-2</v>
      </c>
      <c r="C11" s="28">
        <v>-1.2251459005567678E-2</v>
      </c>
      <c r="D11" s="28">
        <v>1.6741678081411138E-5</v>
      </c>
      <c r="E11" s="28">
        <v>-4.6851837825555576E-3</v>
      </c>
      <c r="F11" s="28">
        <v>-1.8572792843219554E-2</v>
      </c>
      <c r="G11" s="28">
        <v>1.3885095801495773E-3</v>
      </c>
      <c r="H11" s="28">
        <v>3.9822035617114171E-3</v>
      </c>
      <c r="I11" s="61">
        <v>-4.1949549471098635E-4</v>
      </c>
      <c r="J11" s="28"/>
      <c r="K11" s="42"/>
      <c r="L11" s="43"/>
    </row>
    <row r="12" spans="1:12" x14ac:dyDescent="0.25">
      <c r="A12" s="59"/>
      <c r="B12" s="81" t="s">
        <v>29</v>
      </c>
      <c r="C12" s="81"/>
      <c r="D12" s="81"/>
      <c r="E12" s="81"/>
      <c r="F12" s="81"/>
      <c r="G12" s="81"/>
      <c r="H12" s="81"/>
      <c r="I12" s="82"/>
      <c r="J12" s="28"/>
      <c r="K12" s="42"/>
      <c r="L12" s="43"/>
    </row>
    <row r="13" spans="1:12" x14ac:dyDescent="0.25">
      <c r="A13" s="62" t="s">
        <v>28</v>
      </c>
      <c r="B13" s="28">
        <v>-5.4608894151279452E-2</v>
      </c>
      <c r="C13" s="28">
        <v>-1.6363898692592804E-2</v>
      </c>
      <c r="D13" s="28">
        <v>2.0190166084410599E-3</v>
      </c>
      <c r="E13" s="28">
        <v>-5.9341178057250588E-3</v>
      </c>
      <c r="F13" s="28">
        <v>-2.4288570494815143E-2</v>
      </c>
      <c r="G13" s="28">
        <v>-4.1111411032133116E-3</v>
      </c>
      <c r="H13" s="28">
        <v>-2.9809423846383076E-4</v>
      </c>
      <c r="I13" s="61">
        <v>-4.0150822730933289E-4</v>
      </c>
      <c r="J13" s="28"/>
      <c r="K13" s="42"/>
      <c r="L13" s="43"/>
    </row>
    <row r="14" spans="1:12" x14ac:dyDescent="0.25">
      <c r="A14" s="62" t="s">
        <v>27</v>
      </c>
      <c r="B14" s="28">
        <v>-4.2524458906895601E-2</v>
      </c>
      <c r="C14" s="28">
        <v>-9.7938760599552976E-3</v>
      </c>
      <c r="D14" s="28">
        <v>-1.9828846218216123E-3</v>
      </c>
      <c r="E14" s="28">
        <v>-4.4431115109911934E-3</v>
      </c>
      <c r="F14" s="28">
        <v>-1.5427911406175276E-2</v>
      </c>
      <c r="G14" s="28">
        <v>7.7434869165384779E-3</v>
      </c>
      <c r="H14" s="28">
        <v>9.6078145178741803E-3</v>
      </c>
      <c r="I14" s="61">
        <v>-4.9200473898813879E-4</v>
      </c>
      <c r="J14" s="28"/>
      <c r="K14" s="38"/>
      <c r="L14" s="43"/>
    </row>
    <row r="15" spans="1:12" x14ac:dyDescent="0.25">
      <c r="A15" s="63" t="s">
        <v>49</v>
      </c>
      <c r="B15" s="28">
        <v>-4.5587592835299229E-2</v>
      </c>
      <c r="C15" s="28">
        <v>6.7511520737326691E-3</v>
      </c>
      <c r="D15" s="28">
        <v>1.2232132514768956E-2</v>
      </c>
      <c r="E15" s="28">
        <v>8.8816173892718453E-3</v>
      </c>
      <c r="F15" s="28">
        <v>0.19876741886944949</v>
      </c>
      <c r="G15" s="28">
        <v>-5.688203337698261E-3</v>
      </c>
      <c r="H15" s="28">
        <v>7.6420053417658451E-4</v>
      </c>
      <c r="I15" s="61">
        <v>-1.6458194584182628E-2</v>
      </c>
      <c r="J15" s="28"/>
      <c r="K15" s="56"/>
      <c r="L15" s="43"/>
    </row>
    <row r="16" spans="1:12" x14ac:dyDescent="0.25">
      <c r="A16" s="62" t="s">
        <v>50</v>
      </c>
      <c r="B16" s="28">
        <v>-6.6385525901255682E-2</v>
      </c>
      <c r="C16" s="28">
        <v>-8.2717406893914047E-3</v>
      </c>
      <c r="D16" s="28">
        <v>-2.4055015869962615E-3</v>
      </c>
      <c r="E16" s="28">
        <v>-3.4744686459157181E-3</v>
      </c>
      <c r="F16" s="28">
        <v>9.4428176114647044E-3</v>
      </c>
      <c r="G16" s="28">
        <v>1.2131119068232721E-2</v>
      </c>
      <c r="H16" s="28">
        <v>9.6610302068689258E-4</v>
      </c>
      <c r="I16" s="61">
        <v>-9.5185910806439011E-4</v>
      </c>
      <c r="J16" s="28"/>
      <c r="K16" s="42"/>
      <c r="L16" s="43"/>
    </row>
    <row r="17" spans="1:12" x14ac:dyDescent="0.25">
      <c r="A17" s="62" t="s">
        <v>51</v>
      </c>
      <c r="B17" s="28">
        <v>-3.9009900990098934E-2</v>
      </c>
      <c r="C17" s="28">
        <v>-1.4034038544248006E-2</v>
      </c>
      <c r="D17" s="28">
        <v>-7.3146937335233364E-4</v>
      </c>
      <c r="E17" s="28">
        <v>-6.1474987106756585E-3</v>
      </c>
      <c r="F17" s="28">
        <v>-1.4364232761057361E-2</v>
      </c>
      <c r="G17" s="28">
        <v>3.9730467121137369E-3</v>
      </c>
      <c r="H17" s="28">
        <v>4.9440733624765976E-3</v>
      </c>
      <c r="I17" s="61">
        <v>-1.7731568526460073E-3</v>
      </c>
      <c r="J17" s="28"/>
      <c r="K17" s="42"/>
      <c r="L17" s="43"/>
    </row>
    <row r="18" spans="1:12" x14ac:dyDescent="0.25">
      <c r="A18" s="62" t="s">
        <v>52</v>
      </c>
      <c r="B18" s="28">
        <v>-2.4320753284228003E-2</v>
      </c>
      <c r="C18" s="28">
        <v>-1.3634944599401178E-2</v>
      </c>
      <c r="D18" s="28">
        <v>-2.5521319638954765E-4</v>
      </c>
      <c r="E18" s="28">
        <v>-4.723921629365746E-3</v>
      </c>
      <c r="F18" s="28">
        <v>-1.8021876533026893E-2</v>
      </c>
      <c r="G18" s="28">
        <v>-1.3537532042896538E-3</v>
      </c>
      <c r="H18" s="28">
        <v>4.2534117997710119E-3</v>
      </c>
      <c r="I18" s="61">
        <v>-1.6401020473907346E-3</v>
      </c>
      <c r="J18" s="28"/>
      <c r="K18" s="42"/>
      <c r="L18" s="43"/>
    </row>
    <row r="19" spans="1:12" ht="17.25" customHeight="1" x14ac:dyDescent="0.25">
      <c r="A19" s="62" t="s">
        <v>53</v>
      </c>
      <c r="B19" s="28">
        <v>-3.0771625685476645E-2</v>
      </c>
      <c r="C19" s="28">
        <v>-1.3068664889401171E-2</v>
      </c>
      <c r="D19" s="28">
        <v>1.6541133455210133E-3</v>
      </c>
      <c r="E19" s="28">
        <v>-6.6826469092757801E-3</v>
      </c>
      <c r="F19" s="28">
        <v>-2.4096052271451063E-2</v>
      </c>
      <c r="G19" s="28">
        <v>-1.1062996928858926E-3</v>
      </c>
      <c r="H19" s="28">
        <v>4.5435384168976967E-3</v>
      </c>
      <c r="I19" s="61">
        <v>4.6534401635722755E-3</v>
      </c>
      <c r="J19" s="29"/>
      <c r="K19" s="44"/>
      <c r="L19" s="43"/>
    </row>
    <row r="20" spans="1:12" x14ac:dyDescent="0.25">
      <c r="A20" s="62" t="s">
        <v>54</v>
      </c>
      <c r="B20" s="28">
        <v>-6.4930949008498495E-2</v>
      </c>
      <c r="C20" s="28">
        <v>-2.3885038351353804E-2</v>
      </c>
      <c r="D20" s="28">
        <v>-2.969605437039724E-3</v>
      </c>
      <c r="E20" s="28">
        <v>-8.3309931667134851E-3</v>
      </c>
      <c r="F20" s="28">
        <v>-8.769322982417449E-2</v>
      </c>
      <c r="G20" s="28">
        <v>-1.2388795711949285E-2</v>
      </c>
      <c r="H20" s="28">
        <v>7.4299154817139001E-3</v>
      </c>
      <c r="I20" s="61">
        <v>-4.3802327946793618E-3</v>
      </c>
      <c r="J20" s="20"/>
      <c r="K20" s="37"/>
      <c r="L20" s="43"/>
    </row>
    <row r="21" spans="1:12" ht="15.75" thickBot="1" x14ac:dyDescent="0.3">
      <c r="A21" s="64" t="s">
        <v>55</v>
      </c>
      <c r="B21" s="65">
        <v>-0.13916971916971921</v>
      </c>
      <c r="C21" s="65">
        <v>-3.4880219028063042E-2</v>
      </c>
      <c r="D21" s="65">
        <v>-8.410689170182839E-3</v>
      </c>
      <c r="E21" s="65">
        <v>-9.7493036211698803E-3</v>
      </c>
      <c r="F21" s="65">
        <v>-0.1217394601089552</v>
      </c>
      <c r="G21" s="65">
        <v>-5.7384312649126801E-2</v>
      </c>
      <c r="H21" s="65">
        <v>1.2647311336378753E-2</v>
      </c>
      <c r="I21" s="66">
        <v>-4.2404135208541138E-2</v>
      </c>
      <c r="J21" s="20"/>
      <c r="K21" s="57"/>
      <c r="L21" s="43"/>
    </row>
    <row r="22" spans="1:12" x14ac:dyDescent="0.25">
      <c r="A22" s="30" t="s">
        <v>48</v>
      </c>
      <c r="B22" s="20"/>
      <c r="C22" s="20"/>
      <c r="D22" s="20"/>
      <c r="E22" s="20"/>
      <c r="F22" s="20"/>
      <c r="G22" s="20"/>
      <c r="H22" s="20"/>
      <c r="I22" s="20"/>
      <c r="J22" s="20"/>
      <c r="K22" s="37"/>
      <c r="L22" s="43"/>
    </row>
    <row r="23" spans="1:12" x14ac:dyDescent="0.25">
      <c r="A23" s="31" t="str">
        <f>"Indexed number of payroll jobs and total wages, "&amp;$L$1&amp;" and Australia"</f>
        <v>Indexed number of payroll jobs and total wages, Australian Capital Territory and Australia</v>
      </c>
      <c r="B23" s="20"/>
      <c r="C23" s="20"/>
      <c r="D23" s="20"/>
      <c r="E23" s="20"/>
      <c r="F23" s="20"/>
      <c r="G23" s="20"/>
      <c r="H23" s="20"/>
      <c r="I23" s="20"/>
      <c r="J23" s="20"/>
      <c r="K23" s="45"/>
      <c r="L23" s="43"/>
    </row>
    <row r="24" spans="1:12" x14ac:dyDescent="0.25">
      <c r="A24" s="20"/>
      <c r="B24" s="20"/>
      <c r="C24" s="20"/>
      <c r="D24" s="20"/>
      <c r="E24" s="20"/>
      <c r="F24" s="20"/>
      <c r="G24" s="20"/>
      <c r="H24" s="20"/>
      <c r="I24" s="20"/>
      <c r="J24" s="20"/>
      <c r="K24" s="45"/>
      <c r="L24" s="43"/>
    </row>
    <row r="25" spans="1:12" x14ac:dyDescent="0.25">
      <c r="B25" s="20"/>
      <c r="C25" s="20"/>
      <c r="D25" s="20"/>
      <c r="E25" s="20"/>
      <c r="F25" s="20"/>
      <c r="G25" s="20"/>
      <c r="H25" s="20"/>
      <c r="I25" s="20"/>
      <c r="J25" s="20"/>
      <c r="K25" s="45"/>
      <c r="L25" s="43"/>
    </row>
    <row r="26" spans="1:12" x14ac:dyDescent="0.25">
      <c r="A26" s="20"/>
      <c r="B26" s="20"/>
      <c r="C26" s="20"/>
      <c r="D26" s="20"/>
      <c r="E26" s="24"/>
      <c r="F26" s="24"/>
      <c r="G26" s="24"/>
      <c r="H26" s="24"/>
      <c r="I26" s="24"/>
      <c r="J26" s="24"/>
      <c r="K26" s="57"/>
      <c r="L26" s="43"/>
    </row>
    <row r="27" spans="1:12" x14ac:dyDescent="0.25">
      <c r="A27" s="20"/>
      <c r="B27" s="31"/>
      <c r="C27" s="31"/>
      <c r="D27" s="31"/>
      <c r="E27" s="31"/>
      <c r="F27" s="31"/>
      <c r="G27" s="31"/>
      <c r="H27" s="31"/>
      <c r="I27" s="31"/>
      <c r="J27" s="31"/>
      <c r="K27" s="46"/>
      <c r="L27" s="43"/>
    </row>
    <row r="28" spans="1:12" x14ac:dyDescent="0.25">
      <c r="A28" s="20"/>
      <c r="B28" s="20"/>
      <c r="C28" s="20"/>
      <c r="D28" s="20"/>
      <c r="E28" s="20"/>
      <c r="F28" s="20"/>
      <c r="G28" s="20"/>
      <c r="H28" s="20"/>
      <c r="I28" s="20"/>
      <c r="J28" s="20"/>
      <c r="K28" s="45"/>
      <c r="L28" s="43"/>
    </row>
    <row r="29" spans="1:12" x14ac:dyDescent="0.25">
      <c r="B29" s="20"/>
      <c r="C29" s="20"/>
      <c r="D29" s="20"/>
      <c r="E29" s="20"/>
      <c r="F29" s="20"/>
      <c r="G29" s="20"/>
      <c r="H29" s="20"/>
      <c r="I29" s="20"/>
      <c r="J29" s="20"/>
      <c r="K29" s="45"/>
      <c r="L29" s="43"/>
    </row>
    <row r="30" spans="1:12" x14ac:dyDescent="0.25">
      <c r="A30" s="20"/>
      <c r="B30" s="20"/>
      <c r="C30" s="20"/>
      <c r="D30" s="20"/>
      <c r="E30" s="20"/>
      <c r="F30" s="20"/>
      <c r="G30" s="20"/>
      <c r="H30" s="20"/>
      <c r="I30" s="20"/>
      <c r="J30" s="20"/>
      <c r="K30" s="45"/>
      <c r="L30" s="43"/>
    </row>
    <row r="31" spans="1:12" x14ac:dyDescent="0.25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45"/>
      <c r="L31" s="43"/>
    </row>
    <row r="32" spans="1:12" ht="15.75" customHeight="1" x14ac:dyDescent="0.25">
      <c r="B32" s="20"/>
      <c r="C32" s="20"/>
      <c r="D32" s="20"/>
      <c r="E32" s="20"/>
      <c r="F32" s="20"/>
      <c r="G32" s="20"/>
      <c r="H32" s="20"/>
      <c r="I32" s="20"/>
      <c r="J32" s="20"/>
      <c r="K32" s="45"/>
      <c r="L32" s="43"/>
    </row>
    <row r="33" spans="1:12" x14ac:dyDescent="0.25">
      <c r="A33" s="20"/>
      <c r="B33" s="20"/>
      <c r="C33" s="20"/>
      <c r="D33" s="20"/>
      <c r="E33" s="20"/>
      <c r="F33" s="20"/>
      <c r="G33" s="20"/>
      <c r="H33" s="20"/>
      <c r="I33" s="20"/>
      <c r="J33" s="20"/>
      <c r="K33" s="43" t="s">
        <v>26</v>
      </c>
      <c r="L33" s="43" t="s">
        <v>65</v>
      </c>
    </row>
    <row r="34" spans="1:12" ht="11.25" customHeight="1" x14ac:dyDescent="0.25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43"/>
      <c r="L34" s="42" t="s">
        <v>24</v>
      </c>
    </row>
    <row r="35" spans="1:12" x14ac:dyDescent="0.25">
      <c r="A35" s="32" t="str">
        <f>"Indexed number of payroll jobs held by men by age group, "&amp;$L$1</f>
        <v>Indexed number of payroll jobs held by men by age group, Australian Capital Territory</v>
      </c>
      <c r="B35" s="20"/>
      <c r="C35" s="20"/>
      <c r="D35" s="20"/>
      <c r="E35" s="20"/>
      <c r="F35" s="20"/>
      <c r="G35" s="20"/>
      <c r="H35" s="20"/>
      <c r="I35" s="20"/>
      <c r="J35" s="20"/>
      <c r="K35" s="42" t="s">
        <v>49</v>
      </c>
      <c r="L35" s="43">
        <v>89.03</v>
      </c>
    </row>
    <row r="36" spans="1:12" x14ac:dyDescent="0.25">
      <c r="B36" s="20"/>
      <c r="C36" s="20"/>
      <c r="D36" s="20"/>
      <c r="E36" s="20"/>
      <c r="F36" s="20"/>
      <c r="G36" s="20"/>
      <c r="H36" s="20"/>
      <c r="I36" s="20"/>
      <c r="J36" s="20"/>
      <c r="K36" s="42" t="s">
        <v>50</v>
      </c>
      <c r="L36" s="43">
        <v>93.76</v>
      </c>
    </row>
    <row r="37" spans="1:12" x14ac:dyDescent="0.25">
      <c r="B37" s="20"/>
      <c r="C37" s="20"/>
      <c r="D37" s="20"/>
      <c r="E37" s="20"/>
      <c r="F37" s="20"/>
      <c r="G37" s="20"/>
      <c r="H37" s="20"/>
      <c r="I37" s="20"/>
      <c r="J37" s="20"/>
      <c r="K37" s="42" t="s">
        <v>51</v>
      </c>
      <c r="L37" s="43">
        <v>97.17</v>
      </c>
    </row>
    <row r="38" spans="1:12" x14ac:dyDescent="0.25">
      <c r="K38" s="44" t="s">
        <v>52</v>
      </c>
      <c r="L38" s="43">
        <v>98.68</v>
      </c>
    </row>
    <row r="39" spans="1:12" x14ac:dyDescent="0.25">
      <c r="K39" s="37" t="s">
        <v>53</v>
      </c>
      <c r="L39" s="43">
        <v>97.81</v>
      </c>
    </row>
    <row r="40" spans="1:12" x14ac:dyDescent="0.25">
      <c r="K40" s="37" t="s">
        <v>54</v>
      </c>
      <c r="L40" s="43">
        <v>95.95</v>
      </c>
    </row>
    <row r="41" spans="1:12" x14ac:dyDescent="0.25">
      <c r="K41" s="37" t="s">
        <v>55</v>
      </c>
      <c r="L41" s="43">
        <v>89.22</v>
      </c>
    </row>
    <row r="42" spans="1:12" x14ac:dyDescent="0.25">
      <c r="K42" s="37"/>
      <c r="L42" s="43"/>
    </row>
    <row r="43" spans="1:12" x14ac:dyDescent="0.25">
      <c r="K43" s="43"/>
      <c r="L43" s="43" t="s">
        <v>23</v>
      </c>
    </row>
    <row r="44" spans="1:12" x14ac:dyDescent="0.25">
      <c r="K44" s="42" t="s">
        <v>49</v>
      </c>
      <c r="L44" s="43">
        <v>87.68</v>
      </c>
    </row>
    <row r="45" spans="1:12" ht="15.4" customHeight="1" x14ac:dyDescent="0.25">
      <c r="A45" s="32" t="str">
        <f>"Indexed number of payroll jobs held by women by age group, "&amp;$L$1</f>
        <v>Indexed number of payroll jobs held by women by age group, Australian Capital Territory</v>
      </c>
      <c r="B45" s="20"/>
      <c r="C45" s="20"/>
      <c r="D45" s="20"/>
      <c r="E45" s="20"/>
      <c r="F45" s="20"/>
      <c r="G45" s="20"/>
      <c r="H45" s="20"/>
      <c r="I45" s="20"/>
      <c r="J45" s="20"/>
      <c r="K45" s="42" t="s">
        <v>50</v>
      </c>
      <c r="L45" s="43">
        <v>92.84</v>
      </c>
    </row>
    <row r="46" spans="1:12" ht="15.4" customHeight="1" x14ac:dyDescent="0.25">
      <c r="B46" s="20"/>
      <c r="C46" s="20"/>
      <c r="D46" s="20"/>
      <c r="E46" s="20"/>
      <c r="F46" s="20"/>
      <c r="G46" s="20"/>
      <c r="H46" s="20"/>
      <c r="I46" s="20"/>
      <c r="J46" s="20"/>
      <c r="K46" s="42" t="s">
        <v>51</v>
      </c>
      <c r="L46" s="43">
        <v>95.08</v>
      </c>
    </row>
    <row r="47" spans="1:12" ht="15.4" customHeight="1" x14ac:dyDescent="0.25">
      <c r="B47" s="20"/>
      <c r="C47" s="20"/>
      <c r="D47" s="20"/>
      <c r="E47" s="20"/>
      <c r="F47" s="20"/>
      <c r="G47" s="20"/>
      <c r="H47" s="20"/>
      <c r="I47" s="20"/>
      <c r="J47" s="20"/>
      <c r="K47" s="44" t="s">
        <v>52</v>
      </c>
      <c r="L47" s="43">
        <v>96.76</v>
      </c>
    </row>
    <row r="48" spans="1:12" ht="15.4" customHeight="1" x14ac:dyDescent="0.25">
      <c r="B48" s="20"/>
      <c r="C48" s="20"/>
      <c r="D48" s="20"/>
      <c r="E48" s="20"/>
      <c r="F48" s="20"/>
      <c r="G48" s="20"/>
      <c r="H48" s="20"/>
      <c r="I48" s="20"/>
      <c r="J48" s="20"/>
      <c r="K48" s="37" t="s">
        <v>53</v>
      </c>
      <c r="L48" s="43">
        <v>95.92</v>
      </c>
    </row>
    <row r="49" spans="1:12" ht="15.4" customHeight="1" x14ac:dyDescent="0.25">
      <c r="B49" s="20"/>
      <c r="C49" s="20"/>
      <c r="D49" s="20"/>
      <c r="E49" s="20"/>
      <c r="F49" s="20"/>
      <c r="G49" s="20"/>
      <c r="H49" s="20"/>
      <c r="I49" s="20"/>
      <c r="J49" s="20"/>
      <c r="K49" s="37" t="s">
        <v>54</v>
      </c>
      <c r="L49" s="43">
        <v>93.53</v>
      </c>
    </row>
    <row r="50" spans="1:12" ht="15.4" customHeight="1" x14ac:dyDescent="0.25">
      <c r="B50" s="20"/>
      <c r="C50" s="20"/>
      <c r="D50" s="20"/>
      <c r="E50" s="20"/>
      <c r="F50" s="20"/>
      <c r="G50" s="20"/>
      <c r="H50" s="20"/>
      <c r="I50" s="20"/>
      <c r="J50" s="20"/>
      <c r="K50" s="37" t="s">
        <v>55</v>
      </c>
      <c r="L50" s="43">
        <v>86.47</v>
      </c>
    </row>
    <row r="51" spans="1:12" ht="15.4" customHeight="1" x14ac:dyDescent="0.25">
      <c r="B51" s="32"/>
      <c r="C51" s="32"/>
      <c r="D51" s="32"/>
      <c r="E51" s="32"/>
      <c r="F51" s="32"/>
      <c r="G51" s="32"/>
      <c r="H51" s="32"/>
      <c r="I51" s="32"/>
      <c r="J51" s="32"/>
      <c r="K51" s="37"/>
      <c r="L51" s="43"/>
    </row>
    <row r="52" spans="1:12" ht="15.4" customHeight="1" x14ac:dyDescent="0.25">
      <c r="B52" s="20"/>
      <c r="C52" s="20"/>
      <c r="D52" s="20"/>
      <c r="E52" s="20"/>
      <c r="F52" s="20"/>
      <c r="G52" s="20"/>
      <c r="H52" s="20"/>
      <c r="I52" s="20"/>
      <c r="J52" s="20"/>
      <c r="K52" s="43"/>
      <c r="L52" s="43" t="s">
        <v>22</v>
      </c>
    </row>
    <row r="53" spans="1:12" ht="15.4" customHeight="1" x14ac:dyDescent="0.25">
      <c r="B53" s="31"/>
      <c r="C53" s="31"/>
      <c r="D53" s="31"/>
      <c r="E53" s="31"/>
      <c r="F53" s="31"/>
      <c r="G53" s="31"/>
      <c r="H53" s="31"/>
      <c r="I53" s="31"/>
      <c r="J53" s="31"/>
      <c r="K53" s="42" t="s">
        <v>49</v>
      </c>
      <c r="L53" s="43">
        <v>89.47</v>
      </c>
    </row>
    <row r="54" spans="1:12" ht="15.4" customHeight="1" x14ac:dyDescent="0.25">
      <c r="A54" s="32" t="str">
        <f>"Change in payroll jobs since week ending "&amp;TEXT($L$3,"dd mmmm")&amp;" by Industry, "&amp;$L$1</f>
        <v>Change in payroll jobs since week ending 14 March by Industry, Australian Capital Territory</v>
      </c>
      <c r="B54" s="20"/>
      <c r="C54" s="20"/>
      <c r="D54" s="20"/>
      <c r="E54" s="20"/>
      <c r="F54" s="20"/>
      <c r="G54" s="20"/>
      <c r="H54" s="20"/>
      <c r="I54" s="20"/>
      <c r="J54" s="20"/>
      <c r="K54" s="42" t="s">
        <v>50</v>
      </c>
      <c r="L54" s="43">
        <v>92.9</v>
      </c>
    </row>
    <row r="55" spans="1:12" ht="15.4" customHeight="1" x14ac:dyDescent="0.25">
      <c r="B55" s="20"/>
      <c r="C55" s="20"/>
      <c r="D55" s="20"/>
      <c r="E55" s="20"/>
      <c r="F55" s="20"/>
      <c r="G55" s="20"/>
      <c r="H55" s="20"/>
      <c r="I55" s="20"/>
      <c r="J55" s="20"/>
      <c r="K55" s="42" t="s">
        <v>51</v>
      </c>
      <c r="L55" s="43">
        <v>95.09</v>
      </c>
    </row>
    <row r="56" spans="1:12" ht="15.4" customHeight="1" x14ac:dyDescent="0.25">
      <c r="B56" s="20"/>
      <c r="C56" s="20"/>
      <c r="D56" s="20"/>
      <c r="E56" s="20"/>
      <c r="F56" s="20"/>
      <c r="G56" s="20"/>
      <c r="H56" s="20"/>
      <c r="I56" s="20"/>
      <c r="J56" s="20"/>
      <c r="K56" s="44" t="s">
        <v>52</v>
      </c>
      <c r="L56" s="43">
        <v>96.9</v>
      </c>
    </row>
    <row r="57" spans="1:12" ht="15.4" customHeight="1" x14ac:dyDescent="0.25">
      <c r="A57" s="20"/>
      <c r="B57" s="20"/>
      <c r="C57" s="20"/>
      <c r="D57" s="20"/>
      <c r="E57" s="20"/>
      <c r="F57" s="20"/>
      <c r="G57" s="20"/>
      <c r="H57" s="20"/>
      <c r="I57" s="20"/>
      <c r="J57" s="20"/>
      <c r="K57" s="37" t="s">
        <v>53</v>
      </c>
      <c r="L57" s="43">
        <v>96.41</v>
      </c>
    </row>
    <row r="58" spans="1:12" ht="15.4" customHeight="1" x14ac:dyDescent="0.25">
      <c r="B58" s="20"/>
      <c r="C58" s="20"/>
      <c r="D58" s="20"/>
      <c r="E58" s="20"/>
      <c r="F58" s="20"/>
      <c r="G58" s="20"/>
      <c r="H58" s="20"/>
      <c r="I58" s="20"/>
      <c r="J58" s="20"/>
      <c r="K58" s="37" t="s">
        <v>54</v>
      </c>
      <c r="L58" s="43">
        <v>93.37</v>
      </c>
    </row>
    <row r="59" spans="1:12" ht="15.4" customHeight="1" x14ac:dyDescent="0.25">
      <c r="K59" s="37" t="s">
        <v>55</v>
      </c>
      <c r="L59" s="43">
        <v>85.22</v>
      </c>
    </row>
    <row r="60" spans="1:12" ht="15.4" customHeight="1" x14ac:dyDescent="0.25">
      <c r="K60" s="37"/>
      <c r="L60" s="43"/>
    </row>
    <row r="61" spans="1:12" ht="15.4" customHeight="1" x14ac:dyDescent="0.25">
      <c r="B61" s="20"/>
      <c r="C61" s="20"/>
      <c r="D61" s="20"/>
      <c r="E61" s="20"/>
      <c r="F61" s="20"/>
      <c r="G61" s="20"/>
      <c r="H61" s="20"/>
      <c r="I61" s="20"/>
      <c r="J61" s="20"/>
      <c r="K61" s="39"/>
      <c r="L61" s="39"/>
    </row>
    <row r="62" spans="1:12" ht="15.4" customHeight="1" x14ac:dyDescent="0.25">
      <c r="K62" s="43" t="s">
        <v>25</v>
      </c>
      <c r="L62" s="42" t="s">
        <v>66</v>
      </c>
    </row>
    <row r="63" spans="1:12" ht="15.4" customHeight="1" x14ac:dyDescent="0.25">
      <c r="K63" s="46"/>
      <c r="L63" s="42" t="s">
        <v>24</v>
      </c>
    </row>
    <row r="64" spans="1:12" ht="15.4" customHeight="1" x14ac:dyDescent="0.25">
      <c r="K64" s="42" t="s">
        <v>49</v>
      </c>
      <c r="L64" s="43">
        <v>93.11</v>
      </c>
    </row>
    <row r="65" spans="1:12" ht="15.4" customHeight="1" x14ac:dyDescent="0.25">
      <c r="K65" s="42" t="s">
        <v>50</v>
      </c>
      <c r="L65" s="43">
        <v>94.31</v>
      </c>
    </row>
    <row r="66" spans="1:12" ht="15.4" customHeight="1" x14ac:dyDescent="0.25">
      <c r="K66" s="42" t="s">
        <v>51</v>
      </c>
      <c r="L66" s="43">
        <v>97.72</v>
      </c>
    </row>
    <row r="67" spans="1:12" ht="15.4" customHeight="1" x14ac:dyDescent="0.25">
      <c r="K67" s="44" t="s">
        <v>52</v>
      </c>
      <c r="L67" s="43">
        <v>99.02</v>
      </c>
    </row>
    <row r="68" spans="1:12" ht="15.4" customHeight="1" x14ac:dyDescent="0.25">
      <c r="K68" s="37" t="s">
        <v>53</v>
      </c>
      <c r="L68" s="43">
        <v>98.56</v>
      </c>
    </row>
    <row r="69" spans="1:12" ht="15.4" customHeight="1" x14ac:dyDescent="0.25">
      <c r="K69" s="37" t="s">
        <v>54</v>
      </c>
      <c r="L69" s="43">
        <v>95.58</v>
      </c>
    </row>
    <row r="70" spans="1:12" ht="15.4" customHeight="1" x14ac:dyDescent="0.25">
      <c r="K70" s="37" t="s">
        <v>55</v>
      </c>
      <c r="L70" s="43">
        <v>89.16</v>
      </c>
    </row>
    <row r="71" spans="1:12" ht="15.4" customHeight="1" x14ac:dyDescent="0.25">
      <c r="K71" s="37"/>
      <c r="L71" s="43"/>
    </row>
    <row r="72" spans="1:12" ht="15.4" customHeight="1" x14ac:dyDescent="0.25">
      <c r="K72" s="38"/>
      <c r="L72" s="43" t="s">
        <v>23</v>
      </c>
    </row>
    <row r="73" spans="1:12" ht="15.4" customHeight="1" x14ac:dyDescent="0.25">
      <c r="K73" s="42" t="s">
        <v>49</v>
      </c>
      <c r="L73" s="43">
        <v>92.68</v>
      </c>
    </row>
    <row r="74" spans="1:12" ht="15.4" customHeight="1" x14ac:dyDescent="0.25">
      <c r="K74" s="42" t="s">
        <v>50</v>
      </c>
      <c r="L74" s="43">
        <v>94.02</v>
      </c>
    </row>
    <row r="75" spans="1:12" ht="15.4" customHeight="1" x14ac:dyDescent="0.25">
      <c r="K75" s="42" t="s">
        <v>51</v>
      </c>
      <c r="L75" s="43">
        <v>97</v>
      </c>
    </row>
    <row r="76" spans="1:12" ht="15.4" customHeight="1" x14ac:dyDescent="0.25">
      <c r="A76" s="31" t="str">
        <f>"Distribution of payroll jobs by industry, "&amp;$L$1</f>
        <v>Distribution of payroll jobs by industry, Australian Capital Territory</v>
      </c>
      <c r="K76" s="44" t="s">
        <v>52</v>
      </c>
      <c r="L76" s="43">
        <v>98.27</v>
      </c>
    </row>
    <row r="77" spans="1:12" ht="15.4" customHeight="1" x14ac:dyDescent="0.25">
      <c r="K77" s="37" t="s">
        <v>53</v>
      </c>
      <c r="L77" s="43">
        <v>97.5</v>
      </c>
    </row>
    <row r="78" spans="1:12" ht="15.4" customHeight="1" x14ac:dyDescent="0.25">
      <c r="K78" s="37" t="s">
        <v>54</v>
      </c>
      <c r="L78" s="43">
        <v>94.01</v>
      </c>
    </row>
    <row r="79" spans="1:12" ht="15.4" customHeight="1" x14ac:dyDescent="0.25">
      <c r="K79" s="37" t="s">
        <v>55</v>
      </c>
      <c r="L79" s="43">
        <v>87.28</v>
      </c>
    </row>
    <row r="80" spans="1:12" ht="15.4" customHeight="1" x14ac:dyDescent="0.25">
      <c r="K80" s="37"/>
      <c r="L80" s="43"/>
    </row>
    <row r="81" spans="1:12" ht="15.4" customHeight="1" x14ac:dyDescent="0.25">
      <c r="K81" s="39"/>
      <c r="L81" s="43" t="s">
        <v>22</v>
      </c>
    </row>
    <row r="82" spans="1:12" ht="15.4" customHeight="1" x14ac:dyDescent="0.25">
      <c r="K82" s="42" t="s">
        <v>49</v>
      </c>
      <c r="L82" s="43">
        <v>93.02</v>
      </c>
    </row>
    <row r="83" spans="1:12" ht="15.4" customHeight="1" x14ac:dyDescent="0.25">
      <c r="K83" s="42" t="s">
        <v>50</v>
      </c>
      <c r="L83" s="43">
        <v>93.56</v>
      </c>
    </row>
    <row r="84" spans="1:12" ht="15.4" customHeight="1" x14ac:dyDescent="0.25">
      <c r="K84" s="42" t="s">
        <v>51</v>
      </c>
      <c r="L84" s="43">
        <v>96.86</v>
      </c>
    </row>
    <row r="85" spans="1:12" ht="15.4" customHeight="1" x14ac:dyDescent="0.25">
      <c r="K85" s="44" t="s">
        <v>52</v>
      </c>
      <c r="L85" s="43">
        <v>98.09</v>
      </c>
    </row>
    <row r="86" spans="1:12" ht="15.4" customHeight="1" x14ac:dyDescent="0.25">
      <c r="K86" s="37" t="s">
        <v>53</v>
      </c>
      <c r="L86" s="43">
        <v>97.39</v>
      </c>
    </row>
    <row r="87" spans="1:12" ht="15.4" customHeight="1" x14ac:dyDescent="0.25">
      <c r="K87" s="37" t="s">
        <v>54</v>
      </c>
      <c r="L87" s="43">
        <v>93.53</v>
      </c>
    </row>
    <row r="88" spans="1:12" ht="15.4" customHeight="1" x14ac:dyDescent="0.25">
      <c r="A88" s="33"/>
      <c r="B88" s="33"/>
      <c r="C88" s="33"/>
      <c r="D88" s="33"/>
      <c r="E88" s="33"/>
      <c r="F88" s="33"/>
      <c r="G88" s="33"/>
      <c r="H88" s="33"/>
      <c r="I88" s="33"/>
      <c r="J88" s="33"/>
      <c r="K88" s="37" t="s">
        <v>55</v>
      </c>
      <c r="L88" s="43">
        <v>87.26</v>
      </c>
    </row>
    <row r="89" spans="1:12" ht="15.4" customHeight="1" x14ac:dyDescent="0.25">
      <c r="A89" s="33"/>
      <c r="B89" s="33"/>
      <c r="C89" s="33"/>
      <c r="D89" s="33"/>
      <c r="E89" s="33"/>
      <c r="F89" s="33"/>
      <c r="G89" s="33"/>
      <c r="H89" s="33"/>
      <c r="I89" s="33"/>
      <c r="J89" s="33"/>
      <c r="K89" s="37"/>
      <c r="L89" s="43"/>
    </row>
    <row r="90" spans="1:12" ht="15" customHeight="1" x14ac:dyDescent="0.25">
      <c r="B90" s="24"/>
      <c r="C90" s="24"/>
      <c r="D90" s="24"/>
      <c r="E90" s="24"/>
      <c r="F90" s="24"/>
      <c r="G90" s="24"/>
      <c r="H90" s="24"/>
      <c r="I90" s="24"/>
      <c r="J90" s="24"/>
      <c r="K90" s="38"/>
      <c r="L90" s="38"/>
    </row>
    <row r="91" spans="1:12" ht="15" customHeight="1" x14ac:dyDescent="0.25">
      <c r="B91" s="24"/>
      <c r="C91" s="24"/>
      <c r="D91" s="24"/>
      <c r="E91" s="24"/>
      <c r="F91" s="24"/>
      <c r="G91" s="24"/>
      <c r="H91" s="24"/>
      <c r="I91" s="24"/>
      <c r="J91" s="24"/>
      <c r="K91" s="43" t="s">
        <v>21</v>
      </c>
      <c r="L91" s="70" t="s">
        <v>67</v>
      </c>
    </row>
    <row r="92" spans="1:12" ht="15" customHeight="1" x14ac:dyDescent="0.25">
      <c r="A92" s="24"/>
      <c r="B92" s="24"/>
      <c r="C92" s="24"/>
      <c r="D92" s="24"/>
      <c r="E92" s="24"/>
      <c r="F92" s="24"/>
      <c r="G92" s="24"/>
      <c r="H92" s="24"/>
      <c r="I92" s="24"/>
      <c r="J92" s="24"/>
      <c r="K92" s="34"/>
      <c r="L92" s="40"/>
    </row>
    <row r="93" spans="1:12" ht="15" customHeight="1" x14ac:dyDescent="0.25">
      <c r="A93" s="24"/>
      <c r="B93" s="24"/>
      <c r="C93" s="24"/>
      <c r="D93" s="24"/>
      <c r="E93" s="24"/>
      <c r="F93" s="24"/>
      <c r="G93" s="24"/>
      <c r="H93" s="24"/>
      <c r="I93" s="24"/>
      <c r="J93" s="24"/>
      <c r="K93" s="38" t="s">
        <v>19</v>
      </c>
      <c r="L93" s="42">
        <v>-0.1348</v>
      </c>
    </row>
    <row r="94" spans="1:12" ht="15" customHeight="1" x14ac:dyDescent="0.25">
      <c r="A94" s="24"/>
      <c r="B94" s="24"/>
      <c r="C94" s="24"/>
      <c r="D94" s="24"/>
      <c r="E94" s="24"/>
      <c r="F94" s="24"/>
      <c r="G94" s="24"/>
      <c r="H94" s="24"/>
      <c r="I94" s="24"/>
      <c r="J94" s="24"/>
      <c r="K94" s="38" t="s">
        <v>0</v>
      </c>
      <c r="L94" s="42">
        <v>4.6699999999999998E-2</v>
      </c>
    </row>
    <row r="95" spans="1:12" ht="15" customHeight="1" x14ac:dyDescent="0.25">
      <c r="B95" s="24"/>
      <c r="C95" s="24"/>
      <c r="D95" s="24"/>
      <c r="E95" s="24"/>
      <c r="F95" s="24"/>
      <c r="G95" s="24"/>
      <c r="H95" s="24"/>
      <c r="I95" s="24"/>
      <c r="J95" s="24"/>
      <c r="K95" s="38" t="s">
        <v>1</v>
      </c>
      <c r="L95" s="42">
        <v>-4.1099999999999998E-2</v>
      </c>
    </row>
    <row r="96" spans="1:12" ht="15" customHeight="1" x14ac:dyDescent="0.25">
      <c r="B96" s="24"/>
      <c r="C96" s="24"/>
      <c r="D96" s="24"/>
      <c r="E96" s="24"/>
      <c r="F96" s="24"/>
      <c r="G96" s="24"/>
      <c r="H96" s="24"/>
      <c r="I96" s="24"/>
      <c r="J96" s="24"/>
      <c r="K96" s="38" t="s">
        <v>18</v>
      </c>
      <c r="L96" s="42">
        <v>-2.3699999999999999E-2</v>
      </c>
    </row>
    <row r="97" spans="1:12" ht="15" customHeight="1" x14ac:dyDescent="0.25">
      <c r="A97" s="24"/>
      <c r="B97" s="24"/>
      <c r="C97" s="24"/>
      <c r="D97" s="24"/>
      <c r="E97" s="24"/>
      <c r="F97" s="24"/>
      <c r="G97" s="24"/>
      <c r="H97" s="24"/>
      <c r="I97" s="24"/>
      <c r="J97" s="24"/>
      <c r="K97" s="38" t="s">
        <v>2</v>
      </c>
      <c r="L97" s="42">
        <v>-6.2600000000000003E-2</v>
      </c>
    </row>
    <row r="98" spans="1:12" ht="15" customHeight="1" x14ac:dyDescent="0.25">
      <c r="B98" s="24"/>
      <c r="C98" s="24"/>
      <c r="D98" s="24"/>
      <c r="E98" s="24"/>
      <c r="F98" s="24"/>
      <c r="G98" s="24"/>
      <c r="H98" s="24"/>
      <c r="I98" s="24"/>
      <c r="J98" s="24"/>
      <c r="K98" s="38" t="s">
        <v>17</v>
      </c>
      <c r="L98" s="42">
        <v>3.4299999999999997E-2</v>
      </c>
    </row>
    <row r="99" spans="1:12" ht="15" customHeight="1" x14ac:dyDescent="0.25">
      <c r="A99" s="24"/>
      <c r="B99" s="24"/>
      <c r="C99" s="24"/>
      <c r="D99" s="24"/>
      <c r="E99" s="24"/>
      <c r="F99" s="24"/>
      <c r="G99" s="24"/>
      <c r="H99" s="24"/>
      <c r="I99" s="24"/>
      <c r="J99" s="24"/>
      <c r="K99" s="38" t="s">
        <v>16</v>
      </c>
      <c r="L99" s="42">
        <v>-4.3900000000000002E-2</v>
      </c>
    </row>
    <row r="100" spans="1:12" ht="15" customHeight="1" x14ac:dyDescent="0.25">
      <c r="A100" s="24"/>
      <c r="B100" s="24"/>
      <c r="C100" s="24"/>
      <c r="D100" s="24"/>
      <c r="E100" s="24"/>
      <c r="F100" s="24"/>
      <c r="G100" s="24"/>
      <c r="H100" s="24"/>
      <c r="I100" s="24"/>
      <c r="J100" s="24"/>
      <c r="K100" s="38" t="s">
        <v>15</v>
      </c>
      <c r="L100" s="42">
        <v>-0.2427</v>
      </c>
    </row>
    <row r="101" spans="1:12" x14ac:dyDescent="0.25">
      <c r="A101" s="24"/>
      <c r="B101" s="24"/>
      <c r="C101" s="24"/>
      <c r="D101" s="24"/>
      <c r="E101" s="24"/>
      <c r="F101" s="24"/>
      <c r="G101" s="24"/>
      <c r="H101" s="24"/>
      <c r="I101" s="24"/>
      <c r="J101" s="24"/>
      <c r="K101" s="38" t="s">
        <v>14</v>
      </c>
      <c r="L101" s="42">
        <v>-0.10390000000000001</v>
      </c>
    </row>
    <row r="102" spans="1:12" x14ac:dyDescent="0.25">
      <c r="A102" s="24"/>
      <c r="B102" s="24"/>
      <c r="C102" s="24"/>
      <c r="D102" s="24"/>
      <c r="E102" s="24"/>
      <c r="F102" s="24"/>
      <c r="G102" s="24"/>
      <c r="H102" s="24"/>
      <c r="I102" s="24"/>
      <c r="J102" s="24"/>
      <c r="K102" s="38" t="s">
        <v>13</v>
      </c>
      <c r="L102" s="42">
        <v>-8.1699999999999995E-2</v>
      </c>
    </row>
    <row r="103" spans="1:12" x14ac:dyDescent="0.25">
      <c r="K103" s="38" t="s">
        <v>12</v>
      </c>
      <c r="L103" s="42">
        <v>3.1199999999999999E-2</v>
      </c>
    </row>
    <row r="104" spans="1:12" x14ac:dyDescent="0.25">
      <c r="K104" s="38" t="s">
        <v>11</v>
      </c>
      <c r="L104" s="42">
        <v>-0.1399</v>
      </c>
    </row>
    <row r="105" spans="1:12" x14ac:dyDescent="0.25">
      <c r="K105" s="38" t="s">
        <v>10</v>
      </c>
      <c r="L105" s="42">
        <v>-4.8399999999999999E-2</v>
      </c>
    </row>
    <row r="106" spans="1:12" x14ac:dyDescent="0.25">
      <c r="K106" s="38" t="s">
        <v>9</v>
      </c>
      <c r="L106" s="42">
        <v>-3.2099999999999997E-2</v>
      </c>
    </row>
    <row r="107" spans="1:12" x14ac:dyDescent="0.25">
      <c r="K107" s="38" t="s">
        <v>8</v>
      </c>
      <c r="L107" s="42">
        <v>-2.5999999999999999E-3</v>
      </c>
    </row>
    <row r="108" spans="1:12" x14ac:dyDescent="0.25">
      <c r="K108" s="38" t="s">
        <v>7</v>
      </c>
      <c r="L108" s="42">
        <v>-6.7299999999999999E-2</v>
      </c>
    </row>
    <row r="109" spans="1:12" x14ac:dyDescent="0.25">
      <c r="K109" s="38" t="s">
        <v>6</v>
      </c>
      <c r="L109" s="42">
        <v>1.2999999999999999E-2</v>
      </c>
    </row>
    <row r="110" spans="1:12" x14ac:dyDescent="0.25">
      <c r="K110" s="38" t="s">
        <v>5</v>
      </c>
      <c r="L110" s="42">
        <v>-6.59E-2</v>
      </c>
    </row>
    <row r="111" spans="1:12" x14ac:dyDescent="0.25">
      <c r="K111" s="38" t="s">
        <v>3</v>
      </c>
      <c r="L111" s="42">
        <v>6.7999999999999996E-3</v>
      </c>
    </row>
    <row r="112" spans="1:12" x14ac:dyDescent="0.25">
      <c r="K112" s="38"/>
      <c r="L112" s="48"/>
    </row>
    <row r="113" spans="1:12" x14ac:dyDescent="0.25">
      <c r="A113" s="24"/>
      <c r="B113" s="24"/>
      <c r="C113" s="24"/>
      <c r="D113" s="24"/>
      <c r="E113" s="24"/>
      <c r="F113" s="24"/>
      <c r="G113" s="24"/>
      <c r="H113" s="24"/>
      <c r="I113" s="24"/>
      <c r="J113" s="24"/>
      <c r="K113" s="38"/>
      <c r="L113" s="68"/>
    </row>
    <row r="114" spans="1:12" x14ac:dyDescent="0.25">
      <c r="K114" s="38"/>
      <c r="L114" s="48"/>
    </row>
    <row r="115" spans="1:12" x14ac:dyDescent="0.25">
      <c r="K115" s="38"/>
      <c r="L115" s="48"/>
    </row>
    <row r="116" spans="1:12" x14ac:dyDescent="0.25">
      <c r="K116" s="38"/>
      <c r="L116" s="48"/>
    </row>
    <row r="117" spans="1:12" x14ac:dyDescent="0.25">
      <c r="K117" s="38"/>
      <c r="L117" s="48"/>
    </row>
    <row r="118" spans="1:12" x14ac:dyDescent="0.25">
      <c r="K118" s="38"/>
      <c r="L118" s="48"/>
    </row>
    <row r="119" spans="1:12" x14ac:dyDescent="0.25">
      <c r="K119" s="38"/>
      <c r="L119" s="48"/>
    </row>
    <row r="120" spans="1:12" x14ac:dyDescent="0.25">
      <c r="K120" s="38"/>
      <c r="L120" s="47"/>
    </row>
    <row r="121" spans="1:12" x14ac:dyDescent="0.25">
      <c r="K121" s="38"/>
      <c r="L121" s="48"/>
    </row>
    <row r="122" spans="1:12" x14ac:dyDescent="0.25">
      <c r="K122" s="38"/>
      <c r="L122" s="48"/>
    </row>
    <row r="123" spans="1:12" x14ac:dyDescent="0.25">
      <c r="K123" s="38"/>
      <c r="L123" s="48"/>
    </row>
    <row r="124" spans="1:12" x14ac:dyDescent="0.25">
      <c r="K124" s="38"/>
      <c r="L124" s="48"/>
    </row>
    <row r="125" spans="1:12" x14ac:dyDescent="0.25">
      <c r="K125" s="38"/>
      <c r="L125" s="48"/>
    </row>
    <row r="126" spans="1:12" x14ac:dyDescent="0.25">
      <c r="K126" s="38"/>
      <c r="L126" s="48"/>
    </row>
    <row r="127" spans="1:12" x14ac:dyDescent="0.25">
      <c r="K127" s="38"/>
      <c r="L127" s="48"/>
    </row>
    <row r="128" spans="1:12" x14ac:dyDescent="0.25">
      <c r="K128" s="38"/>
      <c r="L128" s="48"/>
    </row>
    <row r="129" spans="11:12" x14ac:dyDescent="0.25">
      <c r="K129" s="38"/>
      <c r="L129" s="48"/>
    </row>
    <row r="130" spans="11:12" x14ac:dyDescent="0.25">
      <c r="K130" s="38"/>
      <c r="L130" s="48"/>
    </row>
    <row r="131" spans="11:12" x14ac:dyDescent="0.25">
      <c r="K131" s="38"/>
      <c r="L131" s="48"/>
    </row>
    <row r="132" spans="11:12" x14ac:dyDescent="0.25">
      <c r="K132" s="38"/>
      <c r="L132" s="48"/>
    </row>
    <row r="133" spans="11:12" x14ac:dyDescent="0.25">
      <c r="K133" s="34"/>
      <c r="L133" s="48"/>
    </row>
    <row r="134" spans="11:12" x14ac:dyDescent="0.25">
      <c r="K134" s="34"/>
      <c r="L134" s="48"/>
    </row>
    <row r="135" spans="11:12" x14ac:dyDescent="0.25">
      <c r="K135" s="34"/>
      <c r="L135" s="48"/>
    </row>
    <row r="136" spans="11:12" x14ac:dyDescent="0.25">
      <c r="K136" s="34"/>
      <c r="L136" s="48"/>
    </row>
    <row r="137" spans="11:12" x14ac:dyDescent="0.25">
      <c r="K137" s="34"/>
      <c r="L137" s="48"/>
    </row>
    <row r="138" spans="11:12" x14ac:dyDescent="0.25">
      <c r="K138" s="34"/>
      <c r="L138" s="48"/>
    </row>
    <row r="139" spans="11:12" x14ac:dyDescent="0.25">
      <c r="K139" s="34"/>
      <c r="L139" s="48"/>
    </row>
    <row r="140" spans="11:12" x14ac:dyDescent="0.25">
      <c r="K140" s="70" t="s">
        <v>68</v>
      </c>
      <c r="L140" s="70" t="s">
        <v>69</v>
      </c>
    </row>
    <row r="141" spans="11:12" x14ac:dyDescent="0.25">
      <c r="K141" s="34"/>
      <c r="L141" s="49">
        <v>43904</v>
      </c>
    </row>
    <row r="142" spans="11:12" x14ac:dyDescent="0.25">
      <c r="K142" s="38" t="s">
        <v>19</v>
      </c>
      <c r="L142" s="42">
        <v>1.6999999999999999E-3</v>
      </c>
    </row>
    <row r="143" spans="11:12" x14ac:dyDescent="0.25">
      <c r="K143" s="38" t="s">
        <v>0</v>
      </c>
      <c r="L143" s="42">
        <v>1E-3</v>
      </c>
    </row>
    <row r="144" spans="11:12" x14ac:dyDescent="0.25">
      <c r="K144" s="38" t="s">
        <v>1</v>
      </c>
      <c r="L144" s="42">
        <v>2.1399999999999999E-2</v>
      </c>
    </row>
    <row r="145" spans="11:12" x14ac:dyDescent="0.25">
      <c r="K145" s="38" t="s">
        <v>18</v>
      </c>
      <c r="L145" s="42">
        <v>6.4000000000000003E-3</v>
      </c>
    </row>
    <row r="146" spans="11:12" x14ac:dyDescent="0.25">
      <c r="K146" s="38" t="s">
        <v>2</v>
      </c>
      <c r="L146" s="42">
        <v>5.3199999999999997E-2</v>
      </c>
    </row>
    <row r="147" spans="11:12" x14ac:dyDescent="0.25">
      <c r="K147" s="38" t="s">
        <v>17</v>
      </c>
      <c r="L147" s="42">
        <v>1.52E-2</v>
      </c>
    </row>
    <row r="148" spans="11:12" x14ac:dyDescent="0.25">
      <c r="K148" s="38" t="s">
        <v>16</v>
      </c>
      <c r="L148" s="42">
        <v>7.9500000000000001E-2</v>
      </c>
    </row>
    <row r="149" spans="11:12" x14ac:dyDescent="0.25">
      <c r="K149" s="38" t="s">
        <v>15</v>
      </c>
      <c r="L149" s="42">
        <v>8.2199999999999995E-2</v>
      </c>
    </row>
    <row r="150" spans="11:12" x14ac:dyDescent="0.25">
      <c r="K150" s="38" t="s">
        <v>14</v>
      </c>
      <c r="L150" s="42">
        <v>1.61E-2</v>
      </c>
    </row>
    <row r="151" spans="11:12" x14ac:dyDescent="0.25">
      <c r="K151" s="38" t="s">
        <v>13</v>
      </c>
      <c r="L151" s="42">
        <v>1.7600000000000001E-2</v>
      </c>
    </row>
    <row r="152" spans="11:12" x14ac:dyDescent="0.25">
      <c r="K152" s="38" t="s">
        <v>12</v>
      </c>
      <c r="L152" s="42">
        <v>1.89E-2</v>
      </c>
    </row>
    <row r="153" spans="11:12" x14ac:dyDescent="0.25">
      <c r="K153" s="38" t="s">
        <v>11</v>
      </c>
      <c r="L153" s="42">
        <v>1.7500000000000002E-2</v>
      </c>
    </row>
    <row r="154" spans="11:12" x14ac:dyDescent="0.25">
      <c r="K154" s="38" t="s">
        <v>10</v>
      </c>
      <c r="L154" s="42">
        <v>0.12620000000000001</v>
      </c>
    </row>
    <row r="155" spans="11:12" x14ac:dyDescent="0.25">
      <c r="K155" s="38" t="s">
        <v>9</v>
      </c>
      <c r="L155" s="42">
        <v>7.51E-2</v>
      </c>
    </row>
    <row r="156" spans="11:12" x14ac:dyDescent="0.25">
      <c r="K156" s="38" t="s">
        <v>8</v>
      </c>
      <c r="L156" s="42">
        <v>0.23860000000000001</v>
      </c>
    </row>
    <row r="157" spans="11:12" x14ac:dyDescent="0.25">
      <c r="K157" s="38" t="s">
        <v>7</v>
      </c>
      <c r="L157" s="42">
        <v>7.5300000000000006E-2</v>
      </c>
    </row>
    <row r="158" spans="11:12" x14ac:dyDescent="0.25">
      <c r="K158" s="38" t="s">
        <v>6</v>
      </c>
      <c r="L158" s="42">
        <v>9.9400000000000002E-2</v>
      </c>
    </row>
    <row r="159" spans="11:12" x14ac:dyDescent="0.25">
      <c r="K159" s="38" t="s">
        <v>5</v>
      </c>
      <c r="L159" s="42">
        <v>1.8499999999999999E-2</v>
      </c>
    </row>
    <row r="160" spans="11:12" x14ac:dyDescent="0.25">
      <c r="K160" s="38" t="s">
        <v>3</v>
      </c>
      <c r="L160" s="42">
        <v>3.61E-2</v>
      </c>
    </row>
    <row r="161" spans="11:12" x14ac:dyDescent="0.25">
      <c r="K161" s="34"/>
      <c r="L161" s="47" t="s">
        <v>20</v>
      </c>
    </row>
    <row r="162" spans="11:12" x14ac:dyDescent="0.25">
      <c r="K162" s="38" t="s">
        <v>19</v>
      </c>
      <c r="L162" s="42">
        <v>1.6000000000000001E-3</v>
      </c>
    </row>
    <row r="163" spans="11:12" x14ac:dyDescent="0.25">
      <c r="K163" s="38" t="s">
        <v>0</v>
      </c>
      <c r="L163" s="42">
        <v>1.1000000000000001E-3</v>
      </c>
    </row>
    <row r="164" spans="11:12" x14ac:dyDescent="0.25">
      <c r="K164" s="38" t="s">
        <v>1</v>
      </c>
      <c r="L164" s="42">
        <v>2.1499999999999998E-2</v>
      </c>
    </row>
    <row r="165" spans="11:12" x14ac:dyDescent="0.25">
      <c r="K165" s="38" t="s">
        <v>18</v>
      </c>
      <c r="L165" s="42">
        <v>6.6E-3</v>
      </c>
    </row>
    <row r="166" spans="11:12" x14ac:dyDescent="0.25">
      <c r="K166" s="38" t="s">
        <v>2</v>
      </c>
      <c r="L166" s="42">
        <v>5.2299999999999999E-2</v>
      </c>
    </row>
    <row r="167" spans="11:12" x14ac:dyDescent="0.25">
      <c r="K167" s="38" t="s">
        <v>17</v>
      </c>
      <c r="L167" s="42">
        <v>1.6500000000000001E-2</v>
      </c>
    </row>
    <row r="168" spans="11:12" x14ac:dyDescent="0.25">
      <c r="K168" s="38" t="s">
        <v>16</v>
      </c>
      <c r="L168" s="42">
        <v>7.9699999999999993E-2</v>
      </c>
    </row>
    <row r="169" spans="11:12" x14ac:dyDescent="0.25">
      <c r="K169" s="38" t="s">
        <v>15</v>
      </c>
      <c r="L169" s="42">
        <v>6.5299999999999997E-2</v>
      </c>
    </row>
    <row r="170" spans="11:12" x14ac:dyDescent="0.25">
      <c r="K170" s="38" t="s">
        <v>14</v>
      </c>
      <c r="L170" s="42">
        <v>1.52E-2</v>
      </c>
    </row>
    <row r="171" spans="11:12" x14ac:dyDescent="0.25">
      <c r="K171" s="38" t="s">
        <v>13</v>
      </c>
      <c r="L171" s="42">
        <v>1.7000000000000001E-2</v>
      </c>
    </row>
    <row r="172" spans="11:12" x14ac:dyDescent="0.25">
      <c r="K172" s="38" t="s">
        <v>12</v>
      </c>
      <c r="L172" s="42">
        <v>2.0400000000000001E-2</v>
      </c>
    </row>
    <row r="173" spans="11:12" x14ac:dyDescent="0.25">
      <c r="K173" s="38" t="s">
        <v>11</v>
      </c>
      <c r="L173" s="42">
        <v>1.5800000000000002E-2</v>
      </c>
    </row>
    <row r="174" spans="11:12" x14ac:dyDescent="0.25">
      <c r="K174" s="38" t="s">
        <v>10</v>
      </c>
      <c r="L174" s="42">
        <v>0.12590000000000001</v>
      </c>
    </row>
    <row r="175" spans="11:12" x14ac:dyDescent="0.25">
      <c r="K175" s="38" t="s">
        <v>9</v>
      </c>
      <c r="L175" s="42">
        <v>7.6200000000000004E-2</v>
      </c>
    </row>
    <row r="176" spans="11:12" x14ac:dyDescent="0.25">
      <c r="K176" s="38" t="s">
        <v>8</v>
      </c>
      <c r="L176" s="42">
        <v>0.24959999999999999</v>
      </c>
    </row>
    <row r="177" spans="11:12" x14ac:dyDescent="0.25">
      <c r="K177" s="38" t="s">
        <v>7</v>
      </c>
      <c r="L177" s="42">
        <v>7.3599999999999999E-2</v>
      </c>
    </row>
    <row r="178" spans="11:12" x14ac:dyDescent="0.25">
      <c r="K178" s="38" t="s">
        <v>6</v>
      </c>
      <c r="L178" s="42">
        <v>0.1056</v>
      </c>
    </row>
    <row r="179" spans="11:12" x14ac:dyDescent="0.25">
      <c r="K179" s="38" t="s">
        <v>5</v>
      </c>
      <c r="L179" s="42">
        <v>1.8100000000000002E-2</v>
      </c>
    </row>
    <row r="180" spans="11:12" x14ac:dyDescent="0.25">
      <c r="K180" s="38" t="s">
        <v>3</v>
      </c>
      <c r="L180" s="42">
        <v>3.8100000000000002E-2</v>
      </c>
    </row>
    <row r="181" spans="11:12" x14ac:dyDescent="0.25">
      <c r="K181" s="69" t="s">
        <v>56</v>
      </c>
      <c r="L181" s="70"/>
    </row>
    <row r="182" spans="11:12" x14ac:dyDescent="0.25">
      <c r="K182" s="68">
        <v>43904</v>
      </c>
      <c r="L182" s="43">
        <v>100</v>
      </c>
    </row>
    <row r="183" spans="11:12" x14ac:dyDescent="0.25">
      <c r="K183" s="68">
        <v>43911</v>
      </c>
      <c r="L183" s="43">
        <v>99.277699999999996</v>
      </c>
    </row>
    <row r="184" spans="11:12" x14ac:dyDescent="0.25">
      <c r="K184" s="68">
        <v>43918</v>
      </c>
      <c r="L184" s="43">
        <v>96.308700000000002</v>
      </c>
    </row>
    <row r="185" spans="11:12" x14ac:dyDescent="0.25">
      <c r="K185" s="68">
        <v>43925</v>
      </c>
      <c r="L185" s="43">
        <v>93.6524</v>
      </c>
    </row>
    <row r="186" spans="11:12" x14ac:dyDescent="0.25">
      <c r="K186" s="68">
        <v>43932</v>
      </c>
      <c r="L186" s="43">
        <v>91.9285</v>
      </c>
    </row>
    <row r="187" spans="11:12" x14ac:dyDescent="0.25">
      <c r="K187" s="68">
        <v>43939</v>
      </c>
      <c r="L187" s="43">
        <v>91.4696</v>
      </c>
    </row>
    <row r="188" spans="11:12" x14ac:dyDescent="0.25">
      <c r="K188" s="68">
        <v>43946</v>
      </c>
      <c r="L188" s="43">
        <v>91.802099999999996</v>
      </c>
    </row>
    <row r="189" spans="11:12" x14ac:dyDescent="0.25">
      <c r="K189" s="68">
        <v>43953</v>
      </c>
      <c r="L189" s="43">
        <v>92.199100000000001</v>
      </c>
    </row>
    <row r="190" spans="11:12" x14ac:dyDescent="0.25">
      <c r="K190" s="68">
        <v>43960</v>
      </c>
      <c r="L190" s="43">
        <v>92.746099999999998</v>
      </c>
    </row>
    <row r="191" spans="11:12" x14ac:dyDescent="0.25">
      <c r="K191" s="68">
        <v>43967</v>
      </c>
      <c r="L191" s="43">
        <v>93.278400000000005</v>
      </c>
    </row>
    <row r="192" spans="11:12" x14ac:dyDescent="0.25">
      <c r="K192" s="68">
        <v>43974</v>
      </c>
      <c r="L192" s="43">
        <v>93.581500000000005</v>
      </c>
    </row>
    <row r="193" spans="11:12" x14ac:dyDescent="0.25">
      <c r="K193" s="68">
        <v>43981</v>
      </c>
      <c r="L193" s="43">
        <v>94.088099999999997</v>
      </c>
    </row>
    <row r="194" spans="11:12" x14ac:dyDescent="0.25">
      <c r="K194" s="68">
        <v>43988</v>
      </c>
      <c r="L194" s="43">
        <v>95.004999999999995</v>
      </c>
    </row>
    <row r="195" spans="11:12" x14ac:dyDescent="0.25">
      <c r="K195" s="68">
        <v>43995</v>
      </c>
      <c r="L195" s="43">
        <v>95.464100000000002</v>
      </c>
    </row>
    <row r="196" spans="11:12" x14ac:dyDescent="0.25">
      <c r="K196" s="68">
        <v>44002</v>
      </c>
      <c r="L196" s="43">
        <v>95.654899999999998</v>
      </c>
    </row>
    <row r="197" spans="11:12" x14ac:dyDescent="0.25">
      <c r="K197" s="68">
        <v>44009</v>
      </c>
      <c r="L197" s="43">
        <v>95.594800000000006</v>
      </c>
    </row>
    <row r="198" spans="11:12" x14ac:dyDescent="0.25">
      <c r="K198" s="68">
        <v>44016</v>
      </c>
      <c r="L198" s="43">
        <v>96.297300000000007</v>
      </c>
    </row>
    <row r="199" spans="11:12" x14ac:dyDescent="0.25">
      <c r="K199" s="68">
        <v>44023</v>
      </c>
      <c r="L199" s="43">
        <v>96.584299999999999</v>
      </c>
    </row>
    <row r="200" spans="11:12" x14ac:dyDescent="0.25">
      <c r="K200" s="68">
        <v>44030</v>
      </c>
      <c r="L200" s="43">
        <v>96.449299999999994</v>
      </c>
    </row>
    <row r="201" spans="11:12" x14ac:dyDescent="0.25">
      <c r="K201" s="68">
        <v>44037</v>
      </c>
      <c r="L201" s="43">
        <v>96.501199999999997</v>
      </c>
    </row>
    <row r="202" spans="11:12" x14ac:dyDescent="0.25">
      <c r="K202" s="68">
        <v>44044</v>
      </c>
      <c r="L202" s="43">
        <v>96.569299999999998</v>
      </c>
    </row>
    <row r="203" spans="11:12" x14ac:dyDescent="0.25">
      <c r="K203" s="68">
        <v>44051</v>
      </c>
      <c r="L203" s="43">
        <v>96.344499999999996</v>
      </c>
    </row>
    <row r="204" spans="11:12" x14ac:dyDescent="0.25">
      <c r="K204" s="68">
        <v>44058</v>
      </c>
      <c r="L204" s="43">
        <v>96.1678</v>
      </c>
    </row>
    <row r="205" spans="11:12" x14ac:dyDescent="0.25">
      <c r="K205" s="68">
        <v>44065</v>
      </c>
      <c r="L205" s="43">
        <v>96.063199999999995</v>
      </c>
    </row>
    <row r="206" spans="11:12" x14ac:dyDescent="0.25">
      <c r="K206" s="68">
        <v>44072</v>
      </c>
      <c r="L206" s="43">
        <v>95.950599999999994</v>
      </c>
    </row>
    <row r="207" spans="11:12" x14ac:dyDescent="0.25">
      <c r="K207" s="68">
        <v>44079</v>
      </c>
      <c r="L207" s="43">
        <v>95.576499999999996</v>
      </c>
    </row>
    <row r="208" spans="11:12" x14ac:dyDescent="0.25">
      <c r="K208" s="68">
        <v>44086</v>
      </c>
      <c r="L208" s="43">
        <v>95.529899999999998</v>
      </c>
    </row>
    <row r="209" spans="11:12" x14ac:dyDescent="0.25">
      <c r="K209" s="68">
        <v>44093</v>
      </c>
      <c r="L209" s="43">
        <v>95.881299999999996</v>
      </c>
    </row>
    <row r="210" spans="11:12" x14ac:dyDescent="0.25">
      <c r="K210" s="68" t="s">
        <v>57</v>
      </c>
      <c r="L210" s="43" t="s">
        <v>57</v>
      </c>
    </row>
    <row r="211" spans="11:12" x14ac:dyDescent="0.25">
      <c r="K211" s="68" t="s">
        <v>57</v>
      </c>
      <c r="L211" s="43" t="s">
        <v>57</v>
      </c>
    </row>
    <row r="212" spans="11:12" x14ac:dyDescent="0.25">
      <c r="K212" s="68" t="s">
        <v>57</v>
      </c>
      <c r="L212" s="43" t="s">
        <v>57</v>
      </c>
    </row>
    <row r="213" spans="11:12" x14ac:dyDescent="0.25">
      <c r="K213" s="68" t="s">
        <v>57</v>
      </c>
      <c r="L213" s="43" t="s">
        <v>57</v>
      </c>
    </row>
    <row r="214" spans="11:12" x14ac:dyDescent="0.25">
      <c r="K214" s="68" t="s">
        <v>57</v>
      </c>
      <c r="L214" s="43" t="s">
        <v>57</v>
      </c>
    </row>
    <row r="215" spans="11:12" x14ac:dyDescent="0.25">
      <c r="K215" s="68" t="s">
        <v>57</v>
      </c>
      <c r="L215" s="43" t="s">
        <v>57</v>
      </c>
    </row>
    <row r="216" spans="11:12" x14ac:dyDescent="0.25">
      <c r="K216" s="68" t="s">
        <v>57</v>
      </c>
      <c r="L216" s="43" t="s">
        <v>57</v>
      </c>
    </row>
    <row r="217" spans="11:12" x14ac:dyDescent="0.25">
      <c r="K217" s="68" t="s">
        <v>57</v>
      </c>
      <c r="L217" s="43" t="s">
        <v>57</v>
      </c>
    </row>
    <row r="218" spans="11:12" x14ac:dyDescent="0.25">
      <c r="K218" s="68" t="s">
        <v>57</v>
      </c>
      <c r="L218" s="43" t="s">
        <v>57</v>
      </c>
    </row>
    <row r="219" spans="11:12" x14ac:dyDescent="0.25">
      <c r="K219" s="68" t="s">
        <v>57</v>
      </c>
      <c r="L219" s="43" t="s">
        <v>57</v>
      </c>
    </row>
    <row r="220" spans="11:12" x14ac:dyDescent="0.25">
      <c r="K220" s="68" t="s">
        <v>57</v>
      </c>
      <c r="L220" s="43" t="s">
        <v>57</v>
      </c>
    </row>
    <row r="221" spans="11:12" x14ac:dyDescent="0.25">
      <c r="K221" s="68" t="s">
        <v>57</v>
      </c>
      <c r="L221" s="43" t="s">
        <v>57</v>
      </c>
    </row>
    <row r="222" spans="11:12" x14ac:dyDescent="0.25">
      <c r="K222" s="68"/>
      <c r="L222" s="43" t="s">
        <v>57</v>
      </c>
    </row>
    <row r="223" spans="11:12" x14ac:dyDescent="0.25">
      <c r="K223" s="69" t="s">
        <v>58</v>
      </c>
      <c r="L223" s="70"/>
    </row>
    <row r="224" spans="11:12" x14ac:dyDescent="0.25">
      <c r="K224" s="68">
        <v>43904</v>
      </c>
      <c r="L224" s="43">
        <v>100</v>
      </c>
    </row>
    <row r="225" spans="11:12" x14ac:dyDescent="0.25">
      <c r="K225" s="68">
        <v>43911</v>
      </c>
      <c r="L225" s="43">
        <v>99.671800000000005</v>
      </c>
    </row>
    <row r="226" spans="11:12" x14ac:dyDescent="0.25">
      <c r="K226" s="68">
        <v>43918</v>
      </c>
      <c r="L226" s="43">
        <v>98.415499999999994</v>
      </c>
    </row>
    <row r="227" spans="11:12" x14ac:dyDescent="0.25">
      <c r="K227" s="68">
        <v>43925</v>
      </c>
      <c r="L227" s="43">
        <v>96.688199999999995</v>
      </c>
    </row>
    <row r="228" spans="11:12" x14ac:dyDescent="0.25">
      <c r="K228" s="68">
        <v>43932</v>
      </c>
      <c r="L228" s="43">
        <v>94.130600000000001</v>
      </c>
    </row>
    <row r="229" spans="11:12" x14ac:dyDescent="0.25">
      <c r="K229" s="68">
        <v>43939</v>
      </c>
      <c r="L229" s="43">
        <v>94.024199999999993</v>
      </c>
    </row>
    <row r="230" spans="11:12" x14ac:dyDescent="0.25">
      <c r="K230" s="68">
        <v>43946</v>
      </c>
      <c r="L230" s="43">
        <v>94.259</v>
      </c>
    </row>
    <row r="231" spans="11:12" x14ac:dyDescent="0.25">
      <c r="K231" s="68">
        <v>43953</v>
      </c>
      <c r="L231" s="43">
        <v>94.709199999999996</v>
      </c>
    </row>
    <row r="232" spans="11:12" x14ac:dyDescent="0.25">
      <c r="K232" s="68">
        <v>43960</v>
      </c>
      <c r="L232" s="43">
        <v>93.350499999999997</v>
      </c>
    </row>
    <row r="233" spans="11:12" x14ac:dyDescent="0.25">
      <c r="K233" s="68">
        <v>43967</v>
      </c>
      <c r="L233" s="43">
        <v>92.688999999999993</v>
      </c>
    </row>
    <row r="234" spans="11:12" x14ac:dyDescent="0.25">
      <c r="K234" s="68">
        <v>43974</v>
      </c>
      <c r="L234" s="43">
        <v>92.309399999999997</v>
      </c>
    </row>
    <row r="235" spans="11:12" x14ac:dyDescent="0.25">
      <c r="K235" s="68">
        <v>43981</v>
      </c>
      <c r="L235" s="43">
        <v>93.583500000000001</v>
      </c>
    </row>
    <row r="236" spans="11:12" x14ac:dyDescent="0.25">
      <c r="K236" s="68">
        <v>43988</v>
      </c>
      <c r="L236" s="43">
        <v>95.391999999999996</v>
      </c>
    </row>
    <row r="237" spans="11:12" x14ac:dyDescent="0.25">
      <c r="K237" s="68">
        <v>43995</v>
      </c>
      <c r="L237" s="43">
        <v>96.089500000000001</v>
      </c>
    </row>
    <row r="238" spans="11:12" x14ac:dyDescent="0.25">
      <c r="K238" s="68">
        <v>44002</v>
      </c>
      <c r="L238" s="43">
        <v>97.004000000000005</v>
      </c>
    </row>
    <row r="239" spans="11:12" x14ac:dyDescent="0.25">
      <c r="K239" s="68">
        <v>44009</v>
      </c>
      <c r="L239" s="43">
        <v>97.247299999999996</v>
      </c>
    </row>
    <row r="240" spans="11:12" x14ac:dyDescent="0.25">
      <c r="K240" s="68">
        <v>44016</v>
      </c>
      <c r="L240" s="43">
        <v>98.873599999999996</v>
      </c>
    </row>
    <row r="241" spans="11:12" x14ac:dyDescent="0.25">
      <c r="K241" s="68">
        <v>44023</v>
      </c>
      <c r="L241" s="43">
        <v>95.789599999999993</v>
      </c>
    </row>
    <row r="242" spans="11:12" x14ac:dyDescent="0.25">
      <c r="K242" s="68">
        <v>44030</v>
      </c>
      <c r="L242" s="43">
        <v>95.215800000000002</v>
      </c>
    </row>
    <row r="243" spans="11:12" x14ac:dyDescent="0.25">
      <c r="K243" s="68">
        <v>44037</v>
      </c>
      <c r="L243" s="43">
        <v>94.859899999999996</v>
      </c>
    </row>
    <row r="244" spans="11:12" x14ac:dyDescent="0.25">
      <c r="K244" s="68">
        <v>44044</v>
      </c>
      <c r="L244" s="43">
        <v>95.541300000000007</v>
      </c>
    </row>
    <row r="245" spans="11:12" x14ac:dyDescent="0.25">
      <c r="K245" s="68">
        <v>44051</v>
      </c>
      <c r="L245" s="43">
        <v>95.915099999999995</v>
      </c>
    </row>
    <row r="246" spans="11:12" x14ac:dyDescent="0.25">
      <c r="K246" s="68">
        <v>44058</v>
      </c>
      <c r="L246" s="43">
        <v>95.477699999999999</v>
      </c>
    </row>
    <row r="247" spans="11:12" x14ac:dyDescent="0.25">
      <c r="K247" s="68">
        <v>44065</v>
      </c>
      <c r="L247" s="43">
        <v>95.258799999999994</v>
      </c>
    </row>
    <row r="248" spans="11:12" x14ac:dyDescent="0.25">
      <c r="K248" s="68">
        <v>44072</v>
      </c>
      <c r="L248" s="43">
        <v>95.311800000000005</v>
      </c>
    </row>
    <row r="249" spans="11:12" x14ac:dyDescent="0.25">
      <c r="K249" s="68">
        <v>44079</v>
      </c>
      <c r="L249" s="43">
        <v>96.393299999999996</v>
      </c>
    </row>
    <row r="250" spans="11:12" x14ac:dyDescent="0.25">
      <c r="K250" s="68">
        <v>44086</v>
      </c>
      <c r="L250" s="43">
        <v>96.207099999999997</v>
      </c>
    </row>
    <row r="251" spans="11:12" x14ac:dyDescent="0.25">
      <c r="K251" s="68">
        <v>44093</v>
      </c>
      <c r="L251" s="43">
        <v>97.123199999999997</v>
      </c>
    </row>
    <row r="252" spans="11:12" x14ac:dyDescent="0.25">
      <c r="K252" s="68" t="s">
        <v>57</v>
      </c>
      <c r="L252" s="43" t="s">
        <v>57</v>
      </c>
    </row>
    <row r="253" spans="11:12" x14ac:dyDescent="0.25">
      <c r="K253" s="68" t="s">
        <v>57</v>
      </c>
      <c r="L253" s="43" t="s">
        <v>57</v>
      </c>
    </row>
    <row r="254" spans="11:12" x14ac:dyDescent="0.25">
      <c r="K254" s="68" t="s">
        <v>57</v>
      </c>
      <c r="L254" s="43" t="s">
        <v>57</v>
      </c>
    </row>
    <row r="255" spans="11:12" x14ac:dyDescent="0.25">
      <c r="K255" s="68" t="s">
        <v>57</v>
      </c>
      <c r="L255" s="43" t="s">
        <v>57</v>
      </c>
    </row>
    <row r="256" spans="11:12" x14ac:dyDescent="0.25">
      <c r="K256" s="68" t="s">
        <v>57</v>
      </c>
      <c r="L256" s="43" t="s">
        <v>57</v>
      </c>
    </row>
    <row r="257" spans="11:12" x14ac:dyDescent="0.25">
      <c r="K257" s="68" t="s">
        <v>57</v>
      </c>
      <c r="L257" s="43" t="s">
        <v>57</v>
      </c>
    </row>
    <row r="258" spans="11:12" x14ac:dyDescent="0.25">
      <c r="K258" s="68" t="s">
        <v>57</v>
      </c>
      <c r="L258" s="43" t="s">
        <v>57</v>
      </c>
    </row>
    <row r="259" spans="11:12" x14ac:dyDescent="0.25">
      <c r="K259" s="68" t="s">
        <v>57</v>
      </c>
      <c r="L259" s="43" t="s">
        <v>57</v>
      </c>
    </row>
    <row r="260" spans="11:12" x14ac:dyDescent="0.25">
      <c r="K260" s="68" t="s">
        <v>57</v>
      </c>
      <c r="L260" s="43" t="s">
        <v>57</v>
      </c>
    </row>
    <row r="261" spans="11:12" x14ac:dyDescent="0.25">
      <c r="K261" s="68" t="s">
        <v>57</v>
      </c>
      <c r="L261" s="43" t="s">
        <v>57</v>
      </c>
    </row>
    <row r="262" spans="11:12" x14ac:dyDescent="0.25">
      <c r="K262" s="68" t="s">
        <v>57</v>
      </c>
      <c r="L262" s="43" t="s">
        <v>57</v>
      </c>
    </row>
    <row r="263" spans="11:12" x14ac:dyDescent="0.25">
      <c r="K263" s="68" t="s">
        <v>57</v>
      </c>
      <c r="L263" s="43" t="s">
        <v>57</v>
      </c>
    </row>
    <row r="264" spans="11:12" x14ac:dyDescent="0.25">
      <c r="K264" s="68"/>
      <c r="L264" s="43" t="s">
        <v>57</v>
      </c>
    </row>
    <row r="265" spans="11:12" x14ac:dyDescent="0.25">
      <c r="K265" s="70"/>
      <c r="L265" s="70"/>
    </row>
    <row r="266" spans="11:12" x14ac:dyDescent="0.25">
      <c r="K266" s="69" t="s">
        <v>59</v>
      </c>
      <c r="L266" s="69"/>
    </row>
    <row r="267" spans="11:12" x14ac:dyDescent="0.25">
      <c r="K267" s="68">
        <v>43904</v>
      </c>
      <c r="L267" s="43">
        <v>100</v>
      </c>
    </row>
    <row r="268" spans="11:12" x14ac:dyDescent="0.25">
      <c r="K268" s="68">
        <v>43911</v>
      </c>
      <c r="L268" s="43">
        <v>99.312100000000001</v>
      </c>
    </row>
    <row r="269" spans="11:12" x14ac:dyDescent="0.25">
      <c r="K269" s="68">
        <v>43918</v>
      </c>
      <c r="L269" s="43">
        <v>96.708799999999997</v>
      </c>
    </row>
    <row r="270" spans="11:12" x14ac:dyDescent="0.25">
      <c r="K270" s="68">
        <v>43925</v>
      </c>
      <c r="L270" s="43">
        <v>94.436199999999999</v>
      </c>
    </row>
    <row r="271" spans="11:12" x14ac:dyDescent="0.25">
      <c r="K271" s="68">
        <v>43932</v>
      </c>
      <c r="L271" s="43">
        <v>93.071299999999994</v>
      </c>
    </row>
    <row r="272" spans="11:12" x14ac:dyDescent="0.25">
      <c r="K272" s="68">
        <v>43939</v>
      </c>
      <c r="L272" s="43">
        <v>92.697599999999994</v>
      </c>
    </row>
    <row r="273" spans="11:12" x14ac:dyDescent="0.25">
      <c r="K273" s="68">
        <v>43946</v>
      </c>
      <c r="L273" s="43">
        <v>92.8733</v>
      </c>
    </row>
    <row r="274" spans="11:12" x14ac:dyDescent="0.25">
      <c r="K274" s="68">
        <v>43953</v>
      </c>
      <c r="L274" s="43">
        <v>93.206100000000006</v>
      </c>
    </row>
    <row r="275" spans="11:12" x14ac:dyDescent="0.25">
      <c r="K275" s="68">
        <v>43960</v>
      </c>
      <c r="L275" s="43">
        <v>93.456999999999994</v>
      </c>
    </row>
    <row r="276" spans="11:12" x14ac:dyDescent="0.25">
      <c r="K276" s="68">
        <v>43967</v>
      </c>
      <c r="L276" s="43">
        <v>93.923000000000002</v>
      </c>
    </row>
    <row r="277" spans="11:12" x14ac:dyDescent="0.25">
      <c r="K277" s="68">
        <v>43974</v>
      </c>
      <c r="L277" s="43">
        <v>94.410799999999995</v>
      </c>
    </row>
    <row r="278" spans="11:12" x14ac:dyDescent="0.25">
      <c r="K278" s="68">
        <v>43981</v>
      </c>
      <c r="L278" s="43">
        <v>94.614999999999995</v>
      </c>
    </row>
    <row r="279" spans="11:12" x14ac:dyDescent="0.25">
      <c r="K279" s="68">
        <v>43988</v>
      </c>
      <c r="L279" s="43">
        <v>94.826499999999996</v>
      </c>
    </row>
    <row r="280" spans="11:12" x14ac:dyDescent="0.25">
      <c r="K280" s="68">
        <v>43995</v>
      </c>
      <c r="L280" s="43">
        <v>95.063400000000001</v>
      </c>
    </row>
    <row r="281" spans="11:12" x14ac:dyDescent="0.25">
      <c r="K281" s="68">
        <v>44002</v>
      </c>
      <c r="L281" s="43">
        <v>95.206999999999994</v>
      </c>
    </row>
    <row r="282" spans="11:12" x14ac:dyDescent="0.25">
      <c r="K282" s="68">
        <v>44009</v>
      </c>
      <c r="L282" s="43">
        <v>95.820300000000003</v>
      </c>
    </row>
    <row r="283" spans="11:12" x14ac:dyDescent="0.25">
      <c r="K283" s="68">
        <v>44016</v>
      </c>
      <c r="L283" s="43">
        <v>96.538799999999995</v>
      </c>
    </row>
    <row r="284" spans="11:12" x14ac:dyDescent="0.25">
      <c r="K284" s="68">
        <v>44023</v>
      </c>
      <c r="L284" s="43">
        <v>97.055599999999998</v>
      </c>
    </row>
    <row r="285" spans="11:12" x14ac:dyDescent="0.25">
      <c r="K285" s="68">
        <v>44030</v>
      </c>
      <c r="L285" s="43">
        <v>96.752899999999997</v>
      </c>
    </row>
    <row r="286" spans="11:12" x14ac:dyDescent="0.25">
      <c r="K286" s="68">
        <v>44037</v>
      </c>
      <c r="L286" s="43">
        <v>96.765299999999996</v>
      </c>
    </row>
    <row r="287" spans="11:12" x14ac:dyDescent="0.25">
      <c r="K287" s="68">
        <v>44044</v>
      </c>
      <c r="L287" s="43">
        <v>97.144800000000004</v>
      </c>
    </row>
    <row r="288" spans="11:12" x14ac:dyDescent="0.25">
      <c r="K288" s="68">
        <v>44051</v>
      </c>
      <c r="L288" s="43">
        <v>97.1691</v>
      </c>
    </row>
    <row r="289" spans="11:12" x14ac:dyDescent="0.25">
      <c r="K289" s="68">
        <v>44058</v>
      </c>
      <c r="L289" s="43">
        <v>97.168599999999998</v>
      </c>
    </row>
    <row r="290" spans="11:12" x14ac:dyDescent="0.25">
      <c r="K290" s="68">
        <v>44065</v>
      </c>
      <c r="L290" s="43">
        <v>96.552199999999999</v>
      </c>
    </row>
    <row r="291" spans="11:12" x14ac:dyDescent="0.25">
      <c r="K291" s="68">
        <v>44072</v>
      </c>
      <c r="L291" s="43">
        <v>96.255200000000002</v>
      </c>
    </row>
    <row r="292" spans="11:12" x14ac:dyDescent="0.25">
      <c r="K292" s="68">
        <v>44079</v>
      </c>
      <c r="L292" s="43">
        <v>95.816699999999997</v>
      </c>
    </row>
    <row r="293" spans="11:12" x14ac:dyDescent="0.25">
      <c r="K293" s="68">
        <v>44086</v>
      </c>
      <c r="L293" s="43">
        <v>95.367699999999999</v>
      </c>
    </row>
    <row r="294" spans="11:12" x14ac:dyDescent="0.25">
      <c r="K294" s="68">
        <v>44093</v>
      </c>
      <c r="L294" s="43">
        <v>95.369299999999996</v>
      </c>
    </row>
    <row r="295" spans="11:12" x14ac:dyDescent="0.25">
      <c r="K295" s="68" t="s">
        <v>57</v>
      </c>
      <c r="L295" s="43" t="s">
        <v>57</v>
      </c>
    </row>
    <row r="296" spans="11:12" x14ac:dyDescent="0.25">
      <c r="K296" s="68" t="s">
        <v>57</v>
      </c>
      <c r="L296" s="43" t="s">
        <v>57</v>
      </c>
    </row>
    <row r="297" spans="11:12" x14ac:dyDescent="0.25">
      <c r="K297" s="68" t="s">
        <v>57</v>
      </c>
      <c r="L297" s="43" t="s">
        <v>57</v>
      </c>
    </row>
    <row r="298" spans="11:12" x14ac:dyDescent="0.25">
      <c r="K298" s="68" t="s">
        <v>57</v>
      </c>
      <c r="L298" s="43" t="s">
        <v>57</v>
      </c>
    </row>
    <row r="299" spans="11:12" x14ac:dyDescent="0.25">
      <c r="K299" s="68" t="s">
        <v>57</v>
      </c>
      <c r="L299" s="43" t="s">
        <v>57</v>
      </c>
    </row>
    <row r="300" spans="11:12" x14ac:dyDescent="0.25">
      <c r="K300" s="68" t="s">
        <v>57</v>
      </c>
      <c r="L300" s="43" t="s">
        <v>57</v>
      </c>
    </row>
    <row r="301" spans="11:12" x14ac:dyDescent="0.25">
      <c r="K301" s="68" t="s">
        <v>57</v>
      </c>
      <c r="L301" s="43" t="s">
        <v>57</v>
      </c>
    </row>
    <row r="302" spans="11:12" x14ac:dyDescent="0.25">
      <c r="K302" s="68" t="s">
        <v>57</v>
      </c>
      <c r="L302" s="43" t="s">
        <v>57</v>
      </c>
    </row>
    <row r="303" spans="11:12" x14ac:dyDescent="0.25">
      <c r="K303" s="68" t="s">
        <v>57</v>
      </c>
      <c r="L303" s="43" t="s">
        <v>57</v>
      </c>
    </row>
    <row r="304" spans="11:12" x14ac:dyDescent="0.25">
      <c r="K304" s="68" t="s">
        <v>57</v>
      </c>
      <c r="L304" s="43" t="s">
        <v>57</v>
      </c>
    </row>
    <row r="305" spans="11:12" x14ac:dyDescent="0.25">
      <c r="K305" s="68" t="s">
        <v>57</v>
      </c>
      <c r="L305" s="43" t="s">
        <v>57</v>
      </c>
    </row>
    <row r="306" spans="11:12" x14ac:dyDescent="0.25">
      <c r="K306" s="68" t="s">
        <v>57</v>
      </c>
      <c r="L306" s="43" t="s">
        <v>57</v>
      </c>
    </row>
    <row r="307" spans="11:12" x14ac:dyDescent="0.25">
      <c r="K307" s="68"/>
      <c r="L307" s="43" t="s">
        <v>57</v>
      </c>
    </row>
    <row r="308" spans="11:12" x14ac:dyDescent="0.25">
      <c r="K308" s="69" t="s">
        <v>60</v>
      </c>
      <c r="L308" s="69"/>
    </row>
    <row r="309" spans="11:12" x14ac:dyDescent="0.25">
      <c r="K309" s="68">
        <v>43904</v>
      </c>
      <c r="L309" s="43">
        <v>100</v>
      </c>
    </row>
    <row r="310" spans="11:12" x14ac:dyDescent="0.25">
      <c r="K310" s="68">
        <v>43911</v>
      </c>
      <c r="L310" s="43">
        <v>98.784000000000006</v>
      </c>
    </row>
    <row r="311" spans="11:12" x14ac:dyDescent="0.25">
      <c r="K311" s="68">
        <v>43918</v>
      </c>
      <c r="L311" s="43">
        <v>97.660600000000002</v>
      </c>
    </row>
    <row r="312" spans="11:12" x14ac:dyDescent="0.25">
      <c r="K312" s="68">
        <v>43925</v>
      </c>
      <c r="L312" s="43">
        <v>98.336100000000002</v>
      </c>
    </row>
    <row r="313" spans="11:12" x14ac:dyDescent="0.25">
      <c r="K313" s="68">
        <v>43932</v>
      </c>
      <c r="L313" s="43">
        <v>98.306899999999999</v>
      </c>
    </row>
    <row r="314" spans="11:12" x14ac:dyDescent="0.25">
      <c r="K314" s="68">
        <v>43939</v>
      </c>
      <c r="L314" s="43">
        <v>98.5749</v>
      </c>
    </row>
    <row r="315" spans="11:12" x14ac:dyDescent="0.25">
      <c r="K315" s="68">
        <v>43946</v>
      </c>
      <c r="L315" s="43">
        <v>98.565100000000001</v>
      </c>
    </row>
    <row r="316" spans="11:12" x14ac:dyDescent="0.25">
      <c r="K316" s="68">
        <v>43953</v>
      </c>
      <c r="L316" s="43">
        <v>99.0471</v>
      </c>
    </row>
    <row r="317" spans="11:12" x14ac:dyDescent="0.25">
      <c r="K317" s="68">
        <v>43960</v>
      </c>
      <c r="L317" s="43">
        <v>99.194500000000005</v>
      </c>
    </row>
    <row r="318" spans="11:12" x14ac:dyDescent="0.25">
      <c r="K318" s="68">
        <v>43967</v>
      </c>
      <c r="L318" s="43">
        <v>97.239900000000006</v>
      </c>
    </row>
    <row r="319" spans="11:12" x14ac:dyDescent="0.25">
      <c r="K319" s="68">
        <v>43974</v>
      </c>
      <c r="L319" s="43">
        <v>96.328500000000005</v>
      </c>
    </row>
    <row r="320" spans="11:12" x14ac:dyDescent="0.25">
      <c r="K320" s="68">
        <v>43981</v>
      </c>
      <c r="L320" s="43">
        <v>96.863699999999994</v>
      </c>
    </row>
    <row r="321" spans="11:12" x14ac:dyDescent="0.25">
      <c r="K321" s="68">
        <v>43988</v>
      </c>
      <c r="L321" s="43">
        <v>97.758899999999997</v>
      </c>
    </row>
    <row r="322" spans="11:12" x14ac:dyDescent="0.25">
      <c r="K322" s="68">
        <v>43995</v>
      </c>
      <c r="L322" s="43">
        <v>97.751300000000001</v>
      </c>
    </row>
    <row r="323" spans="11:12" x14ac:dyDescent="0.25">
      <c r="K323" s="68">
        <v>44002</v>
      </c>
      <c r="L323" s="43">
        <v>98.380700000000004</v>
      </c>
    </row>
    <row r="324" spans="11:12" x14ac:dyDescent="0.25">
      <c r="K324" s="68">
        <v>44009</v>
      </c>
      <c r="L324" s="43">
        <v>99.641599999999997</v>
      </c>
    </row>
    <row r="325" spans="11:12" x14ac:dyDescent="0.25">
      <c r="K325" s="68">
        <v>44016</v>
      </c>
      <c r="L325" s="43">
        <v>101.0658</v>
      </c>
    </row>
    <row r="326" spans="11:12" x14ac:dyDescent="0.25">
      <c r="K326" s="68">
        <v>44023</v>
      </c>
      <c r="L326" s="43">
        <v>99.343299999999999</v>
      </c>
    </row>
    <row r="327" spans="11:12" x14ac:dyDescent="0.25">
      <c r="K327" s="68">
        <v>44030</v>
      </c>
      <c r="L327" s="43">
        <v>97.828199999999995</v>
      </c>
    </row>
    <row r="328" spans="11:12" x14ac:dyDescent="0.25">
      <c r="K328" s="68">
        <v>44037</v>
      </c>
      <c r="L328" s="43">
        <v>97.518900000000002</v>
      </c>
    </row>
    <row r="329" spans="11:12" x14ac:dyDescent="0.25">
      <c r="K329" s="68">
        <v>44044</v>
      </c>
      <c r="L329" s="43">
        <v>98.635400000000004</v>
      </c>
    </row>
    <row r="330" spans="11:12" x14ac:dyDescent="0.25">
      <c r="K330" s="68">
        <v>44051</v>
      </c>
      <c r="L330" s="43">
        <v>99.388400000000004</v>
      </c>
    </row>
    <row r="331" spans="11:12" x14ac:dyDescent="0.25">
      <c r="K331" s="68">
        <v>44058</v>
      </c>
      <c r="L331" s="43">
        <v>98.369600000000005</v>
      </c>
    </row>
    <row r="332" spans="11:12" x14ac:dyDescent="0.25">
      <c r="K332" s="68">
        <v>44065</v>
      </c>
      <c r="L332" s="43">
        <v>98.006600000000006</v>
      </c>
    </row>
    <row r="333" spans="11:12" x14ac:dyDescent="0.25">
      <c r="K333" s="68">
        <v>44072</v>
      </c>
      <c r="L333" s="43">
        <v>98.200199999999995</v>
      </c>
    </row>
    <row r="334" spans="11:12" x14ac:dyDescent="0.25">
      <c r="K334" s="68">
        <v>44079</v>
      </c>
      <c r="L334" s="43">
        <v>97.794499999999999</v>
      </c>
    </row>
    <row r="335" spans="11:12" x14ac:dyDescent="0.25">
      <c r="K335" s="68">
        <v>44086</v>
      </c>
      <c r="L335" s="43">
        <v>97.753399999999999</v>
      </c>
    </row>
    <row r="336" spans="11:12" x14ac:dyDescent="0.25">
      <c r="K336" s="68">
        <v>44093</v>
      </c>
      <c r="L336" s="43">
        <v>98.142700000000005</v>
      </c>
    </row>
    <row r="337" spans="11:12" x14ac:dyDescent="0.25">
      <c r="K337" s="68" t="s">
        <v>57</v>
      </c>
      <c r="L337" s="43" t="s">
        <v>57</v>
      </c>
    </row>
    <row r="338" spans="11:12" x14ac:dyDescent="0.25">
      <c r="K338" s="68" t="s">
        <v>57</v>
      </c>
      <c r="L338" s="43" t="s">
        <v>57</v>
      </c>
    </row>
    <row r="339" spans="11:12" x14ac:dyDescent="0.25">
      <c r="K339" s="68" t="s">
        <v>57</v>
      </c>
      <c r="L339" s="43" t="s">
        <v>57</v>
      </c>
    </row>
    <row r="340" spans="11:12" x14ac:dyDescent="0.25">
      <c r="K340" s="68" t="s">
        <v>57</v>
      </c>
      <c r="L340" s="43" t="s">
        <v>57</v>
      </c>
    </row>
    <row r="341" spans="11:12" x14ac:dyDescent="0.25">
      <c r="K341" s="68" t="s">
        <v>57</v>
      </c>
      <c r="L341" s="43" t="s">
        <v>57</v>
      </c>
    </row>
    <row r="342" spans="11:12" x14ac:dyDescent="0.25">
      <c r="K342" s="68" t="s">
        <v>57</v>
      </c>
      <c r="L342" s="43" t="s">
        <v>57</v>
      </c>
    </row>
    <row r="343" spans="11:12" x14ac:dyDescent="0.25">
      <c r="K343" s="68" t="s">
        <v>57</v>
      </c>
      <c r="L343" s="43" t="s">
        <v>57</v>
      </c>
    </row>
    <row r="344" spans="11:12" x14ac:dyDescent="0.25">
      <c r="K344" s="68" t="s">
        <v>57</v>
      </c>
      <c r="L344" s="43" t="s">
        <v>57</v>
      </c>
    </row>
    <row r="345" spans="11:12" x14ac:dyDescent="0.25">
      <c r="K345" s="68" t="s">
        <v>57</v>
      </c>
      <c r="L345" s="43" t="s">
        <v>57</v>
      </c>
    </row>
    <row r="346" spans="11:12" x14ac:dyDescent="0.25">
      <c r="K346" s="68" t="s">
        <v>57</v>
      </c>
      <c r="L346" s="43" t="s">
        <v>57</v>
      </c>
    </row>
    <row r="347" spans="11:12" x14ac:dyDescent="0.25">
      <c r="K347" s="68" t="s">
        <v>57</v>
      </c>
      <c r="L347" s="43" t="s">
        <v>57</v>
      </c>
    </row>
    <row r="348" spans="11:12" x14ac:dyDescent="0.25">
      <c r="K348" s="68" t="s">
        <v>57</v>
      </c>
      <c r="L348" s="43" t="s">
        <v>57</v>
      </c>
    </row>
    <row r="349" spans="11:12" x14ac:dyDescent="0.25">
      <c r="K349" s="68"/>
      <c r="L349" s="43" t="s">
        <v>57</v>
      </c>
    </row>
    <row r="350" spans="11:12" x14ac:dyDescent="0.25">
      <c r="K350" s="67"/>
    </row>
  </sheetData>
  <mergeCells count="14">
    <mergeCell ref="H8:H9"/>
    <mergeCell ref="I8:I9"/>
    <mergeCell ref="B10:I10"/>
    <mergeCell ref="B12:I12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89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8</vt:i4>
      </vt:variant>
    </vt:vector>
  </HeadingPairs>
  <TitlesOfParts>
    <vt:vector size="17" baseType="lpstr">
      <vt:lpstr>Contents</vt:lpstr>
      <vt:lpstr>New South Wales</vt:lpstr>
      <vt:lpstr>Victoria</vt:lpstr>
      <vt:lpstr>Queensland</vt:lpstr>
      <vt:lpstr>South Australia</vt:lpstr>
      <vt:lpstr>Western Australia</vt:lpstr>
      <vt:lpstr>Tasmania</vt:lpstr>
      <vt:lpstr>Northern Territory</vt:lpstr>
      <vt:lpstr>Australian Capital Territory</vt:lpstr>
      <vt:lpstr>'Australian Capital Territory'!Print_Area</vt:lpstr>
      <vt:lpstr>'New South Wales'!Print_Area</vt:lpstr>
      <vt:lpstr>'Northern Territory'!Print_Area</vt:lpstr>
      <vt:lpstr>Queensland!Print_Area</vt:lpstr>
      <vt:lpstr>'South Australia'!Print_Area</vt:lpstr>
      <vt:lpstr>Tasmania!Print_Area</vt:lpstr>
      <vt:lpstr>Victoria!Print_Area</vt:lpstr>
      <vt:lpstr>'Western Australia'!Print_Area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2020-06-12T04:10:55Z</dcterms:created>
  <dcterms:modified xsi:type="dcterms:W3CDTF">2020-10-02T06:40:19Z</dcterms:modified>
</cp:coreProperties>
</file>