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2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5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8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1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4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8800" windowHeight="12300" tabRatio="841"/>
  </bookViews>
  <sheets>
    <sheet name="Contents" sheetId="176" r:id="rId1"/>
    <sheet name="New South Wales" sheetId="194" r:id="rId2"/>
    <sheet name="Victoria" sheetId="195" r:id="rId3"/>
    <sheet name="Queensland" sheetId="196" r:id="rId4"/>
    <sheet name="South Australia" sheetId="197" r:id="rId5"/>
    <sheet name="Western Australia" sheetId="198" r:id="rId6"/>
    <sheet name="Tasmania" sheetId="199" r:id="rId7"/>
    <sheet name="Northern Territory" sheetId="200" r:id="rId8"/>
    <sheet name="Australian Capital Territory" sheetId="201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5" i="201" l="1"/>
  <c r="A55" i="200"/>
  <c r="A55" i="199"/>
  <c r="A55" i="198"/>
  <c r="A55" i="197"/>
  <c r="A55" i="196"/>
  <c r="A55" i="195"/>
  <c r="A55" i="194"/>
  <c r="A77" i="201" l="1"/>
  <c r="A46" i="201"/>
  <c r="A36" i="201"/>
  <c r="A24" i="201"/>
  <c r="B10" i="201"/>
  <c r="I8" i="201"/>
  <c r="H8" i="201"/>
  <c r="G8" i="201"/>
  <c r="E8" i="201"/>
  <c r="D8" i="201"/>
  <c r="C8" i="201"/>
  <c r="A6" i="201"/>
  <c r="A3" i="201"/>
  <c r="A2" i="201"/>
  <c r="A77" i="200"/>
  <c r="A46" i="200"/>
  <c r="A36" i="200"/>
  <c r="A24" i="200"/>
  <c r="B10" i="200"/>
  <c r="I8" i="200"/>
  <c r="H8" i="200"/>
  <c r="G8" i="200"/>
  <c r="E8" i="200"/>
  <c r="D8" i="200"/>
  <c r="C8" i="200"/>
  <c r="A6" i="200"/>
  <c r="A3" i="200"/>
  <c r="A2" i="200"/>
  <c r="A77" i="199"/>
  <c r="A46" i="199"/>
  <c r="A36" i="199"/>
  <c r="A24" i="199"/>
  <c r="B10" i="199"/>
  <c r="I8" i="199"/>
  <c r="H8" i="199"/>
  <c r="G8" i="199"/>
  <c r="E8" i="199"/>
  <c r="D8" i="199"/>
  <c r="C8" i="199"/>
  <c r="A6" i="199"/>
  <c r="A3" i="199"/>
  <c r="A2" i="199"/>
  <c r="A77" i="198"/>
  <c r="A46" i="198"/>
  <c r="A36" i="198"/>
  <c r="A24" i="198"/>
  <c r="B10" i="198"/>
  <c r="I8" i="198"/>
  <c r="H8" i="198"/>
  <c r="G8" i="198"/>
  <c r="E8" i="198"/>
  <c r="D8" i="198"/>
  <c r="C8" i="198"/>
  <c r="A6" i="198"/>
  <c r="A3" i="198"/>
  <c r="A2" i="198"/>
  <c r="A77" i="197"/>
  <c r="A46" i="197"/>
  <c r="A36" i="197"/>
  <c r="A24" i="197"/>
  <c r="B10" i="197"/>
  <c r="I8" i="197"/>
  <c r="H8" i="197"/>
  <c r="G8" i="197"/>
  <c r="E8" i="197"/>
  <c r="D8" i="197"/>
  <c r="C8" i="197"/>
  <c r="A6" i="197"/>
  <c r="A3" i="197"/>
  <c r="A2" i="197"/>
  <c r="A77" i="196"/>
  <c r="A46" i="196"/>
  <c r="A36" i="196"/>
  <c r="A24" i="196"/>
  <c r="B10" i="196"/>
  <c r="I8" i="196"/>
  <c r="H8" i="196"/>
  <c r="G8" i="196"/>
  <c r="E8" i="196"/>
  <c r="D8" i="196"/>
  <c r="C8" i="196"/>
  <c r="A6" i="196"/>
  <c r="A3" i="196"/>
  <c r="A2" i="196"/>
  <c r="A77" i="195"/>
  <c r="A46" i="195"/>
  <c r="A36" i="195"/>
  <c r="A24" i="195"/>
  <c r="B10" i="195"/>
  <c r="I8" i="195"/>
  <c r="H8" i="195"/>
  <c r="G8" i="195"/>
  <c r="E8" i="195"/>
  <c r="D8" i="195"/>
  <c r="C8" i="195"/>
  <c r="A6" i="195"/>
  <c r="A3" i="195"/>
  <c r="A2" i="195"/>
  <c r="A77" i="194"/>
  <c r="A6" i="194" l="1"/>
  <c r="A24" i="194"/>
  <c r="A2" i="194"/>
  <c r="A3" i="194"/>
  <c r="B10" i="194"/>
  <c r="A36" i="194"/>
  <c r="A46" i="194"/>
  <c r="I8" i="194" l="1"/>
  <c r="E8" i="194"/>
  <c r="H8" i="194"/>
  <c r="D8" i="194"/>
  <c r="G8" i="194" l="1"/>
  <c r="C8" i="194"/>
</calcChain>
</file>

<file path=xl/sharedStrings.xml><?xml version="1.0" encoding="utf-8"?>
<sst xmlns="http://schemas.openxmlformats.org/spreadsheetml/2006/main" count="1177" uniqueCount="70">
  <si>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</si>
  <si>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</si>
  <si>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</si>
  <si>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</si>
  <si>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</si>
  <si>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</si>
  <si>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</si>
  <si>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</si>
  <si>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</si>
  <si>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</si>
  <si>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</si>
  <si>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</si>
  <si>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</si>
  <si>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</si>
  <si>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</si>
  <si>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</si>
  <si>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</si>
  <si>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</si>
  <si>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</si>
  <si>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</si>
  <si>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</si>
  <si>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2</t>
  </si>
  <si>
    <t>Graph 5</t>
  </si>
  <si>
    <t>This wk</t>
  </si>
  <si>
    <t>Prev wk</t>
  </si>
  <si>
    <t>Prev mth</t>
  </si>
  <si>
    <t>Graph 4</t>
  </si>
  <si>
    <t>Graph 3</t>
  </si>
  <si>
    <t>Aust wages</t>
  </si>
  <si>
    <t>Aust jobs</t>
  </si>
  <si>
    <t>State wages</t>
  </si>
  <si>
    <t>Females</t>
  </si>
  <si>
    <t>Males</t>
  </si>
  <si>
    <t>Jobholder Demographics</t>
  </si>
  <si>
    <t>Total</t>
  </si>
  <si>
    <t>Week ending 14 March</t>
  </si>
  <si>
    <t>Total employee wages</t>
  </si>
  <si>
    <t>Employee jobs</t>
  </si>
  <si>
    <t>For businesses that are Single Touch Payroll enabled</t>
  </si>
  <si>
    <t>Graph 1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</si>
  <si>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</si>
  <si>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</si>
  <si>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</si>
  <si>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</si>
  <si>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</si>
  <si>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</si>
  <si>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</si>
  <si>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</si>
  <si>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</si>
  <si>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</si>
  <si>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</si>
  <si>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</si>
  <si>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</si>
  <si>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</si>
  <si>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Weekly Payroll Jobs and Wages in Australia - State and Territory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</si>
  <si>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</si>
  <si>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</si>
  <si>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</si>
  <si>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</si>
  <si>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</si>
  <si>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</si>
  <si>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</si>
  <si>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</si>
  <si>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Aged 80+</t>
  </si>
  <si>
    <t>Previous month (week ending 21 March)</t>
  </si>
  <si>
    <t>Previous week (ending 11 April)</t>
  </si>
  <si>
    <t>This week (ending 18 April)</t>
  </si>
  <si>
    <t>% Change between 14 March and 18 April (Change since 100th case of COVID-19)</t>
  </si>
  <si>
    <t>State jobs</t>
  </si>
  <si>
    <t>Released at 11.30am (Canberra time) 5 May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</si>
</sst>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0" fontId="3" fillId="0" borderId="4" xfId="0" applyFont="1" applyBorder="1"/>
    <xf numFmtId="0" fontId="3" fillId="0" borderId="8" xfId="0" applyFont="1" applyBorder="1"/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18" fillId="0" borderId="8" xfId="0" applyFont="1" applyBorder="1" applyProtection="1">
      <protection hidden="1"/>
    </xf>
    <xf numFmtId="164" fontId="7" fillId="0" borderId="10" xfId="3" applyNumberFormat="1" applyFont="1" applyFill="1" applyBorder="1" applyAlignment="1" applyProtection="1">
      <alignment horizontal="center"/>
      <protection hidden="1"/>
    </xf>
    <xf numFmtId="0" fontId="7" fillId="0" borderId="8" xfId="0" applyFont="1" applyBorder="1" applyAlignment="1" applyProtection="1">
      <alignment horizontal="left" indent="1"/>
      <protection hidden="1"/>
    </xf>
    <xf numFmtId="0" fontId="7" fillId="0" borderId="8" xfId="0" applyFont="1" applyFill="1" applyBorder="1" applyAlignment="1" applyProtection="1">
      <alignment horizontal="left" indent="1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7" fillId="0" borderId="11" xfId="0" applyFont="1" applyBorder="1" applyAlignment="1" applyProtection="1">
      <alignment horizontal="left" indent="1"/>
      <protection hidden="1"/>
    </xf>
    <xf numFmtId="164" fontId="7" fillId="0" borderId="12" xfId="3" applyNumberFormat="1" applyFont="1" applyFill="1" applyBorder="1" applyAlignment="1" applyProtection="1">
      <alignment horizontal="center"/>
      <protection hidden="1"/>
    </xf>
    <xf numFmtId="164" fontId="7" fillId="0" borderId="13" xfId="3" applyNumberFormat="1" applyFont="1" applyFill="1" applyBorder="1" applyAlignment="1" applyProtection="1">
      <alignment horizontal="center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>
      <alignment horizontal="center"/>
    </xf>
    <xf numFmtId="16" fontId="25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23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8" fillId="3" borderId="24" xfId="0" applyFont="1" applyFill="1" applyBorder="1" applyAlignment="1" applyProtection="1">
      <alignment horizontal="center" vertical="center" wrapText="1"/>
      <protection hidden="1"/>
    </xf>
    <xf numFmtId="0" fontId="21" fillId="0" borderId="26" xfId="0" applyFont="1" applyFill="1" applyBorder="1" applyAlignment="1" applyProtection="1">
      <alignment horizontal="center"/>
      <protection hidden="1"/>
    </xf>
    <xf numFmtId="0" fontId="21" fillId="0" borderId="27" xfId="0" applyFont="1" applyFill="1" applyBorder="1" applyAlignment="1" applyProtection="1">
      <alignment horizontal="center"/>
      <protection hidden="1"/>
    </xf>
    <xf numFmtId="0" fontId="21" fillId="0" borderId="28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10" xfId="0" applyFont="1" applyFill="1" applyBorder="1" applyAlignment="1" applyProtection="1">
      <alignment horizontal="center"/>
      <protection hidden="1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8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20" xfId="0" applyFont="1" applyFill="1" applyBorder="1" applyAlignment="1" applyProtection="1">
      <alignment horizontal="center" vertical="center" wrapText="1"/>
      <protection hidden="1"/>
    </xf>
    <xf numFmtId="0" fontId="8" fillId="3" borderId="25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/>
    <cellStyle name="Normal 4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97.63818433361881</c:v>
                </c:pt>
                <c:pt idx="1">
                  <c:v>98.576609088679447</c:v>
                </c:pt>
                <c:pt idx="2">
                  <c:v>99.525809582170652</c:v>
                </c:pt>
                <c:pt idx="3">
                  <c:v>99.706848399644429</c:v>
                </c:pt>
                <c:pt idx="4">
                  <c:v>99.715301938972217</c:v>
                </c:pt>
                <c:pt idx="5">
                  <c:v>99.38943907751856</c:v>
                </c:pt>
                <c:pt idx="6">
                  <c:v>98.945264321864499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0-4214-8AC9-6D2E97F746F2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84.847486659200214</c:v>
                </c:pt>
                <c:pt idx="1">
                  <c:v>90.484449271807804</c:v>
                </c:pt>
                <c:pt idx="2">
                  <c:v>96.002651047926634</c:v>
                </c:pt>
                <c:pt idx="3">
                  <c:v>97.17817943399676</c:v>
                </c:pt>
                <c:pt idx="4">
                  <c:v>97.164655550254636</c:v>
                </c:pt>
                <c:pt idx="5">
                  <c:v>96.054837116273788</c:v>
                </c:pt>
                <c:pt idx="6">
                  <c:v>88.512737634500056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A0-4214-8AC9-6D2E97F746F2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86.547928058501881</c:v>
                </c:pt>
                <c:pt idx="1">
                  <c:v>89.308880207420899</c:v>
                </c:pt>
                <c:pt idx="2">
                  <c:v>95.11535740491864</c:v>
                </c:pt>
                <c:pt idx="3">
                  <c:v>96.588875369591662</c:v>
                </c:pt>
                <c:pt idx="4">
                  <c:v>96.701679873708869</c:v>
                </c:pt>
                <c:pt idx="5">
                  <c:v>95.351833707173682</c:v>
                </c:pt>
                <c:pt idx="6">
                  <c:v>86.623002877840634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A0-4214-8AC9-6D2E97F74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-0.12109722645534904</c:v>
                </c:pt>
                <c:pt idx="1">
                  <c:v>-3.4803048191477948E-2</c:v>
                </c:pt>
                <c:pt idx="2">
                  <c:v>-3.8660565281116832E-2</c:v>
                </c:pt>
                <c:pt idx="3">
                  <c:v>6.6043058648848074E-3</c:v>
                </c:pt>
                <c:pt idx="4">
                  <c:v>-7.0172281159990746E-2</c:v>
                </c:pt>
                <c:pt idx="5">
                  <c:v>-4.5392841218907853E-2</c:v>
                </c:pt>
                <c:pt idx="6">
                  <c:v>-8.1738424045491476E-2</c:v>
                </c:pt>
                <c:pt idx="7">
                  <c:v>-0.35623985804177027</c:v>
                </c:pt>
                <c:pt idx="8">
                  <c:v>-3.0123633421478502E-2</c:v>
                </c:pt>
                <c:pt idx="9">
                  <c:v>-6.2159355989571452E-2</c:v>
                </c:pt>
                <c:pt idx="10">
                  <c:v>-9.47976297239983E-3</c:v>
                </c:pt>
                <c:pt idx="11">
                  <c:v>-0.11748976807639844</c:v>
                </c:pt>
                <c:pt idx="12">
                  <c:v>-5.9195795564294329E-2</c:v>
                </c:pt>
                <c:pt idx="13">
                  <c:v>-0.11219660957611488</c:v>
                </c:pt>
                <c:pt idx="14">
                  <c:v>-0.10971138123288471</c:v>
                </c:pt>
                <c:pt idx="15">
                  <c:v>-2.4565251157155688E-2</c:v>
                </c:pt>
                <c:pt idx="16">
                  <c:v>-4.9524547937180752E-2</c:v>
                </c:pt>
                <c:pt idx="17">
                  <c:v>-0.30051950422576346</c:v>
                </c:pt>
                <c:pt idx="18">
                  <c:v>-0.12605393301481238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F-4383-9616-F8A63B33F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60000000000000009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98.812134502923982</c:v>
                </c:pt>
                <c:pt idx="1">
                  <c:v>99.349825010330122</c:v>
                </c:pt>
                <c:pt idx="2">
                  <c:v>99.753422249362728</c:v>
                </c:pt>
                <c:pt idx="3">
                  <c:v>99.850103438894052</c:v>
                </c:pt>
                <c:pt idx="4">
                  <c:v>99.764447722891347</c:v>
                </c:pt>
                <c:pt idx="5">
                  <c:v>99.649221271222103</c:v>
                </c:pt>
                <c:pt idx="6">
                  <c:v>99.336899179366938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0A-4FA1-8D54-F01C3582D4B9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87.575383771929822</c:v>
                </c:pt>
                <c:pt idx="1">
                  <c:v>91.511880877586876</c:v>
                </c:pt>
                <c:pt idx="2">
                  <c:v>95.773944179978628</c:v>
                </c:pt>
                <c:pt idx="3">
                  <c:v>96.955354438632241</c:v>
                </c:pt>
                <c:pt idx="4">
                  <c:v>97.193828530339758</c:v>
                </c:pt>
                <c:pt idx="5">
                  <c:v>95.978672653290303</c:v>
                </c:pt>
                <c:pt idx="6">
                  <c:v>92.606975381008212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0A-4FA1-8D54-F01C3582D4B9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89.25986842105263</c:v>
                </c:pt>
                <c:pt idx="1">
                  <c:v>90.863722127356624</c:v>
                </c:pt>
                <c:pt idx="2">
                  <c:v>95.351768836828441</c:v>
                </c:pt>
                <c:pt idx="3">
                  <c:v>96.53883706962489</c:v>
                </c:pt>
                <c:pt idx="4">
                  <c:v>96.840029010122535</c:v>
                </c:pt>
                <c:pt idx="5">
                  <c:v>95.57300406903326</c:v>
                </c:pt>
                <c:pt idx="6">
                  <c:v>90.514800703399757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0A-4FA1-8D54-F01C3582D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98.076737031519073</c:v>
                </c:pt>
                <c:pt idx="1">
                  <c:v>99.243095139075763</c:v>
                </c:pt>
                <c:pt idx="2">
                  <c:v>99.708059847731207</c:v>
                </c:pt>
                <c:pt idx="3">
                  <c:v>99.697141675108867</c:v>
                </c:pt>
                <c:pt idx="4">
                  <c:v>99.652502667057632</c:v>
                </c:pt>
                <c:pt idx="5">
                  <c:v>99.574837569987125</c:v>
                </c:pt>
                <c:pt idx="6">
                  <c:v>99.37812054208274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73-47D1-832F-FB03BFA5959D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81.13886577791537</c:v>
                </c:pt>
                <c:pt idx="1">
                  <c:v>90.576607872397688</c:v>
                </c:pt>
                <c:pt idx="2">
                  <c:v>95.821856519413515</c:v>
                </c:pt>
                <c:pt idx="3">
                  <c:v>96.887083172003372</c:v>
                </c:pt>
                <c:pt idx="4">
                  <c:v>97.431514327246418</c:v>
                </c:pt>
                <c:pt idx="5">
                  <c:v>96.523848019401782</c:v>
                </c:pt>
                <c:pt idx="6">
                  <c:v>88.126337375178323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73-47D1-832F-FB03BFA5959D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81.458990383685148</c:v>
                </c:pt>
                <c:pt idx="1">
                  <c:v>89.382723781099401</c:v>
                </c:pt>
                <c:pt idx="2">
                  <c:v>95.024375003124348</c:v>
                </c:pt>
                <c:pt idx="3">
                  <c:v>96.198274078828021</c:v>
                </c:pt>
                <c:pt idx="4">
                  <c:v>96.768143790278813</c:v>
                </c:pt>
                <c:pt idx="5">
                  <c:v>95.6975208838588</c:v>
                </c:pt>
                <c:pt idx="6">
                  <c:v>85.182172788873032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73-47D1-832F-FB03BFA59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Queensland!$L$3:$L$8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Queensland!$L$9:$L$14</c:f>
              <c:numCache>
                <c:formatCode>0.0</c:formatCode>
                <c:ptCount val="6"/>
                <c:pt idx="0">
                  <c:v>100</c:v>
                </c:pt>
                <c:pt idx="1">
                  <c:v>99.550960789881501</c:v>
                </c:pt>
                <c:pt idx="2">
                  <c:v>98.40554668991409</c:v>
                </c:pt>
                <c:pt idx="3">
                  <c:v>94.752984950297105</c:v>
                </c:pt>
                <c:pt idx="4">
                  <c:v>94.110676036887114</c:v>
                </c:pt>
                <c:pt idx="5">
                  <c:v>93.450412365840961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A-4759-980E-FB6C64B0EC71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rgbClr val="669966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Queensland!$L$3:$L$8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Queensland!$L$15:$L$20</c:f>
              <c:numCache>
                <c:formatCode>0.0</c:formatCode>
                <c:ptCount val="6"/>
                <c:pt idx="0">
                  <c:v>100</c:v>
                </c:pt>
                <c:pt idx="1">
                  <c:v>99.119277752003939</c:v>
                </c:pt>
                <c:pt idx="2">
                  <c:v>98.540725797642068</c:v>
                </c:pt>
                <c:pt idx="3">
                  <c:v>94.824470338329476</c:v>
                </c:pt>
                <c:pt idx="4">
                  <c:v>92.656704385611633</c:v>
                </c:pt>
                <c:pt idx="5">
                  <c:v>91.680155264182844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A-4759-980E-FB6C64B0EC71}"/>
            </c:ext>
          </c:extLst>
        </c:ser>
        <c:ser>
          <c:idx val="0"/>
          <c:order val="2"/>
          <c:tx>
            <c:v>Aust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Queensland!$L$3:$L$8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Queensland!$L$21:$L$26</c:f>
              <c:numCache>
                <c:formatCode>0.0</c:formatCode>
                <c:ptCount val="6"/>
                <c:pt idx="0">
                  <c:v>100</c:v>
                </c:pt>
                <c:pt idx="1">
                  <c:v>99.358425204834759</c:v>
                </c:pt>
                <c:pt idx="2">
                  <c:v>97.912449993441115</c:v>
                </c:pt>
                <c:pt idx="3">
                  <c:v>94.151826793616877</c:v>
                </c:pt>
                <c:pt idx="4">
                  <c:v>93.891976980283872</c:v>
                </c:pt>
                <c:pt idx="5">
                  <c:v>92.511537320928028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AA-4759-980E-FB6C64B0EC71}"/>
            </c:ext>
          </c:extLst>
        </c:ser>
        <c:ser>
          <c:idx val="3"/>
          <c:order val="3"/>
          <c:tx>
            <c:v>Aust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Queensland!$L$3:$L$8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Queensland!$L$27:$L$32</c:f>
              <c:numCache>
                <c:formatCode>0.0</c:formatCode>
                <c:ptCount val="6"/>
                <c:pt idx="0">
                  <c:v>100</c:v>
                </c:pt>
                <c:pt idx="1">
                  <c:v>99.682622578177046</c:v>
                </c:pt>
                <c:pt idx="2">
                  <c:v>98.612571987068449</c:v>
                </c:pt>
                <c:pt idx="3">
                  <c:v>94.277569607265548</c:v>
                </c:pt>
                <c:pt idx="4">
                  <c:v>92.743467845978984</c:v>
                </c:pt>
                <c:pt idx="5">
                  <c:v>91.820076254221661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AA-4759-980E-FB6C64B0E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Queensland!$L$143:$L$161</c:f>
              <c:numCache>
                <c:formatCode>0%</c:formatCode>
                <c:ptCount val="19"/>
                <c:pt idx="0">
                  <c:v>1.454884945162835E-2</c:v>
                </c:pt>
                <c:pt idx="1">
                  <c:v>2.2993678558967109E-2</c:v>
                </c:pt>
                <c:pt idx="2">
                  <c:v>7.3960755303755038E-2</c:v>
                </c:pt>
                <c:pt idx="3">
                  <c:v>1.2949366650914581E-2</c:v>
                </c:pt>
                <c:pt idx="4">
                  <c:v>7.4540194536506246E-2</c:v>
                </c:pt>
                <c:pt idx="5">
                  <c:v>4.4857817347760988E-2</c:v>
                </c:pt>
                <c:pt idx="6">
                  <c:v>9.4154684079880882E-2</c:v>
                </c:pt>
                <c:pt idx="7">
                  <c:v>7.6913485426526998E-2</c:v>
                </c:pt>
                <c:pt idx="8">
                  <c:v>4.423227445092108E-2</c:v>
                </c:pt>
                <c:pt idx="9">
                  <c:v>1.0057409539895911E-2</c:v>
                </c:pt>
                <c:pt idx="10">
                  <c:v>2.8548122271108405E-2</c:v>
                </c:pt>
                <c:pt idx="11">
                  <c:v>2.359250228684652E-2</c:v>
                </c:pt>
                <c:pt idx="12">
                  <c:v>7.6234504191766098E-2</c:v>
                </c:pt>
                <c:pt idx="13">
                  <c:v>6.6820974233290822E-2</c:v>
                </c:pt>
                <c:pt idx="14">
                  <c:v>5.0330007931925845E-2</c:v>
                </c:pt>
                <c:pt idx="15">
                  <c:v>6.0947996114718489E-2</c:v>
                </c:pt>
                <c:pt idx="16">
                  <c:v>0.16809081583577037</c:v>
                </c:pt>
                <c:pt idx="17">
                  <c:v>1.7198762326181328E-2</c:v>
                </c:pt>
                <c:pt idx="18">
                  <c:v>3.8478222829486645E-2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3-4B0E-8A21-37D8AFCB6DD6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Queensland!$L$163:$L$181</c:f>
              <c:numCache>
                <c:formatCode>0%</c:formatCode>
                <c:ptCount val="19"/>
                <c:pt idx="0">
                  <c:v>1.4897008330202856E-2</c:v>
                </c:pt>
                <c:pt idx="1">
                  <c:v>2.4190172301396726E-2</c:v>
                </c:pt>
                <c:pt idx="2">
                  <c:v>7.5801206986088179E-2</c:v>
                </c:pt>
                <c:pt idx="3">
                  <c:v>1.3681699220755872E-2</c:v>
                </c:pt>
                <c:pt idx="4">
                  <c:v>7.5498649521683878E-2</c:v>
                </c:pt>
                <c:pt idx="5">
                  <c:v>4.5981272686378791E-2</c:v>
                </c:pt>
                <c:pt idx="6">
                  <c:v>9.3950881852022147E-2</c:v>
                </c:pt>
                <c:pt idx="7">
                  <c:v>5.751349532263416E-2</c:v>
                </c:pt>
                <c:pt idx="8">
                  <c:v>4.5544619609925001E-2</c:v>
                </c:pt>
                <c:pt idx="9">
                  <c:v>9.7230615305892599E-3</c:v>
                </c:pt>
                <c:pt idx="10">
                  <c:v>2.9880784409378906E-2</c:v>
                </c:pt>
                <c:pt idx="11">
                  <c:v>2.2690329783431523E-2</c:v>
                </c:pt>
                <c:pt idx="12">
                  <c:v>7.7195125239073112E-2</c:v>
                </c:pt>
                <c:pt idx="13">
                  <c:v>6.520990734194472E-2</c:v>
                </c:pt>
                <c:pt idx="14">
                  <c:v>5.0527567479528412E-2</c:v>
                </c:pt>
                <c:pt idx="15">
                  <c:v>6.4683666578691706E-2</c:v>
                </c:pt>
                <c:pt idx="16">
                  <c:v>0.1827368261292546</c:v>
                </c:pt>
                <c:pt idx="17">
                  <c:v>1.3482806707328078E-2</c:v>
                </c:pt>
                <c:pt idx="18">
                  <c:v>3.6384985020720122E-2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83-4B0E-8A21-37D8AFCB6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-4.3132877205617537E-2</c:v>
                </c:pt>
                <c:pt idx="1">
                  <c:v>-1.6868235776618334E-2</c:v>
                </c:pt>
                <c:pt idx="2">
                  <c:v>-4.2241520981497804E-2</c:v>
                </c:pt>
                <c:pt idx="3">
                  <c:v>-1.2646356758506339E-2</c:v>
                </c:pt>
                <c:pt idx="4">
                  <c:v>-5.3479807138138047E-2</c:v>
                </c:pt>
                <c:pt idx="5">
                  <c:v>-4.2091401742542778E-2</c:v>
                </c:pt>
                <c:pt idx="6">
                  <c:v>-6.7518654328750149E-2</c:v>
                </c:pt>
                <c:pt idx="7">
                  <c:v>-0.3012070868072585</c:v>
                </c:pt>
                <c:pt idx="8">
                  <c:v>-3.7769697256834323E-2</c:v>
                </c:pt>
                <c:pt idx="9">
                  <c:v>-9.6562483721414738E-2</c:v>
                </c:pt>
                <c:pt idx="10">
                  <c:v>-2.187205226551181E-2</c:v>
                </c:pt>
                <c:pt idx="11">
                  <c:v>-0.1012311245336649</c:v>
                </c:pt>
                <c:pt idx="12">
                  <c:v>-5.3720311726867975E-2</c:v>
                </c:pt>
                <c:pt idx="13">
                  <c:v>-8.8026955403625373E-2</c:v>
                </c:pt>
                <c:pt idx="14">
                  <c:v>-6.1827682763071712E-2</c:v>
                </c:pt>
                <c:pt idx="15">
                  <c:v>-8.2175460312547965E-3</c:v>
                </c:pt>
                <c:pt idx="16">
                  <c:v>1.5928899582972278E-2</c:v>
                </c:pt>
                <c:pt idx="17">
                  <c:v>-0.26740434994516871</c:v>
                </c:pt>
                <c:pt idx="18">
                  <c:v>-0.11633344679692292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A-4B4B-9E15-64C063C99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99.283387622149831</c:v>
                </c:pt>
                <c:pt idx="1">
                  <c:v>99.483696066038164</c:v>
                </c:pt>
                <c:pt idx="2">
                  <c:v>99.763341616376749</c:v>
                </c:pt>
                <c:pt idx="3">
                  <c:v>99.669601677148847</c:v>
                </c:pt>
                <c:pt idx="4">
                  <c:v>99.817580663550331</c:v>
                </c:pt>
                <c:pt idx="5">
                  <c:v>99.769202737174552</c:v>
                </c:pt>
                <c:pt idx="6">
                  <c:v>99.04485758144294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2-4A18-AB4D-30CA40F6D380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85.814332247557005</c:v>
                </c:pt>
                <c:pt idx="1">
                  <c:v>92.069632495164413</c:v>
                </c:pt>
                <c:pt idx="2">
                  <c:v>96.19423736835877</c:v>
                </c:pt>
                <c:pt idx="3">
                  <c:v>97.066666666666663</c:v>
                </c:pt>
                <c:pt idx="4">
                  <c:v>97.529738152244136</c:v>
                </c:pt>
                <c:pt idx="5">
                  <c:v>96.493501234967809</c:v>
                </c:pt>
                <c:pt idx="6">
                  <c:v>94.365796804821201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2-4A18-AB4D-30CA40F6D380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85.539576547231277</c:v>
                </c:pt>
                <c:pt idx="1">
                  <c:v>90.128405854490637</c:v>
                </c:pt>
                <c:pt idx="2">
                  <c:v>94.768015619453323</c:v>
                </c:pt>
                <c:pt idx="3">
                  <c:v>96.095698113207533</c:v>
                </c:pt>
                <c:pt idx="4">
                  <c:v>96.64432029795158</c:v>
                </c:pt>
                <c:pt idx="5">
                  <c:v>95.449973681013887</c:v>
                </c:pt>
                <c:pt idx="6">
                  <c:v>92.563534026948659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B2-4A18-AB4D-30CA40F6D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98.30244826186933</c:v>
                </c:pt>
                <c:pt idx="1">
                  <c:v>99.343182938659965</c:v>
                </c:pt>
                <c:pt idx="2">
                  <c:v>100.06225573271539</c:v>
                </c:pt>
                <c:pt idx="3">
                  <c:v>99.872151195108387</c:v>
                </c:pt>
                <c:pt idx="4">
                  <c:v>100.01373815084489</c:v>
                </c:pt>
                <c:pt idx="5">
                  <c:v>99.771443936542084</c:v>
                </c:pt>
                <c:pt idx="6">
                  <c:v>99.822616407982252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E-47C2-A481-29EADB187D91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78.723116461517648</c:v>
                </c:pt>
                <c:pt idx="1">
                  <c:v>89.514782359770351</c:v>
                </c:pt>
                <c:pt idx="2">
                  <c:v>95.315256113167095</c:v>
                </c:pt>
                <c:pt idx="3">
                  <c:v>95.871780618862331</c:v>
                </c:pt>
                <c:pt idx="4">
                  <c:v>95.568465056032025</c:v>
                </c:pt>
                <c:pt idx="5">
                  <c:v>94.886618266559111</c:v>
                </c:pt>
                <c:pt idx="6">
                  <c:v>91.054798859676907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0E-47C2-A481-29EADB187D91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76.574665223860407</c:v>
                </c:pt>
                <c:pt idx="1">
                  <c:v>86.500421444361393</c:v>
                </c:pt>
                <c:pt idx="2">
                  <c:v>93.150122782139519</c:v>
                </c:pt>
                <c:pt idx="3">
                  <c:v>94.379136557346669</c:v>
                </c:pt>
                <c:pt idx="4">
                  <c:v>94.180421172453038</c:v>
                </c:pt>
                <c:pt idx="5">
                  <c:v>93.311777359505243</c:v>
                </c:pt>
                <c:pt idx="6">
                  <c:v>89.275324675324669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0E-47C2-A481-29EADB187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'South Australia'!$L$3:$L$8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'South Australia'!$L$9:$L$14</c:f>
              <c:numCache>
                <c:formatCode>0.0</c:formatCode>
                <c:ptCount val="6"/>
                <c:pt idx="0">
                  <c:v>100</c:v>
                </c:pt>
                <c:pt idx="1">
                  <c:v>99.698931840530008</c:v>
                </c:pt>
                <c:pt idx="2">
                  <c:v>98.336619502132777</c:v>
                </c:pt>
                <c:pt idx="3">
                  <c:v>94.463901337349824</c:v>
                </c:pt>
                <c:pt idx="4">
                  <c:v>93.846065621052162</c:v>
                </c:pt>
                <c:pt idx="5">
                  <c:v>92.182195992841827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6-4C30-B16C-2C3845CA4A9D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rgbClr val="669966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'South Australia'!$L$3:$L$8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'South Australia'!$L$15:$L$20</c:f>
              <c:numCache>
                <c:formatCode>0.0</c:formatCode>
                <c:ptCount val="6"/>
                <c:pt idx="0">
                  <c:v>100</c:v>
                </c:pt>
                <c:pt idx="1">
                  <c:v>100.20335692975048</c:v>
                </c:pt>
                <c:pt idx="2">
                  <c:v>98.804648453565875</c:v>
                </c:pt>
                <c:pt idx="3">
                  <c:v>97.052712320668533</c:v>
                </c:pt>
                <c:pt idx="4">
                  <c:v>95.527575485946798</c:v>
                </c:pt>
                <c:pt idx="5">
                  <c:v>95.539383178981609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6-4C30-B16C-2C3845CA4A9D}"/>
            </c:ext>
          </c:extLst>
        </c:ser>
        <c:ser>
          <c:idx val="0"/>
          <c:order val="2"/>
          <c:tx>
            <c:v>Aust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'South Australia'!$L$3:$L$8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'South Australia'!$L$21:$L$26</c:f>
              <c:numCache>
                <c:formatCode>0.0</c:formatCode>
                <c:ptCount val="6"/>
                <c:pt idx="0">
                  <c:v>100</c:v>
                </c:pt>
                <c:pt idx="1">
                  <c:v>99.358425204834759</c:v>
                </c:pt>
                <c:pt idx="2">
                  <c:v>97.912449993441115</c:v>
                </c:pt>
                <c:pt idx="3">
                  <c:v>94.151826793616877</c:v>
                </c:pt>
                <c:pt idx="4">
                  <c:v>93.891976980283872</c:v>
                </c:pt>
                <c:pt idx="5">
                  <c:v>92.511537320928028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06-4C30-B16C-2C3845CA4A9D}"/>
            </c:ext>
          </c:extLst>
        </c:ser>
        <c:ser>
          <c:idx val="3"/>
          <c:order val="3"/>
          <c:tx>
            <c:v>Aust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'South Australia'!$L$3:$L$8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'South Australia'!$L$27:$L$32</c:f>
              <c:numCache>
                <c:formatCode>0.0</c:formatCode>
                <c:ptCount val="6"/>
                <c:pt idx="0">
                  <c:v>100</c:v>
                </c:pt>
                <c:pt idx="1">
                  <c:v>99.682622578177046</c:v>
                </c:pt>
                <c:pt idx="2">
                  <c:v>98.612571987068449</c:v>
                </c:pt>
                <c:pt idx="3">
                  <c:v>94.277569607265548</c:v>
                </c:pt>
                <c:pt idx="4">
                  <c:v>92.743467845978984</c:v>
                </c:pt>
                <c:pt idx="5">
                  <c:v>91.820076254221661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06-4C30-B16C-2C3845CA4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Australia'!$L$143:$L$161</c:f>
              <c:numCache>
                <c:formatCode>0%</c:formatCode>
                <c:ptCount val="19"/>
                <c:pt idx="0">
                  <c:v>2.4589763007915478E-2</c:v>
                </c:pt>
                <c:pt idx="1">
                  <c:v>1.7107755414588567E-2</c:v>
                </c:pt>
                <c:pt idx="2">
                  <c:v>0.10011992126688132</c:v>
                </c:pt>
                <c:pt idx="3">
                  <c:v>9.829833240286124E-3</c:v>
                </c:pt>
                <c:pt idx="4">
                  <c:v>6.5244927802674699E-2</c:v>
                </c:pt>
                <c:pt idx="5">
                  <c:v>4.7813334367815895E-2</c:v>
                </c:pt>
                <c:pt idx="6">
                  <c:v>0.11312066845564685</c:v>
                </c:pt>
                <c:pt idx="7">
                  <c:v>7.4788029462513214E-2</c:v>
                </c:pt>
                <c:pt idx="8">
                  <c:v>4.0839010337516801E-2</c:v>
                </c:pt>
                <c:pt idx="9">
                  <c:v>1.1497936375948955E-2</c:v>
                </c:pt>
                <c:pt idx="10">
                  <c:v>3.7017047035785788E-2</c:v>
                </c:pt>
                <c:pt idx="11">
                  <c:v>1.7387740369613873E-2</c:v>
                </c:pt>
                <c:pt idx="12">
                  <c:v>7.1198824737851441E-2</c:v>
                </c:pt>
                <c:pt idx="13">
                  <c:v>6.9124237420495241E-2</c:v>
                </c:pt>
                <c:pt idx="14">
                  <c:v>3.9887736152972982E-2</c:v>
                </c:pt>
                <c:pt idx="15">
                  <c:v>6.5184208173874034E-2</c:v>
                </c:pt>
                <c:pt idx="16">
                  <c:v>0.13947467401149288</c:v>
                </c:pt>
                <c:pt idx="17">
                  <c:v>1.6417912965158741E-2</c:v>
                </c:pt>
                <c:pt idx="18">
                  <c:v>3.8786349552783067E-2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62-4C09-8373-65518F2C1D4E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Australia'!$L$163:$L$181</c:f>
              <c:numCache>
                <c:formatCode>0%</c:formatCode>
                <c:ptCount val="19"/>
                <c:pt idx="0">
                  <c:v>2.2908357166682436E-2</c:v>
                </c:pt>
                <c:pt idx="1">
                  <c:v>1.8169639042547994E-2</c:v>
                </c:pt>
                <c:pt idx="2">
                  <c:v>0.10504965710533264</c:v>
                </c:pt>
                <c:pt idx="3">
                  <c:v>1.0661635483418265E-2</c:v>
                </c:pt>
                <c:pt idx="4">
                  <c:v>6.6889902094657255E-2</c:v>
                </c:pt>
                <c:pt idx="5">
                  <c:v>4.9220429463197539E-2</c:v>
                </c:pt>
                <c:pt idx="6">
                  <c:v>0.11539684058622811</c:v>
                </c:pt>
                <c:pt idx="7">
                  <c:v>4.8883911295479671E-2</c:v>
                </c:pt>
                <c:pt idx="8">
                  <c:v>4.3867536407800299E-2</c:v>
                </c:pt>
                <c:pt idx="9">
                  <c:v>1.1742877577976724E-2</c:v>
                </c:pt>
                <c:pt idx="10">
                  <c:v>3.9435914897790289E-2</c:v>
                </c:pt>
                <c:pt idx="11">
                  <c:v>1.6803384796046244E-2</c:v>
                </c:pt>
                <c:pt idx="12">
                  <c:v>7.3487685487983359E-2</c:v>
                </c:pt>
                <c:pt idx="13">
                  <c:v>7.1681937636186757E-2</c:v>
                </c:pt>
                <c:pt idx="14">
                  <c:v>3.9171120915449442E-2</c:v>
                </c:pt>
                <c:pt idx="15">
                  <c:v>7.1064085010724781E-2</c:v>
                </c:pt>
                <c:pt idx="16">
                  <c:v>0.14532225658192904</c:v>
                </c:pt>
                <c:pt idx="17">
                  <c:v>1.1696915548980027E-2</c:v>
                </c:pt>
                <c:pt idx="18">
                  <c:v>3.7999784461504149E-2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62-4C09-8373-65518F2C1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96.946353277600267</c:v>
                </c:pt>
                <c:pt idx="1">
                  <c:v>98.725392964590256</c:v>
                </c:pt>
                <c:pt idx="2">
                  <c:v>99.523768079678405</c:v>
                </c:pt>
                <c:pt idx="3">
                  <c:v>99.549056199712425</c:v>
                </c:pt>
                <c:pt idx="4">
                  <c:v>99.551262386656305</c:v>
                </c:pt>
                <c:pt idx="5">
                  <c:v>99.3301878507732</c:v>
                </c:pt>
                <c:pt idx="6">
                  <c:v>99.086666254558935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E-4730-985E-E42303161DDD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78.169270947316207</c:v>
                </c:pt>
                <c:pt idx="1">
                  <c:v>90.399862593981837</c:v>
                </c:pt>
                <c:pt idx="2">
                  <c:v>96.187424866323241</c:v>
                </c:pt>
                <c:pt idx="3">
                  <c:v>96.699299415669842</c:v>
                </c:pt>
                <c:pt idx="4">
                  <c:v>96.743620292357193</c:v>
                </c:pt>
                <c:pt idx="5">
                  <c:v>96.327609193750547</c:v>
                </c:pt>
                <c:pt idx="6">
                  <c:v>83.291092291525004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CE-4730-985E-E42303161DDD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78.173020527859236</c:v>
                </c:pt>
                <c:pt idx="1">
                  <c:v>87.931028273504481</c:v>
                </c:pt>
                <c:pt idx="2">
                  <c:v>94.441486844467164</c:v>
                </c:pt>
                <c:pt idx="3">
                  <c:v>95.28883348120047</c:v>
                </c:pt>
                <c:pt idx="4">
                  <c:v>95.324828245500143</c:v>
                </c:pt>
                <c:pt idx="5">
                  <c:v>94.383780806169611</c:v>
                </c:pt>
                <c:pt idx="6">
                  <c:v>82.736833158187551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CE-4730-985E-E42303161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-0.14121064544893336</c:v>
                </c:pt>
                <c:pt idx="1">
                  <c:v>-2.0960268165237106E-2</c:v>
                </c:pt>
                <c:pt idx="2">
                  <c:v>-3.2789083557951515E-2</c:v>
                </c:pt>
                <c:pt idx="3">
                  <c:v>-1.7330130404946686E-4</c:v>
                </c:pt>
                <c:pt idx="4">
                  <c:v>-5.4936793940490669E-2</c:v>
                </c:pt>
                <c:pt idx="5">
                  <c:v>-5.104980951037108E-2</c:v>
                </c:pt>
                <c:pt idx="6">
                  <c:v>-5.9629480527226164E-2</c:v>
                </c:pt>
                <c:pt idx="7">
                  <c:v>-0.39746690421957109</c:v>
                </c:pt>
                <c:pt idx="8">
                  <c:v>-9.8178664353859579E-3</c:v>
                </c:pt>
                <c:pt idx="9">
                  <c:v>-5.854041367170304E-2</c:v>
                </c:pt>
                <c:pt idx="10">
                  <c:v>-1.7941859935298732E-2</c:v>
                </c:pt>
                <c:pt idx="11">
                  <c:v>-0.10915801726646612</c:v>
                </c:pt>
                <c:pt idx="12">
                  <c:v>-4.854381351716297E-2</c:v>
                </c:pt>
                <c:pt idx="13">
                  <c:v>-4.4069248224873681E-2</c:v>
                </c:pt>
                <c:pt idx="14">
                  <c:v>-9.4739312444500845E-2</c:v>
                </c:pt>
                <c:pt idx="15">
                  <c:v>4.9739953942091741E-3</c:v>
                </c:pt>
                <c:pt idx="16">
                  <c:v>-3.9529948121364678E-2</c:v>
                </c:pt>
                <c:pt idx="17">
                  <c:v>-0.34324943497020743</c:v>
                </c:pt>
                <c:pt idx="18">
                  <c:v>-9.6872064706905459E-2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73-4533-AC06-B9AD65155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99.117931983888241</c:v>
                </c:pt>
                <c:pt idx="1">
                  <c:v>99.461820660704831</c:v>
                </c:pt>
                <c:pt idx="2">
                  <c:v>99.891623523553577</c:v>
                </c:pt>
                <c:pt idx="3">
                  <c:v>100.06207431675145</c:v>
                </c:pt>
                <c:pt idx="4">
                  <c:v>100.09721087520813</c:v>
                </c:pt>
                <c:pt idx="5">
                  <c:v>99.795600977560539</c:v>
                </c:pt>
                <c:pt idx="6">
                  <c:v>98.947567431308286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C-4BC4-9C5D-ADC81DB7FC51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88.543313108652427</c:v>
                </c:pt>
                <c:pt idx="1">
                  <c:v>93.584005310036147</c:v>
                </c:pt>
                <c:pt idx="2">
                  <c:v>96.718682493537685</c:v>
                </c:pt>
                <c:pt idx="3">
                  <c:v>97.567893783946886</c:v>
                </c:pt>
                <c:pt idx="4">
                  <c:v>98.00097210875208</c:v>
                </c:pt>
                <c:pt idx="5">
                  <c:v>97.33614752277272</c:v>
                </c:pt>
                <c:pt idx="6">
                  <c:v>91.391479707587592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1C-4BC4-9C5D-ADC81DB7FC51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87.802375975118537</c:v>
                </c:pt>
                <c:pt idx="1">
                  <c:v>91.46656560854629</c:v>
                </c:pt>
                <c:pt idx="2">
                  <c:v>95.267506828450294</c:v>
                </c:pt>
                <c:pt idx="3">
                  <c:v>96.737856711785511</c:v>
                </c:pt>
                <c:pt idx="4">
                  <c:v>97.131534587422564</c:v>
                </c:pt>
                <c:pt idx="5">
                  <c:v>96.175005554321274</c:v>
                </c:pt>
                <c:pt idx="6">
                  <c:v>86.566296949836158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1C-4BC4-9C5D-ADC81DB7F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98.130964422358062</c:v>
                </c:pt>
                <c:pt idx="1">
                  <c:v>99.64195431768907</c:v>
                </c:pt>
                <c:pt idx="2">
                  <c:v>100.18753007949283</c:v>
                </c:pt>
                <c:pt idx="3">
                  <c:v>100.22823129872738</c:v>
                </c:pt>
                <c:pt idx="4">
                  <c:v>100.22610761472095</c:v>
                </c:pt>
                <c:pt idx="5">
                  <c:v>99.916728129237939</c:v>
                </c:pt>
                <c:pt idx="6">
                  <c:v>99.094606542882403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0-4D45-A926-4AEB2CDB6E42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82.453054224020406</c:v>
                </c:pt>
                <c:pt idx="1">
                  <c:v>92.617781736071763</c:v>
                </c:pt>
                <c:pt idx="2">
                  <c:v>97.094113546973787</c:v>
                </c:pt>
                <c:pt idx="3">
                  <c:v>98.325695192535917</c:v>
                </c:pt>
                <c:pt idx="4">
                  <c:v>98.745467427999827</c:v>
                </c:pt>
                <c:pt idx="5">
                  <c:v>98.79136827579643</c:v>
                </c:pt>
                <c:pt idx="6">
                  <c:v>90.429708222811669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0-4D45-A926-4AEB2CDB6E42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78.808039051849249</c:v>
                </c:pt>
                <c:pt idx="1">
                  <c:v>88.649825925026306</c:v>
                </c:pt>
                <c:pt idx="2">
                  <c:v>94.4273362430921</c:v>
                </c:pt>
                <c:pt idx="3">
                  <c:v>96.17771001844109</c:v>
                </c:pt>
                <c:pt idx="4">
                  <c:v>96.776226399366479</c:v>
                </c:pt>
                <c:pt idx="5">
                  <c:v>96.14103875710785</c:v>
                </c:pt>
                <c:pt idx="6">
                  <c:v>82.138107869142345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10-4D45-A926-4AEB2CDB6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'Western Australia'!$L$3:$L$8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'Western Australia'!$L$9:$L$14</c:f>
              <c:numCache>
                <c:formatCode>0.0</c:formatCode>
                <c:ptCount val="6"/>
                <c:pt idx="0">
                  <c:v>100</c:v>
                </c:pt>
                <c:pt idx="1">
                  <c:v>99.850206537485121</c:v>
                </c:pt>
                <c:pt idx="2">
                  <c:v>98.48861892399708</c:v>
                </c:pt>
                <c:pt idx="3">
                  <c:v>95.404171626912969</c:v>
                </c:pt>
                <c:pt idx="4">
                  <c:v>95.623807748024277</c:v>
                </c:pt>
                <c:pt idx="5">
                  <c:v>93.359280202521475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9-4EFF-BF39-15ABC1A0129D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rgbClr val="669966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'Western Australia'!$L$3:$L$8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'Western Australia'!$L$15:$L$20</c:f>
              <c:numCache>
                <c:formatCode>0.0</c:formatCode>
                <c:ptCount val="6"/>
                <c:pt idx="0">
                  <c:v>100</c:v>
                </c:pt>
                <c:pt idx="1">
                  <c:v>99.453152158772895</c:v>
                </c:pt>
                <c:pt idx="2">
                  <c:v>98.217659517659143</c:v>
                </c:pt>
                <c:pt idx="3">
                  <c:v>93.876085822250374</c:v>
                </c:pt>
                <c:pt idx="4">
                  <c:v>91.961064676960319</c:v>
                </c:pt>
                <c:pt idx="5">
                  <c:v>91.000581333259959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9-4EFF-BF39-15ABC1A0129D}"/>
            </c:ext>
          </c:extLst>
        </c:ser>
        <c:ser>
          <c:idx val="0"/>
          <c:order val="2"/>
          <c:tx>
            <c:v>Aust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'Western Australia'!$L$3:$L$8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'Western Australia'!$L$21:$L$26</c:f>
              <c:numCache>
                <c:formatCode>0.0</c:formatCode>
                <c:ptCount val="6"/>
                <c:pt idx="0">
                  <c:v>100</c:v>
                </c:pt>
                <c:pt idx="1">
                  <c:v>99.358425204834759</c:v>
                </c:pt>
                <c:pt idx="2">
                  <c:v>97.912449993441115</c:v>
                </c:pt>
                <c:pt idx="3">
                  <c:v>94.151826793616877</c:v>
                </c:pt>
                <c:pt idx="4">
                  <c:v>93.891976980283872</c:v>
                </c:pt>
                <c:pt idx="5">
                  <c:v>92.511537320928028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C9-4EFF-BF39-15ABC1A0129D}"/>
            </c:ext>
          </c:extLst>
        </c:ser>
        <c:ser>
          <c:idx val="3"/>
          <c:order val="3"/>
          <c:tx>
            <c:v>Aust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'Western Australia'!$L$3:$L$8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'Western Australia'!$L$27:$L$32</c:f>
              <c:numCache>
                <c:formatCode>0.0</c:formatCode>
                <c:ptCount val="6"/>
                <c:pt idx="0">
                  <c:v>100</c:v>
                </c:pt>
                <c:pt idx="1">
                  <c:v>99.682622578177046</c:v>
                </c:pt>
                <c:pt idx="2">
                  <c:v>98.612571987068449</c:v>
                </c:pt>
                <c:pt idx="3">
                  <c:v>94.277569607265548</c:v>
                </c:pt>
                <c:pt idx="4">
                  <c:v>92.743467845978984</c:v>
                </c:pt>
                <c:pt idx="5">
                  <c:v>91.820076254221661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C9-4EFF-BF39-15ABC1A01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Australia'!$L$143:$L$161</c:f>
              <c:numCache>
                <c:formatCode>0%</c:formatCode>
                <c:ptCount val="19"/>
                <c:pt idx="0">
                  <c:v>1.3540576010097389E-2</c:v>
                </c:pt>
                <c:pt idx="1">
                  <c:v>7.4020022661751839E-2</c:v>
                </c:pt>
                <c:pt idx="2">
                  <c:v>5.9974756529596537E-2</c:v>
                </c:pt>
                <c:pt idx="3">
                  <c:v>1.1450997547367364E-2</c:v>
                </c:pt>
                <c:pt idx="4">
                  <c:v>6.8459467018545342E-2</c:v>
                </c:pt>
                <c:pt idx="5">
                  <c:v>3.9671512169934454E-2</c:v>
                </c:pt>
                <c:pt idx="6">
                  <c:v>8.5962263880323006E-2</c:v>
                </c:pt>
                <c:pt idx="7">
                  <c:v>6.4051720428565287E-2</c:v>
                </c:pt>
                <c:pt idx="8">
                  <c:v>3.9512844049855854E-2</c:v>
                </c:pt>
                <c:pt idx="9">
                  <c:v>7.4242337315873269E-3</c:v>
                </c:pt>
                <c:pt idx="10">
                  <c:v>2.5800153468825748E-2</c:v>
                </c:pt>
                <c:pt idx="11">
                  <c:v>2.0586516257655514E-2</c:v>
                </c:pt>
                <c:pt idx="12">
                  <c:v>7.3584357654078392E-2</c:v>
                </c:pt>
                <c:pt idx="13">
                  <c:v>6.2995725821488505E-2</c:v>
                </c:pt>
                <c:pt idx="14">
                  <c:v>6.2953593608812267E-2</c:v>
                </c:pt>
                <c:pt idx="15">
                  <c:v>9.1196518982802885E-2</c:v>
                </c:pt>
                <c:pt idx="16">
                  <c:v>0.14534537657233831</c:v>
                </c:pt>
                <c:pt idx="17">
                  <c:v>1.7067131854104214E-2</c:v>
                </c:pt>
                <c:pt idx="18">
                  <c:v>3.5830309375941255E-2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9-40C8-A6ED-ACCEA31CB61C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Australia'!$L$163:$L$181</c:f>
              <c:numCache>
                <c:formatCode>0%</c:formatCode>
                <c:ptCount val="19"/>
                <c:pt idx="0">
                  <c:v>1.3112349458169338E-2</c:v>
                </c:pt>
                <c:pt idx="1">
                  <c:v>7.6520228336399446E-2</c:v>
                </c:pt>
                <c:pt idx="2">
                  <c:v>6.1228920600592027E-2</c:v>
                </c:pt>
                <c:pt idx="3">
                  <c:v>1.2336493632119283E-2</c:v>
                </c:pt>
                <c:pt idx="4">
                  <c:v>6.9287597047511487E-2</c:v>
                </c:pt>
                <c:pt idx="5">
                  <c:v>4.0835690113108718E-2</c:v>
                </c:pt>
                <c:pt idx="6">
                  <c:v>8.667583370126361E-2</c:v>
                </c:pt>
                <c:pt idx="7">
                  <c:v>4.7014547071092885E-2</c:v>
                </c:pt>
                <c:pt idx="8">
                  <c:v>4.132976745507095E-2</c:v>
                </c:pt>
                <c:pt idx="9">
                  <c:v>7.0135822683231345E-3</c:v>
                </c:pt>
                <c:pt idx="10">
                  <c:v>2.676123602987578E-2</c:v>
                </c:pt>
                <c:pt idx="11">
                  <c:v>1.9467805267081851E-2</c:v>
                </c:pt>
                <c:pt idx="12">
                  <c:v>7.4632698490934388E-2</c:v>
                </c:pt>
                <c:pt idx="13">
                  <c:v>5.8864683319718107E-2</c:v>
                </c:pt>
                <c:pt idx="14">
                  <c:v>6.5201809028237939E-2</c:v>
                </c:pt>
                <c:pt idx="15">
                  <c:v>9.4985408798398258E-2</c:v>
                </c:pt>
                <c:pt idx="16">
                  <c:v>0.15472533760847479</c:v>
                </c:pt>
                <c:pt idx="17">
                  <c:v>1.5596246095299738E-2</c:v>
                </c:pt>
                <c:pt idx="18">
                  <c:v>3.3797978173603395E-2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69-40C8-A6ED-ACCEA31CB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-9.5932472691161785E-2</c:v>
                </c:pt>
                <c:pt idx="1">
                  <c:v>-3.4872838250254334E-2</c:v>
                </c:pt>
                <c:pt idx="2">
                  <c:v>-4.6884341743393509E-2</c:v>
                </c:pt>
                <c:pt idx="3">
                  <c:v>5.7867543447627234E-3</c:v>
                </c:pt>
                <c:pt idx="4">
                  <c:v>-5.5113855098272935E-2</c:v>
                </c:pt>
                <c:pt idx="5">
                  <c:v>-3.9010507287312257E-2</c:v>
                </c:pt>
                <c:pt idx="6">
                  <c:v>-5.8657475963042494E-2</c:v>
                </c:pt>
                <c:pt idx="7">
                  <c:v>-0.31473436712758218</c:v>
                </c:pt>
                <c:pt idx="8">
                  <c:v>-2.3477698625164467E-2</c:v>
                </c:pt>
                <c:pt idx="9">
                  <c:v>-0.11804636561217097</c:v>
                </c:pt>
                <c:pt idx="10">
                  <c:v>-3.1629894722212559E-2</c:v>
                </c:pt>
                <c:pt idx="11">
                  <c:v>-0.11714043109079042</c:v>
                </c:pt>
                <c:pt idx="12">
                  <c:v>-5.3106498063007157E-2</c:v>
                </c:pt>
                <c:pt idx="13">
                  <c:v>-0.12762899507641523</c:v>
                </c:pt>
                <c:pt idx="14">
                  <c:v>-3.3066484400586682E-2</c:v>
                </c:pt>
                <c:pt idx="15">
                  <c:v>-2.761974973705672E-2</c:v>
                </c:pt>
                <c:pt idx="16">
                  <c:v>-6.1571624172001016E-3</c:v>
                </c:pt>
                <c:pt idx="17">
                  <c:v>-0.14686643206050742</c:v>
                </c:pt>
                <c:pt idx="18">
                  <c:v>-0.11936152114085563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3-42FA-A205-5B6AB269B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98.778359511343808</c:v>
                </c:pt>
                <c:pt idx="1">
                  <c:v>99.514538558786342</c:v>
                </c:pt>
                <c:pt idx="2">
                  <c:v>99.482364882009648</c:v>
                </c:pt>
                <c:pt idx="3">
                  <c:v>100.14771887960912</c:v>
                </c:pt>
                <c:pt idx="4">
                  <c:v>99.618365429779246</c:v>
                </c:pt>
                <c:pt idx="5">
                  <c:v>99.604651162790702</c:v>
                </c:pt>
                <c:pt idx="6">
                  <c:v>100.78208863671216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1-43C0-B854-38D1856B1B8D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90.750436300174513</c:v>
                </c:pt>
                <c:pt idx="1">
                  <c:v>93.16308470290771</c:v>
                </c:pt>
                <c:pt idx="2">
                  <c:v>95.732047703628524</c:v>
                </c:pt>
                <c:pt idx="3">
                  <c:v>97.710357366058744</c:v>
                </c:pt>
                <c:pt idx="4">
                  <c:v>97.410756223579142</c:v>
                </c:pt>
                <c:pt idx="5">
                  <c:v>95.627906976744185</c:v>
                </c:pt>
                <c:pt idx="6">
                  <c:v>94.862751111792662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01-43C0-B854-38D1856B1B8D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90.252056843679881</c:v>
                </c:pt>
                <c:pt idx="1">
                  <c:v>91.082730720606833</c:v>
                </c:pt>
                <c:pt idx="2">
                  <c:v>94.349149961938593</c:v>
                </c:pt>
                <c:pt idx="3">
                  <c:v>96.091983410033535</c:v>
                </c:pt>
                <c:pt idx="4">
                  <c:v>95.714537341474866</c:v>
                </c:pt>
                <c:pt idx="5">
                  <c:v>93.651976744186044</c:v>
                </c:pt>
                <c:pt idx="6">
                  <c:v>92.470479987731949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01-43C0-B854-38D1856B1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97.851063829787236</c:v>
                </c:pt>
                <c:pt idx="1">
                  <c:v>98.777426045191575</c:v>
                </c:pt>
                <c:pt idx="2">
                  <c:v>99.429750060664887</c:v>
                </c:pt>
                <c:pt idx="3">
                  <c:v>99.957126232620809</c:v>
                </c:pt>
                <c:pt idx="4">
                  <c:v>99.591785467562644</c:v>
                </c:pt>
                <c:pt idx="5">
                  <c:v>99.174594292109688</c:v>
                </c:pt>
                <c:pt idx="6">
                  <c:v>98.787967289719631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3-461B-9513-2A66E99EB335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83.319148936170222</c:v>
                </c:pt>
                <c:pt idx="1">
                  <c:v>88.107193537823377</c:v>
                </c:pt>
                <c:pt idx="2">
                  <c:v>93.308662945886923</c:v>
                </c:pt>
                <c:pt idx="3">
                  <c:v>95.884118331597961</c:v>
                </c:pt>
                <c:pt idx="4">
                  <c:v>95.9241348992024</c:v>
                </c:pt>
                <c:pt idx="5">
                  <c:v>94.15221040850588</c:v>
                </c:pt>
                <c:pt idx="6">
                  <c:v>91.457359813084111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13-461B-9513-2A66E99EB335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82.58106382978724</c:v>
                </c:pt>
                <c:pt idx="1">
                  <c:v>85.72835934941601</c:v>
                </c:pt>
                <c:pt idx="2">
                  <c:v>91.037733559815578</c:v>
                </c:pt>
                <c:pt idx="3">
                  <c:v>93.710540821951369</c:v>
                </c:pt>
                <c:pt idx="4">
                  <c:v>93.569867487282536</c:v>
                </c:pt>
                <c:pt idx="5">
                  <c:v>91.96572467823168</c:v>
                </c:pt>
                <c:pt idx="6">
                  <c:v>88.289719626168221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13-461B-9513-2A66E99EB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Tasmania!$L$3:$L$8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Tasmania!$L$9:$L$14</c:f>
              <c:numCache>
                <c:formatCode>0.0</c:formatCode>
                <c:ptCount val="6"/>
                <c:pt idx="0">
                  <c:v>100</c:v>
                </c:pt>
                <c:pt idx="1">
                  <c:v>99.528078512059309</c:v>
                </c:pt>
                <c:pt idx="2">
                  <c:v>98.11612425632903</c:v>
                </c:pt>
                <c:pt idx="3">
                  <c:v>94.43865837129934</c:v>
                </c:pt>
                <c:pt idx="4">
                  <c:v>93.992934785566931</c:v>
                </c:pt>
                <c:pt idx="5">
                  <c:v>92.036245965261799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1-4759-A2EF-DFD20BA0816D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rgbClr val="669966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Tasmania!$L$3:$L$8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Tasmania!$L$15:$L$20</c:f>
              <c:numCache>
                <c:formatCode>0.0</c:formatCode>
                <c:ptCount val="6"/>
                <c:pt idx="0">
                  <c:v>100</c:v>
                </c:pt>
                <c:pt idx="1">
                  <c:v>98.566084562725237</c:v>
                </c:pt>
                <c:pt idx="2">
                  <c:v>100.18149954786585</c:v>
                </c:pt>
                <c:pt idx="3">
                  <c:v>94.188927200339791</c:v>
                </c:pt>
                <c:pt idx="4">
                  <c:v>91.766769234619332</c:v>
                </c:pt>
                <c:pt idx="5">
                  <c:v>90.703377374711238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1-4759-A2EF-DFD20BA0816D}"/>
            </c:ext>
          </c:extLst>
        </c:ser>
        <c:ser>
          <c:idx val="0"/>
          <c:order val="2"/>
          <c:tx>
            <c:v>Aust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Tasmania!$L$3:$L$8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Tasmania!$L$21:$L$26</c:f>
              <c:numCache>
                <c:formatCode>0.0</c:formatCode>
                <c:ptCount val="6"/>
                <c:pt idx="0">
                  <c:v>100</c:v>
                </c:pt>
                <c:pt idx="1">
                  <c:v>99.358425204834759</c:v>
                </c:pt>
                <c:pt idx="2">
                  <c:v>97.912449993441115</c:v>
                </c:pt>
                <c:pt idx="3">
                  <c:v>94.151826793616877</c:v>
                </c:pt>
                <c:pt idx="4">
                  <c:v>93.891976980283872</c:v>
                </c:pt>
                <c:pt idx="5">
                  <c:v>92.511537320928028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1-4759-A2EF-DFD20BA0816D}"/>
            </c:ext>
          </c:extLst>
        </c:ser>
        <c:ser>
          <c:idx val="3"/>
          <c:order val="3"/>
          <c:tx>
            <c:v>Aust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Tasmania!$L$3:$L$8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Tasmania!$L$27:$L$32</c:f>
              <c:numCache>
                <c:formatCode>0.0</c:formatCode>
                <c:ptCount val="6"/>
                <c:pt idx="0">
                  <c:v>100</c:v>
                </c:pt>
                <c:pt idx="1">
                  <c:v>99.682622578177046</c:v>
                </c:pt>
                <c:pt idx="2">
                  <c:v>98.612571987068449</c:v>
                </c:pt>
                <c:pt idx="3">
                  <c:v>94.277569607265548</c:v>
                </c:pt>
                <c:pt idx="4">
                  <c:v>92.743467845978984</c:v>
                </c:pt>
                <c:pt idx="5">
                  <c:v>91.820076254221661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1-4759-A2EF-DFD20BA08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Tasmania!$L$143:$L$161</c:f>
              <c:numCache>
                <c:formatCode>0%</c:formatCode>
                <c:ptCount val="19"/>
                <c:pt idx="0">
                  <c:v>5.4649270345150422E-2</c:v>
                </c:pt>
                <c:pt idx="1">
                  <c:v>1.2535584622000141E-2</c:v>
                </c:pt>
                <c:pt idx="2">
                  <c:v>8.6981607581225473E-2</c:v>
                </c:pt>
                <c:pt idx="3">
                  <c:v>2.0542464769183037E-2</c:v>
                </c:pt>
                <c:pt idx="4">
                  <c:v>7.2551805222162341E-2</c:v>
                </c:pt>
                <c:pt idx="5">
                  <c:v>3.5309742702090717E-2</c:v>
                </c:pt>
                <c:pt idx="6">
                  <c:v>0.10089975342510492</c:v>
                </c:pt>
                <c:pt idx="7">
                  <c:v>8.1217307053783813E-2</c:v>
                </c:pt>
                <c:pt idx="8">
                  <c:v>4.5891234888442552E-2</c:v>
                </c:pt>
                <c:pt idx="9">
                  <c:v>8.8451259273774341E-3</c:v>
                </c:pt>
                <c:pt idx="10">
                  <c:v>3.0900787624444117E-2</c:v>
                </c:pt>
                <c:pt idx="11">
                  <c:v>1.7358219435327161E-2</c:v>
                </c:pt>
                <c:pt idx="12">
                  <c:v>5.4099511749048812E-2</c:v>
                </c:pt>
                <c:pt idx="13">
                  <c:v>6.1099408329114889E-2</c:v>
                </c:pt>
                <c:pt idx="14">
                  <c:v>7.023846459500209E-2</c:v>
                </c:pt>
                <c:pt idx="15">
                  <c:v>5.431179477130587E-2</c:v>
                </c:pt>
                <c:pt idx="16">
                  <c:v>0.13321031804351258</c:v>
                </c:pt>
                <c:pt idx="17">
                  <c:v>1.7657592928253783E-2</c:v>
                </c:pt>
                <c:pt idx="18">
                  <c:v>4.1569370281465512E-2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04-456E-9B0E-FFAAF3FAB00C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Tasmania!$L$163:$L$181</c:f>
              <c:numCache>
                <c:formatCode>0%</c:formatCode>
                <c:ptCount val="19"/>
                <c:pt idx="0">
                  <c:v>5.550239070325242E-2</c:v>
                </c:pt>
                <c:pt idx="1">
                  <c:v>1.3391155506867709E-2</c:v>
                </c:pt>
                <c:pt idx="2">
                  <c:v>8.7170492830788163E-2</c:v>
                </c:pt>
                <c:pt idx="3">
                  <c:v>2.2461320475357455E-2</c:v>
                </c:pt>
                <c:pt idx="4">
                  <c:v>7.3737701763177288E-2</c:v>
                </c:pt>
                <c:pt idx="5">
                  <c:v>3.7641563124330112E-2</c:v>
                </c:pt>
                <c:pt idx="6">
                  <c:v>0.10314127886108762</c:v>
                </c:pt>
                <c:pt idx="7">
                  <c:v>5.9781863963730225E-2</c:v>
                </c:pt>
                <c:pt idx="8">
                  <c:v>4.7335729231173934E-2</c:v>
                </c:pt>
                <c:pt idx="9">
                  <c:v>8.8799070154914443E-3</c:v>
                </c:pt>
                <c:pt idx="10">
                  <c:v>3.2500221928184213E-2</c:v>
                </c:pt>
                <c:pt idx="11">
                  <c:v>1.731406513706054E-2</c:v>
                </c:pt>
                <c:pt idx="12">
                  <c:v>5.4824807437010098E-2</c:v>
                </c:pt>
                <c:pt idx="13">
                  <c:v>6.2599183860211433E-2</c:v>
                </c:pt>
                <c:pt idx="14">
                  <c:v>7.5562451182452875E-2</c:v>
                </c:pt>
                <c:pt idx="15">
                  <c:v>5.7065616756609927E-2</c:v>
                </c:pt>
                <c:pt idx="16">
                  <c:v>0.13721655512693137</c:v>
                </c:pt>
                <c:pt idx="17">
                  <c:v>1.3967725225170612E-2</c:v>
                </c:pt>
                <c:pt idx="18">
                  <c:v>3.9787213896720033E-2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04-456E-9B0E-FFAAF3FAB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'New South Wales'!$L$3:$L$8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'New South Wales'!$L$9:$L$14</c:f>
              <c:numCache>
                <c:formatCode>0.0</c:formatCode>
                <c:ptCount val="6"/>
                <c:pt idx="0">
                  <c:v>100</c:v>
                </c:pt>
                <c:pt idx="1">
                  <c:v>99.219376100932394</c:v>
                </c:pt>
                <c:pt idx="2">
                  <c:v>97.74235204783092</c:v>
                </c:pt>
                <c:pt idx="3">
                  <c:v>93.937605144360361</c:v>
                </c:pt>
                <c:pt idx="4">
                  <c:v>93.779134595606934</c:v>
                </c:pt>
                <c:pt idx="5">
                  <c:v>92.562158391985292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0-4B66-9FC0-E90A70DDB46D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rgbClr val="669966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'New South Wales'!$L$3:$L$8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'New South Wales'!$L$15:$L$20</c:f>
              <c:numCache>
                <c:formatCode>0.0</c:formatCode>
                <c:ptCount val="6"/>
                <c:pt idx="0">
                  <c:v>100</c:v>
                </c:pt>
                <c:pt idx="1">
                  <c:v>100.8609482689635</c:v>
                </c:pt>
                <c:pt idx="2">
                  <c:v>99.865418431459844</c:v>
                </c:pt>
                <c:pt idx="3">
                  <c:v>95.172799231837175</c:v>
                </c:pt>
                <c:pt idx="4">
                  <c:v>93.439747641763489</c:v>
                </c:pt>
                <c:pt idx="5">
                  <c:v>92.484105930540878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0-4B66-9FC0-E90A70DDB46D}"/>
            </c:ext>
          </c:extLst>
        </c:ser>
        <c:ser>
          <c:idx val="0"/>
          <c:order val="2"/>
          <c:tx>
            <c:v>Aust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'New South Wales'!$L$3:$L$8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'New South Wales'!$L$21:$L$26</c:f>
              <c:numCache>
                <c:formatCode>0.0</c:formatCode>
                <c:ptCount val="6"/>
                <c:pt idx="0">
                  <c:v>100</c:v>
                </c:pt>
                <c:pt idx="1">
                  <c:v>99.358425204834759</c:v>
                </c:pt>
                <c:pt idx="2">
                  <c:v>97.912449993441115</c:v>
                </c:pt>
                <c:pt idx="3">
                  <c:v>94.151826793616877</c:v>
                </c:pt>
                <c:pt idx="4">
                  <c:v>93.891976980283872</c:v>
                </c:pt>
                <c:pt idx="5">
                  <c:v>92.511537320928028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20-4B66-9FC0-E90A70DDB46D}"/>
            </c:ext>
          </c:extLst>
        </c:ser>
        <c:ser>
          <c:idx val="3"/>
          <c:order val="3"/>
          <c:tx>
            <c:v>Aust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'New South Wales'!$L$3:$L$8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'New South Wales'!$L$27:$L$32</c:f>
              <c:numCache>
                <c:formatCode>0.0</c:formatCode>
                <c:ptCount val="6"/>
                <c:pt idx="0">
                  <c:v>100</c:v>
                </c:pt>
                <c:pt idx="1">
                  <c:v>99.682622578177046</c:v>
                </c:pt>
                <c:pt idx="2">
                  <c:v>98.612571987068449</c:v>
                </c:pt>
                <c:pt idx="3">
                  <c:v>94.277569607265548</c:v>
                </c:pt>
                <c:pt idx="4">
                  <c:v>92.743467845978984</c:v>
                </c:pt>
                <c:pt idx="5">
                  <c:v>91.820076254221661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20-4B66-9FC0-E90A70DDB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-6.5269920318725028E-2</c:v>
                </c:pt>
                <c:pt idx="1">
                  <c:v>-1.6821537125488395E-2</c:v>
                </c:pt>
                <c:pt idx="2">
                  <c:v>-7.7638923654568259E-2</c:v>
                </c:pt>
                <c:pt idx="3">
                  <c:v>6.3328033916270066E-3</c:v>
                </c:pt>
                <c:pt idx="4">
                  <c:v>-6.4593742966464029E-2</c:v>
                </c:pt>
                <c:pt idx="5">
                  <c:v>-1.8857715430861677E-2</c:v>
                </c:pt>
                <c:pt idx="6">
                  <c:v>-5.9191347035658426E-2</c:v>
                </c:pt>
                <c:pt idx="7">
                  <c:v>-0.32254607600026797</c:v>
                </c:pt>
                <c:pt idx="8">
                  <c:v>-5.0667773692326001E-2</c:v>
                </c:pt>
                <c:pt idx="9">
                  <c:v>-7.6018461538461479E-2</c:v>
                </c:pt>
                <c:pt idx="10">
                  <c:v>-3.1999295402501349E-2</c:v>
                </c:pt>
                <c:pt idx="11">
                  <c:v>-8.1978676701160214E-2</c:v>
                </c:pt>
                <c:pt idx="12">
                  <c:v>-6.7298520977965515E-2</c:v>
                </c:pt>
                <c:pt idx="13">
                  <c:v>-5.7045879732739446E-2</c:v>
                </c:pt>
                <c:pt idx="14">
                  <c:v>-9.8752324860508223E-3</c:v>
                </c:pt>
                <c:pt idx="15">
                  <c:v>-3.2971537382240901E-2</c:v>
                </c:pt>
                <c:pt idx="16">
                  <c:v>-5.1958076247292873E-2</c:v>
                </c:pt>
                <c:pt idx="17">
                  <c:v>-0.27196362515413075</c:v>
                </c:pt>
                <c:pt idx="18">
                  <c:v>-0.1190951944480817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7-4905-A583-068E21BC5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99.559193954659946</c:v>
                </c:pt>
                <c:pt idx="1">
                  <c:v>99.656643429403815</c:v>
                </c:pt>
                <c:pt idx="2">
                  <c:v>99.677007436340418</c:v>
                </c:pt>
                <c:pt idx="3">
                  <c:v>99.925205684367995</c:v>
                </c:pt>
                <c:pt idx="4">
                  <c:v>99.695479034902789</c:v>
                </c:pt>
                <c:pt idx="5">
                  <c:v>99.471299093655588</c:v>
                </c:pt>
                <c:pt idx="6">
                  <c:v>98.930753564154784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50-4A12-83DD-AC6040A722CD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86.083123425692705</c:v>
                </c:pt>
                <c:pt idx="1">
                  <c:v>93.840391218395595</c:v>
                </c:pt>
                <c:pt idx="2">
                  <c:v>97.205738751596186</c:v>
                </c:pt>
                <c:pt idx="3">
                  <c:v>96.690351533283476</c:v>
                </c:pt>
                <c:pt idx="4">
                  <c:v>97.118763176387915</c:v>
                </c:pt>
                <c:pt idx="5">
                  <c:v>96.727089627391734</c:v>
                </c:pt>
                <c:pt idx="6">
                  <c:v>94.602851323828915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50-4A12-83DD-AC6040A722CD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86.640428211586894</c:v>
                </c:pt>
                <c:pt idx="1">
                  <c:v>91.841847882634482</c:v>
                </c:pt>
                <c:pt idx="2">
                  <c:v>95.50259145196425</c:v>
                </c:pt>
                <c:pt idx="3">
                  <c:v>95.41669783096485</c:v>
                </c:pt>
                <c:pt idx="4">
                  <c:v>96.462637620051524</c:v>
                </c:pt>
                <c:pt idx="5">
                  <c:v>95.060171198388716</c:v>
                </c:pt>
                <c:pt idx="6">
                  <c:v>91.289205702647664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50-4A12-83DD-AC6040A72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99.238302502720344</c:v>
                </c:pt>
                <c:pt idx="1">
                  <c:v>99.803576966814845</c:v>
                </c:pt>
                <c:pt idx="2">
                  <c:v>99.842171717171709</c:v>
                </c:pt>
                <c:pt idx="3">
                  <c:v>100.20366598778003</c:v>
                </c:pt>
                <c:pt idx="4">
                  <c:v>99.868452523319789</c:v>
                </c:pt>
                <c:pt idx="5">
                  <c:v>100.0278940027894</c:v>
                </c:pt>
                <c:pt idx="6">
                  <c:v>101.29310344827587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6-4B67-A3E6-0892E0F16D0B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84.330794341675727</c:v>
                </c:pt>
                <c:pt idx="1">
                  <c:v>94.045280678176368</c:v>
                </c:pt>
                <c:pt idx="2">
                  <c:v>98.003472222222214</c:v>
                </c:pt>
                <c:pt idx="3">
                  <c:v>98.913781398506444</c:v>
                </c:pt>
                <c:pt idx="4">
                  <c:v>98.481224587419277</c:v>
                </c:pt>
                <c:pt idx="5">
                  <c:v>98.493723849372387</c:v>
                </c:pt>
                <c:pt idx="6">
                  <c:v>93.472906403940897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F6-4B67-A3E6-0892E0F16D0B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82.073449401523391</c:v>
                </c:pt>
                <c:pt idx="1">
                  <c:v>90.983045590819827</c:v>
                </c:pt>
                <c:pt idx="2">
                  <c:v>95.725615530303031</c:v>
                </c:pt>
                <c:pt idx="3">
                  <c:v>96.942391620599352</c:v>
                </c:pt>
                <c:pt idx="4">
                  <c:v>96.545922028222918</c:v>
                </c:pt>
                <c:pt idx="5">
                  <c:v>95.986610878661082</c:v>
                </c:pt>
                <c:pt idx="6">
                  <c:v>89.608374384236456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F6-4B67-A3E6-0892E0F1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'Northern Territory'!$L$3:$L$8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'Northern Territory'!$L$9:$L$14</c:f>
              <c:numCache>
                <c:formatCode>0.0</c:formatCode>
                <c:ptCount val="6"/>
                <c:pt idx="0">
                  <c:v>100</c:v>
                </c:pt>
                <c:pt idx="1">
                  <c:v>99.819072371051575</c:v>
                </c:pt>
                <c:pt idx="2">
                  <c:v>99.381247500999606</c:v>
                </c:pt>
                <c:pt idx="3">
                  <c:v>96.151719312275091</c:v>
                </c:pt>
                <c:pt idx="4">
                  <c:v>96.222510995601766</c:v>
                </c:pt>
                <c:pt idx="5">
                  <c:v>94.278528588564583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E-4549-9ECD-4F308AB9855A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rgbClr val="669966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'Northern Territory'!$L$3:$L$8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'Northern Territory'!$L$15:$L$20</c:f>
              <c:numCache>
                <c:formatCode>0.0</c:formatCode>
                <c:ptCount val="6"/>
                <c:pt idx="0">
                  <c:v>100</c:v>
                </c:pt>
                <c:pt idx="1">
                  <c:v>99.060725415413003</c:v>
                </c:pt>
                <c:pt idx="2">
                  <c:v>98.25853510346839</c:v>
                </c:pt>
                <c:pt idx="3">
                  <c:v>93.837629306412637</c:v>
                </c:pt>
                <c:pt idx="4">
                  <c:v>92.378082182346603</c:v>
                </c:pt>
                <c:pt idx="5">
                  <c:v>90.761404758180404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E-4549-9ECD-4F308AB9855A}"/>
            </c:ext>
          </c:extLst>
        </c:ser>
        <c:ser>
          <c:idx val="0"/>
          <c:order val="2"/>
          <c:tx>
            <c:v>Aust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'Northern Territory'!$L$3:$L$8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'Northern Territory'!$L$21:$L$26</c:f>
              <c:numCache>
                <c:formatCode>0.0</c:formatCode>
                <c:ptCount val="6"/>
                <c:pt idx="0">
                  <c:v>100</c:v>
                </c:pt>
                <c:pt idx="1">
                  <c:v>99.358425204834759</c:v>
                </c:pt>
                <c:pt idx="2">
                  <c:v>97.912449993441115</c:v>
                </c:pt>
                <c:pt idx="3">
                  <c:v>94.151826793616877</c:v>
                </c:pt>
                <c:pt idx="4">
                  <c:v>93.891976980283872</c:v>
                </c:pt>
                <c:pt idx="5">
                  <c:v>92.511537320928028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5E-4549-9ECD-4F308AB9855A}"/>
            </c:ext>
          </c:extLst>
        </c:ser>
        <c:ser>
          <c:idx val="3"/>
          <c:order val="3"/>
          <c:tx>
            <c:v>Aust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'Northern Territory'!$L$3:$L$8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'Northern Territory'!$L$27:$L$32</c:f>
              <c:numCache>
                <c:formatCode>0.0</c:formatCode>
                <c:ptCount val="6"/>
                <c:pt idx="0">
                  <c:v>100</c:v>
                </c:pt>
                <c:pt idx="1">
                  <c:v>99.682622578177046</c:v>
                </c:pt>
                <c:pt idx="2">
                  <c:v>98.612571987068449</c:v>
                </c:pt>
                <c:pt idx="3">
                  <c:v>94.277569607265548</c:v>
                </c:pt>
                <c:pt idx="4">
                  <c:v>92.743467845978984</c:v>
                </c:pt>
                <c:pt idx="5">
                  <c:v>91.820076254221661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5E-4549-9ECD-4F308AB98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Territory'!$L$143:$L$161</c:f>
              <c:numCache>
                <c:formatCode>0%</c:formatCode>
                <c:ptCount val="19"/>
                <c:pt idx="0">
                  <c:v>1.250499800079968E-2</c:v>
                </c:pt>
                <c:pt idx="1">
                  <c:v>2.7678928428628548E-2</c:v>
                </c:pt>
                <c:pt idx="2">
                  <c:v>2.735905637744902E-2</c:v>
                </c:pt>
                <c:pt idx="3">
                  <c:v>1.482407037185126E-2</c:v>
                </c:pt>
                <c:pt idx="4">
                  <c:v>8.1877249100359858E-2</c:v>
                </c:pt>
                <c:pt idx="5">
                  <c:v>2.696921231507397E-2</c:v>
                </c:pt>
                <c:pt idx="6">
                  <c:v>7.1151539384246301E-2</c:v>
                </c:pt>
                <c:pt idx="7">
                  <c:v>7.206117552978808E-2</c:v>
                </c:pt>
                <c:pt idx="8">
                  <c:v>4.1853258696521393E-2</c:v>
                </c:pt>
                <c:pt idx="9">
                  <c:v>5.7277089164334263E-3</c:v>
                </c:pt>
                <c:pt idx="10">
                  <c:v>1.4064374250299881E-2</c:v>
                </c:pt>
                <c:pt idx="11">
                  <c:v>1.6953218712514994E-2</c:v>
                </c:pt>
                <c:pt idx="12">
                  <c:v>5.4968012794882046E-2</c:v>
                </c:pt>
                <c:pt idx="13">
                  <c:v>4.8970411835265897E-2</c:v>
                </c:pt>
                <c:pt idx="14">
                  <c:v>0.15496801279488204</c:v>
                </c:pt>
                <c:pt idx="15">
                  <c:v>8.775489804078368E-2</c:v>
                </c:pt>
                <c:pt idx="16">
                  <c:v>0.17207117153138746</c:v>
                </c:pt>
                <c:pt idx="17">
                  <c:v>2.063174730107957E-2</c:v>
                </c:pt>
                <c:pt idx="18">
                  <c:v>4.657137145141943E-2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D-45CA-AEA8-05403A7E0ADD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Territory'!$L$163:$L$181</c:f>
              <c:numCache>
                <c:formatCode>0%</c:formatCode>
                <c:ptCount val="19"/>
                <c:pt idx="0">
                  <c:v>1.2456497417623941E-2</c:v>
                </c:pt>
                <c:pt idx="1">
                  <c:v>2.6372764647954582E-2</c:v>
                </c:pt>
                <c:pt idx="2">
                  <c:v>2.7821931832736332E-2</c:v>
                </c:pt>
                <c:pt idx="3">
                  <c:v>1.5930236404674315E-2</c:v>
                </c:pt>
                <c:pt idx="4">
                  <c:v>8.2773019789592964E-2</c:v>
                </c:pt>
                <c:pt idx="5">
                  <c:v>2.7406308818078415E-2</c:v>
                </c:pt>
                <c:pt idx="6">
                  <c:v>7.2682180714583183E-2</c:v>
                </c:pt>
                <c:pt idx="7">
                  <c:v>5.4151967890153377E-2</c:v>
                </c:pt>
                <c:pt idx="8">
                  <c:v>4.1663556562475348E-2</c:v>
                </c:pt>
                <c:pt idx="9">
                  <c:v>5.5516420077814802E-3</c:v>
                </c:pt>
                <c:pt idx="10">
                  <c:v>1.4172002615880362E-2</c:v>
                </c:pt>
                <c:pt idx="11">
                  <c:v>1.6995800511131486E-2</c:v>
                </c:pt>
                <c:pt idx="12">
                  <c:v>5.4397100647778147E-2</c:v>
                </c:pt>
                <c:pt idx="13">
                  <c:v>4.7588092994377211E-2</c:v>
                </c:pt>
                <c:pt idx="14">
                  <c:v>0.16084695488284942</c:v>
                </c:pt>
                <c:pt idx="15">
                  <c:v>9.4899139321075562E-2</c:v>
                </c:pt>
                <c:pt idx="16">
                  <c:v>0.18058120213443624</c:v>
                </c:pt>
                <c:pt idx="17">
                  <c:v>1.5546527300070485E-2</c:v>
                </c:pt>
                <c:pt idx="18">
                  <c:v>4.7087330877481973E-2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BD-45CA-AEA8-05403A7E0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-6.0871302957633988E-2</c:v>
                </c:pt>
                <c:pt idx="1">
                  <c:v>-0.10170458649331882</c:v>
                </c:pt>
                <c:pt idx="2">
                  <c:v>-4.1264157837047843E-2</c:v>
                </c:pt>
                <c:pt idx="3">
                  <c:v>1.3135536075522536E-2</c:v>
                </c:pt>
                <c:pt idx="4">
                  <c:v>-4.6900256378952454E-2</c:v>
                </c:pt>
                <c:pt idx="5">
                  <c:v>-4.1934766493698983E-2</c:v>
                </c:pt>
                <c:pt idx="6">
                  <c:v>-3.6933127282944733E-2</c:v>
                </c:pt>
                <c:pt idx="7">
                  <c:v>-0.29152309612983773</c:v>
                </c:pt>
                <c:pt idx="8">
                  <c:v>-6.1487938858371116E-2</c:v>
                </c:pt>
                <c:pt idx="9">
                  <c:v>-8.6195462478184992E-2</c:v>
                </c:pt>
                <c:pt idx="10">
                  <c:v>-4.9999999999999933E-2</c:v>
                </c:pt>
                <c:pt idx="11">
                  <c:v>-5.4846698113207526E-2</c:v>
                </c:pt>
                <c:pt idx="12">
                  <c:v>-6.700672849609024E-2</c:v>
                </c:pt>
                <c:pt idx="13">
                  <c:v>-8.3827311696264561E-2</c:v>
                </c:pt>
                <c:pt idx="14">
                  <c:v>-2.1448751854479808E-2</c:v>
                </c:pt>
                <c:pt idx="15">
                  <c:v>1.9538671830504617E-2</c:v>
                </c:pt>
                <c:pt idx="16">
                  <c:v>-1.0587893574997009E-2</c:v>
                </c:pt>
                <c:pt idx="17">
                  <c:v>-0.28958817829457362</c:v>
                </c:pt>
                <c:pt idx="18">
                  <c:v>-4.6769693067181706E-2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B-4E9A-81D7-D46577161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99.386845039018951</c:v>
                </c:pt>
                <c:pt idx="1">
                  <c:v>98.831509630143088</c:v>
                </c:pt>
                <c:pt idx="2">
                  <c:v>98.944723618090464</c:v>
                </c:pt>
                <c:pt idx="3">
                  <c:v>99.220989991885318</c:v>
                </c:pt>
                <c:pt idx="4">
                  <c:v>98.987108655616936</c:v>
                </c:pt>
                <c:pt idx="5">
                  <c:v>97.931967529957475</c:v>
                </c:pt>
                <c:pt idx="6">
                  <c:v>99.840437656713007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6-4B6A-87A3-3FE4A5CB909E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82.023411371237458</c:v>
                </c:pt>
                <c:pt idx="1">
                  <c:v>93.152448383423277</c:v>
                </c:pt>
                <c:pt idx="2">
                  <c:v>96.972361809045225</c:v>
                </c:pt>
                <c:pt idx="3">
                  <c:v>98.544766026507986</c:v>
                </c:pt>
                <c:pt idx="4">
                  <c:v>98.288827501534684</c:v>
                </c:pt>
                <c:pt idx="5">
                  <c:v>97.661383842288359</c:v>
                </c:pt>
                <c:pt idx="6">
                  <c:v>96.717574652382027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D6-4B6A-87A3-3FE4A5CB909E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83.83416945373466</c:v>
                </c:pt>
                <c:pt idx="1">
                  <c:v>90.692330544140219</c:v>
                </c:pt>
                <c:pt idx="2">
                  <c:v>95.390829145728645</c:v>
                </c:pt>
                <c:pt idx="3">
                  <c:v>97.281417365431437</c:v>
                </c:pt>
                <c:pt idx="4">
                  <c:v>97.083717004297114</c:v>
                </c:pt>
                <c:pt idx="5">
                  <c:v>96.07131812910707</c:v>
                </c:pt>
                <c:pt idx="6">
                  <c:v>94.887394574880318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D6-4B6A-87A3-3FE4A5CB9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97.848682620256227</c:v>
                </c:pt>
                <c:pt idx="1">
                  <c:v>98.319287492817466</c:v>
                </c:pt>
                <c:pt idx="2">
                  <c:v>98.236597252990691</c:v>
                </c:pt>
                <c:pt idx="3">
                  <c:v>98.541986406489798</c:v>
                </c:pt>
                <c:pt idx="4">
                  <c:v>98.373003916842421</c:v>
                </c:pt>
                <c:pt idx="5">
                  <c:v>98.123980424143554</c:v>
                </c:pt>
                <c:pt idx="6">
                  <c:v>100.35535117056855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0-4105-8D70-526F798BC3E3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75.489485134155188</c:v>
                </c:pt>
                <c:pt idx="1">
                  <c:v>92.022601034284619</c:v>
                </c:pt>
                <c:pt idx="2">
                  <c:v>97.580859548072667</c:v>
                </c:pt>
                <c:pt idx="3">
                  <c:v>98.459767594825692</c:v>
                </c:pt>
                <c:pt idx="4">
                  <c:v>98.433263031033448</c:v>
                </c:pt>
                <c:pt idx="5">
                  <c:v>97.063621533442088</c:v>
                </c:pt>
                <c:pt idx="6">
                  <c:v>95.673076923076934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50-4105-8D70-526F798BC3E3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72.611795987430511</c:v>
                </c:pt>
                <c:pt idx="1">
                  <c:v>87.949530741237311</c:v>
                </c:pt>
                <c:pt idx="2">
                  <c:v>94.907266282676119</c:v>
                </c:pt>
                <c:pt idx="3">
                  <c:v>96.241832931374702</c:v>
                </c:pt>
                <c:pt idx="4">
                  <c:v>96.677161795721616</c:v>
                </c:pt>
                <c:pt idx="5">
                  <c:v>93.429853181076666</c:v>
                </c:pt>
                <c:pt idx="6">
                  <c:v>94.113712374581937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50-4105-8D70-526F798BC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'Australian Capital Territory'!$L$3:$L$8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'Australian Capital Territory'!$L$9:$L$14</c:f>
              <c:numCache>
                <c:formatCode>0.0</c:formatCode>
                <c:ptCount val="6"/>
                <c:pt idx="0">
                  <c:v>100</c:v>
                </c:pt>
                <c:pt idx="1">
                  <c:v>98.756547009856774</c:v>
                </c:pt>
                <c:pt idx="2">
                  <c:v>96.326012357908681</c:v>
                </c:pt>
                <c:pt idx="3">
                  <c:v>94.066567423939745</c:v>
                </c:pt>
                <c:pt idx="4">
                  <c:v>95.302024442170136</c:v>
                </c:pt>
                <c:pt idx="5">
                  <c:v>93.093280866038739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E-4804-9365-A2E1DA00DB88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rgbClr val="669966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'Australian Capital Territory'!$L$3:$L$8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'Australian Capital Territory'!$L$15:$L$20</c:f>
              <c:numCache>
                <c:formatCode>0.0</c:formatCode>
                <c:ptCount val="6"/>
                <c:pt idx="0">
                  <c:v>100</c:v>
                </c:pt>
                <c:pt idx="1">
                  <c:v>100.73000753680637</c:v>
                </c:pt>
                <c:pt idx="2">
                  <c:v>96.092014120130813</c:v>
                </c:pt>
                <c:pt idx="3">
                  <c:v>93.20710119482834</c:v>
                </c:pt>
                <c:pt idx="4">
                  <c:v>96.360150940151641</c:v>
                </c:pt>
                <c:pt idx="5">
                  <c:v>92.47465641007858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E-4804-9365-A2E1DA00DB88}"/>
            </c:ext>
          </c:extLst>
        </c:ser>
        <c:ser>
          <c:idx val="0"/>
          <c:order val="2"/>
          <c:tx>
            <c:v>Aust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'Australian Capital Territory'!$L$3:$L$8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'Australian Capital Territory'!$L$21:$L$26</c:f>
              <c:numCache>
                <c:formatCode>0.0</c:formatCode>
                <c:ptCount val="6"/>
                <c:pt idx="0">
                  <c:v>100</c:v>
                </c:pt>
                <c:pt idx="1">
                  <c:v>99.358425204834759</c:v>
                </c:pt>
                <c:pt idx="2">
                  <c:v>97.912449993441115</c:v>
                </c:pt>
                <c:pt idx="3">
                  <c:v>94.151826793616877</c:v>
                </c:pt>
                <c:pt idx="4">
                  <c:v>93.891976980283872</c:v>
                </c:pt>
                <c:pt idx="5">
                  <c:v>92.511537320928028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E-4804-9365-A2E1DA00DB88}"/>
            </c:ext>
          </c:extLst>
        </c:ser>
        <c:ser>
          <c:idx val="3"/>
          <c:order val="3"/>
          <c:tx>
            <c:v>Aust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'Australian Capital Territory'!$L$3:$L$8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'Australian Capital Territory'!$L$27:$L$32</c:f>
              <c:numCache>
                <c:formatCode>0.0</c:formatCode>
                <c:ptCount val="6"/>
                <c:pt idx="0">
                  <c:v>100</c:v>
                </c:pt>
                <c:pt idx="1">
                  <c:v>99.682622578177046</c:v>
                </c:pt>
                <c:pt idx="2">
                  <c:v>98.612571987068449</c:v>
                </c:pt>
                <c:pt idx="3">
                  <c:v>94.277569607265548</c:v>
                </c:pt>
                <c:pt idx="4">
                  <c:v>92.743467845978984</c:v>
                </c:pt>
                <c:pt idx="5">
                  <c:v>91.820076254221661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BE-4804-9365-A2E1DA00D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Territory'!$L$143:$L$161</c:f>
              <c:numCache>
                <c:formatCode>0%</c:formatCode>
                <c:ptCount val="19"/>
                <c:pt idx="0">
                  <c:v>1.6035727381688621E-3</c:v>
                </c:pt>
                <c:pt idx="1">
                  <c:v>9.9060295429544056E-4</c:v>
                </c:pt>
                <c:pt idx="2">
                  <c:v>2.1410158879578801E-2</c:v>
                </c:pt>
                <c:pt idx="3">
                  <c:v>6.8138159010929468E-3</c:v>
                </c:pt>
                <c:pt idx="4">
                  <c:v>5.203128335075554E-2</c:v>
                </c:pt>
                <c:pt idx="5">
                  <c:v>1.5247623373851367E-2</c:v>
                </c:pt>
                <c:pt idx="6">
                  <c:v>6.8734709961306276E-2</c:v>
                </c:pt>
                <c:pt idx="7">
                  <c:v>7.9308438733122807E-2</c:v>
                </c:pt>
                <c:pt idx="8">
                  <c:v>1.5669040100264344E-2</c:v>
                </c:pt>
                <c:pt idx="9">
                  <c:v>1.813733806925464E-2</c:v>
                </c:pt>
                <c:pt idx="10">
                  <c:v>1.9527465971967577E-2</c:v>
                </c:pt>
                <c:pt idx="11">
                  <c:v>1.6084983882178452E-2</c:v>
                </c:pt>
                <c:pt idx="12">
                  <c:v>0.12661657098135368</c:v>
                </c:pt>
                <c:pt idx="13">
                  <c:v>7.2861310113454134E-2</c:v>
                </c:pt>
                <c:pt idx="14">
                  <c:v>0.25015734715434251</c:v>
                </c:pt>
                <c:pt idx="15">
                  <c:v>7.9127831564660106E-2</c:v>
                </c:pt>
                <c:pt idx="16">
                  <c:v>0.10080616472468353</c:v>
                </c:pt>
                <c:pt idx="17">
                  <c:v>1.916625163504217E-2</c:v>
                </c:pt>
                <c:pt idx="18">
                  <c:v>3.5678125188132466E-2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D-4BDB-A27A-CF583F991B8F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Territory'!$L$163:$L$181</c:f>
              <c:numCache>
                <c:formatCode>0%</c:formatCode>
                <c:ptCount val="19"/>
                <c:pt idx="0">
                  <c:v>1.506667509321873E-3</c:v>
                </c:pt>
                <c:pt idx="1">
                  <c:v>1.0871427962533197E-3</c:v>
                </c:pt>
                <c:pt idx="2">
                  <c:v>2.1571542161910321E-2</c:v>
                </c:pt>
                <c:pt idx="3">
                  <c:v>7.4091144918568639E-3</c:v>
                </c:pt>
                <c:pt idx="4">
                  <c:v>5.2649646011325872E-2</c:v>
                </c:pt>
                <c:pt idx="5">
                  <c:v>1.6011722705687483E-2</c:v>
                </c:pt>
                <c:pt idx="6">
                  <c:v>7.1172402846018973E-2</c:v>
                </c:pt>
                <c:pt idx="7">
                  <c:v>5.7293577644553333E-2</c:v>
                </c:pt>
                <c:pt idx="8">
                  <c:v>1.6431247418756033E-2</c:v>
                </c:pt>
                <c:pt idx="9">
                  <c:v>1.8162374759145134E-2</c:v>
                </c:pt>
                <c:pt idx="10">
                  <c:v>2.0118079510397728E-2</c:v>
                </c:pt>
                <c:pt idx="11">
                  <c:v>1.6626194720961097E-2</c:v>
                </c:pt>
                <c:pt idx="12">
                  <c:v>0.13058124102535459</c:v>
                </c:pt>
                <c:pt idx="13">
                  <c:v>7.3931589135038916E-2</c:v>
                </c:pt>
                <c:pt idx="14">
                  <c:v>0.26216096968057978</c:v>
                </c:pt>
                <c:pt idx="15">
                  <c:v>8.3981781010568954E-2</c:v>
                </c:pt>
                <c:pt idx="16">
                  <c:v>9.9065916703532833E-2</c:v>
                </c:pt>
                <c:pt idx="17">
                  <c:v>1.4487359437027936E-2</c:v>
                </c:pt>
                <c:pt idx="18">
                  <c:v>3.5716215282727969E-2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5D-4BDB-A27A-CF583F991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Wales'!$L$143:$L$161</c:f>
              <c:numCache>
                <c:formatCode>0%</c:formatCode>
                <c:ptCount val="19"/>
                <c:pt idx="0">
                  <c:v>9.1282084591817955E-3</c:v>
                </c:pt>
                <c:pt idx="1">
                  <c:v>7.9714078479951617E-3</c:v>
                </c:pt>
                <c:pt idx="2">
                  <c:v>6.3158529626003893E-2</c:v>
                </c:pt>
                <c:pt idx="3">
                  <c:v>8.7319887846015604E-3</c:v>
                </c:pt>
                <c:pt idx="4">
                  <c:v>6.3089245311323192E-2</c:v>
                </c:pt>
                <c:pt idx="5">
                  <c:v>4.9118867448898949E-2</c:v>
                </c:pt>
                <c:pt idx="6">
                  <c:v>8.4492840363062177E-2</c:v>
                </c:pt>
                <c:pt idx="7">
                  <c:v>7.1883095091175381E-2</c:v>
                </c:pt>
                <c:pt idx="8">
                  <c:v>3.9560725072725331E-2</c:v>
                </c:pt>
                <c:pt idx="9">
                  <c:v>1.8899152659017555E-2</c:v>
                </c:pt>
                <c:pt idx="10">
                  <c:v>5.2232022034886506E-2</c:v>
                </c:pt>
                <c:pt idx="11">
                  <c:v>2.0857671768652251E-2</c:v>
                </c:pt>
                <c:pt idx="12">
                  <c:v>9.1488081706002533E-2</c:v>
                </c:pt>
                <c:pt idx="13">
                  <c:v>6.6165901910112887E-2</c:v>
                </c:pt>
                <c:pt idx="14">
                  <c:v>6.2214840143455651E-2</c:v>
                </c:pt>
                <c:pt idx="15">
                  <c:v>9.9994277857939323E-2</c:v>
                </c:pt>
                <c:pt idx="16">
                  <c:v>0.14581378912514634</c:v>
                </c:pt>
                <c:pt idx="17">
                  <c:v>1.3797785685675005E-2</c:v>
                </c:pt>
                <c:pt idx="18">
                  <c:v>3.0959262988102584E-2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F-4AC9-BCB0-F7B68D96A1A8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Wales'!$L$163:$L$181</c:f>
              <c:numCache>
                <c:formatCode>0%</c:formatCode>
                <c:ptCount val="19"/>
                <c:pt idx="0">
                  <c:v>8.8330007908980386E-3</c:v>
                </c:pt>
                <c:pt idx="1">
                  <c:v>8.3796302841794498E-3</c:v>
                </c:pt>
                <c:pt idx="2">
                  <c:v>6.5567787672458439E-2</c:v>
                </c:pt>
                <c:pt idx="3">
                  <c:v>9.3757020789404406E-3</c:v>
                </c:pt>
                <c:pt idx="4">
                  <c:v>6.321328183677051E-2</c:v>
                </c:pt>
                <c:pt idx="5">
                  <c:v>5.0664657870809898E-2</c:v>
                </c:pt>
                <c:pt idx="6">
                  <c:v>8.5363285645015941E-2</c:v>
                </c:pt>
                <c:pt idx="7">
                  <c:v>5.168558108593916E-2</c:v>
                </c:pt>
                <c:pt idx="8">
                  <c:v>4.1563330576731491E-2</c:v>
                </c:pt>
                <c:pt idx="9">
                  <c:v>1.940190854831686E-2</c:v>
                </c:pt>
                <c:pt idx="10">
                  <c:v>5.6373767955414364E-2</c:v>
                </c:pt>
                <c:pt idx="11">
                  <c:v>1.9954681394916473E-2</c:v>
                </c:pt>
                <c:pt idx="12">
                  <c:v>9.3056813558231866E-2</c:v>
                </c:pt>
                <c:pt idx="13">
                  <c:v>6.3980655068938394E-2</c:v>
                </c:pt>
                <c:pt idx="14">
                  <c:v>6.6257245001879628E-2</c:v>
                </c:pt>
                <c:pt idx="15">
                  <c:v>0.10573238460766579</c:v>
                </c:pt>
                <c:pt idx="16">
                  <c:v>0.1502127312660331</c:v>
                </c:pt>
                <c:pt idx="17">
                  <c:v>1.0918505121803554E-2</c:v>
                </c:pt>
                <c:pt idx="18">
                  <c:v>2.9038214711119243E-2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2F-4AC9-BCB0-F7B68D96A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-0.12532423208191135</c:v>
                </c:pt>
                <c:pt idx="1">
                  <c:v>2.1657458563535847E-2</c:v>
                </c:pt>
                <c:pt idx="2">
                  <c:v>-6.2050102249488703E-2</c:v>
                </c:pt>
                <c:pt idx="3">
                  <c:v>1.2265060240963743E-2</c:v>
                </c:pt>
                <c:pt idx="4">
                  <c:v>-5.8003576312191107E-2</c:v>
                </c:pt>
                <c:pt idx="5">
                  <c:v>-2.2415649676956195E-2</c:v>
                </c:pt>
                <c:pt idx="6">
                  <c:v>-3.6051437216338966E-2</c:v>
                </c:pt>
                <c:pt idx="7">
                  <c:v>-0.32748050514112215</c:v>
                </c:pt>
                <c:pt idx="8">
                  <c:v>-2.3782745371987435E-2</c:v>
                </c:pt>
                <c:pt idx="9">
                  <c:v>-6.7782136391068226E-2</c:v>
                </c:pt>
                <c:pt idx="10">
                  <c:v>-4.0910874439461842E-2</c:v>
                </c:pt>
                <c:pt idx="11">
                  <c:v>-3.7744130656685915E-2</c:v>
                </c:pt>
                <c:pt idx="12">
                  <c:v>-3.9917441106548601E-2</c:v>
                </c:pt>
                <c:pt idx="13">
                  <c:v>-5.5392473522121288E-2</c:v>
                </c:pt>
                <c:pt idx="14">
                  <c:v>-2.4397042093287857E-2</c:v>
                </c:pt>
                <c:pt idx="15">
                  <c:v>-1.196085212339193E-2</c:v>
                </c:pt>
                <c:pt idx="16">
                  <c:v>-8.5138172539225843E-2</c:v>
                </c:pt>
                <c:pt idx="17">
                  <c:v>-0.29632781267846942</c:v>
                </c:pt>
                <c:pt idx="18">
                  <c:v>-6.807332412946776E-2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B-41FA-AE41-636A1B565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-0.10431316074817032</c:v>
                </c:pt>
                <c:pt idx="1">
                  <c:v>-2.6976563712556301E-2</c:v>
                </c:pt>
                <c:pt idx="2">
                  <c:v>-3.906946791057575E-2</c:v>
                </c:pt>
                <c:pt idx="3">
                  <c:v>-6.1425383443731718E-3</c:v>
                </c:pt>
                <c:pt idx="4">
                  <c:v>-7.2558599016526837E-2</c:v>
                </c:pt>
                <c:pt idx="5">
                  <c:v>-4.5248734288808823E-2</c:v>
                </c:pt>
                <c:pt idx="6">
                  <c:v>-6.4842662078559155E-2</c:v>
                </c:pt>
                <c:pt idx="7">
                  <c:v>-0.33445701844218212</c:v>
                </c:pt>
                <c:pt idx="8">
                  <c:v>-2.7522478147331442E-2</c:v>
                </c:pt>
                <c:pt idx="9">
                  <c:v>-4.9754999836339242E-2</c:v>
                </c:pt>
                <c:pt idx="10">
                  <c:v>-9.8111553926416573E-4</c:v>
                </c:pt>
                <c:pt idx="11">
                  <c:v>-0.11445131536020414</c:v>
                </c:pt>
                <c:pt idx="12">
                  <c:v>-5.850692730555207E-2</c:v>
                </c:pt>
                <c:pt idx="13">
                  <c:v>-0.1049487186679009</c:v>
                </c:pt>
                <c:pt idx="14">
                  <c:v>-1.4236218828302061E-2</c:v>
                </c:pt>
                <c:pt idx="15">
                  <c:v>-2.1262222112240825E-2</c:v>
                </c:pt>
                <c:pt idx="16">
                  <c:v>-4.6454062584849298E-2</c:v>
                </c:pt>
                <c:pt idx="17">
                  <c:v>-0.26753435405411463</c:v>
                </c:pt>
                <c:pt idx="18">
                  <c:v>-0.13181401296793982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C-424D-9E60-AB233B5D4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99.142977567554908</c:v>
                </c:pt>
                <c:pt idx="1">
                  <c:v>98.841246450778129</c:v>
                </c:pt>
                <c:pt idx="2">
                  <c:v>99.470221011702861</c:v>
                </c:pt>
                <c:pt idx="3">
                  <c:v>99.527762726478116</c:v>
                </c:pt>
                <c:pt idx="4">
                  <c:v>99.500178682449473</c:v>
                </c:pt>
                <c:pt idx="5">
                  <c:v>99.024113182217178</c:v>
                </c:pt>
                <c:pt idx="6">
                  <c:v>98.961340142599852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B-4E3A-BF83-AB9A563ABB30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83.751697653725472</c:v>
                </c:pt>
                <c:pt idx="1">
                  <c:v>90.093088452000146</c:v>
                </c:pt>
                <c:pt idx="2">
                  <c:v>95.811086858299234</c:v>
                </c:pt>
                <c:pt idx="3">
                  <c:v>96.734285454380071</c:v>
                </c:pt>
                <c:pt idx="4">
                  <c:v>96.558527069167241</c:v>
                </c:pt>
                <c:pt idx="5">
                  <c:v>94.662054009397437</c:v>
                </c:pt>
                <c:pt idx="6">
                  <c:v>90.987590358473341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CB-4E3A-BF83-AB9A563ABB30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84.090432257762387</c:v>
                </c:pt>
                <c:pt idx="1">
                  <c:v>88.329324659454414</c:v>
                </c:pt>
                <c:pt idx="2">
                  <c:v>94.742743777881017</c:v>
                </c:pt>
                <c:pt idx="3">
                  <c:v>96.062466628961516</c:v>
                </c:pt>
                <c:pt idx="4">
                  <c:v>95.860549362862443</c:v>
                </c:pt>
                <c:pt idx="5">
                  <c:v>94.036288532039023</c:v>
                </c:pt>
                <c:pt idx="6">
                  <c:v>88.132447635260164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CB-4E3A-BF83-AB9A563AB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97.757101850935371</c:v>
                </c:pt>
                <c:pt idx="1">
                  <c:v>98.629697256288026</c:v>
                </c:pt>
                <c:pt idx="2">
                  <c:v>99.032501536241952</c:v>
                </c:pt>
                <c:pt idx="3">
                  <c:v>99.163941938039272</c:v>
                </c:pt>
                <c:pt idx="4">
                  <c:v>99.250073030015344</c:v>
                </c:pt>
                <c:pt idx="5">
                  <c:v>98.732349841938884</c:v>
                </c:pt>
                <c:pt idx="6">
                  <c:v>99.066075180947934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6-4E11-BD5A-9A4C27C61DAD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77.042462634860925</c:v>
                </c:pt>
                <c:pt idx="1">
                  <c:v>88.910902708505205</c:v>
                </c:pt>
                <c:pt idx="2">
                  <c:v>95.142803708354478</c:v>
                </c:pt>
                <c:pt idx="3">
                  <c:v>95.291979589776247</c:v>
                </c:pt>
                <c:pt idx="4">
                  <c:v>95.142134667348273</c:v>
                </c:pt>
                <c:pt idx="5">
                  <c:v>93.939936775553207</c:v>
                </c:pt>
                <c:pt idx="6">
                  <c:v>87.20377072145692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C6-4E11-BD5A-9A4C27C61DAD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76.228011481738093</c:v>
                </c:pt>
                <c:pt idx="1">
                  <c:v>86.010047736239159</c:v>
                </c:pt>
                <c:pt idx="2">
                  <c:v>93.554025621844033</c:v>
                </c:pt>
                <c:pt idx="3">
                  <c:v>93.901416600004652</c:v>
                </c:pt>
                <c:pt idx="4">
                  <c:v>93.76461969619514</c:v>
                </c:pt>
                <c:pt idx="5">
                  <c:v>92.414467860906228</c:v>
                </c:pt>
                <c:pt idx="6">
                  <c:v>82.942417697875314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C6-4E11-BD5A-9A4C27C61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Victoria!$L$3:$L$8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Victoria!$L$9:$L$14</c:f>
              <c:numCache>
                <c:formatCode>0.0</c:formatCode>
                <c:ptCount val="6"/>
                <c:pt idx="0">
                  <c:v>100</c:v>
                </c:pt>
                <c:pt idx="1">
                  <c:v>99.115437858069527</c:v>
                </c:pt>
                <c:pt idx="2">
                  <c:v>97.461704512987296</c:v>
                </c:pt>
                <c:pt idx="3">
                  <c:v>93.287116687513333</c:v>
                </c:pt>
                <c:pt idx="4">
                  <c:v>92.953256561166924</c:v>
                </c:pt>
                <c:pt idx="5">
                  <c:v>91.408002142266156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3-406D-86C9-8E97F7AEDB3F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rgbClr val="669966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Victoria!$L$3:$L$8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Victoria!$L$15:$L$20</c:f>
              <c:numCache>
                <c:formatCode>0.0</c:formatCode>
                <c:ptCount val="6"/>
                <c:pt idx="0">
                  <c:v>100</c:v>
                </c:pt>
                <c:pt idx="1">
                  <c:v>98.54400881408165</c:v>
                </c:pt>
                <c:pt idx="2">
                  <c:v>97.307580823415975</c:v>
                </c:pt>
                <c:pt idx="3">
                  <c:v>92.483290122788432</c:v>
                </c:pt>
                <c:pt idx="4">
                  <c:v>91.521640719996228</c:v>
                </c:pt>
                <c:pt idx="5">
                  <c:v>90.792124499884935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3-406D-86C9-8E97F7AEDB3F}"/>
            </c:ext>
          </c:extLst>
        </c:ser>
        <c:ser>
          <c:idx val="0"/>
          <c:order val="2"/>
          <c:tx>
            <c:v>Aust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Victoria!$L$3:$L$8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Victoria!$L$21:$L$26</c:f>
              <c:numCache>
                <c:formatCode>0.0</c:formatCode>
                <c:ptCount val="6"/>
                <c:pt idx="0">
                  <c:v>100</c:v>
                </c:pt>
                <c:pt idx="1">
                  <c:v>99.358425204834759</c:v>
                </c:pt>
                <c:pt idx="2">
                  <c:v>97.912449993441115</c:v>
                </c:pt>
                <c:pt idx="3">
                  <c:v>94.151826793616877</c:v>
                </c:pt>
                <c:pt idx="4">
                  <c:v>93.891976980283872</c:v>
                </c:pt>
                <c:pt idx="5">
                  <c:v>92.511537320928028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93-406D-86C9-8E97F7AEDB3F}"/>
            </c:ext>
          </c:extLst>
        </c:ser>
        <c:ser>
          <c:idx val="3"/>
          <c:order val="3"/>
          <c:tx>
            <c:v>Aust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Victoria!$L$3:$L$8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Victoria!$L$27:$L$32</c:f>
              <c:numCache>
                <c:formatCode>0.0</c:formatCode>
                <c:ptCount val="6"/>
                <c:pt idx="0">
                  <c:v>100</c:v>
                </c:pt>
                <c:pt idx="1">
                  <c:v>99.682622578177046</c:v>
                </c:pt>
                <c:pt idx="2">
                  <c:v>98.612571987068449</c:v>
                </c:pt>
                <c:pt idx="3">
                  <c:v>94.277569607265548</c:v>
                </c:pt>
                <c:pt idx="4">
                  <c:v>92.743467845978984</c:v>
                </c:pt>
                <c:pt idx="5">
                  <c:v>91.820076254221661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93-406D-86C9-8E97F7AED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Victoria!$L$143:$L$161</c:f>
              <c:numCache>
                <c:formatCode>0%</c:formatCode>
                <c:ptCount val="19"/>
                <c:pt idx="0">
                  <c:v>1.126406291304711E-2</c:v>
                </c:pt>
                <c:pt idx="1">
                  <c:v>3.5540409143845009E-3</c:v>
                </c:pt>
                <c:pt idx="2">
                  <c:v>7.8858358290200006E-2</c:v>
                </c:pt>
                <c:pt idx="3">
                  <c:v>1.0276469060160829E-2</c:v>
                </c:pt>
                <c:pt idx="4">
                  <c:v>6.3967014594188187E-2</c:v>
                </c:pt>
                <c:pt idx="5">
                  <c:v>5.2187602397537614E-2</c:v>
                </c:pt>
                <c:pt idx="6">
                  <c:v>9.4384447513906997E-2</c:v>
                </c:pt>
                <c:pt idx="7">
                  <c:v>6.5350561486586231E-2</c:v>
                </c:pt>
                <c:pt idx="8">
                  <c:v>3.8659969796183365E-2</c:v>
                </c:pt>
                <c:pt idx="9">
                  <c:v>1.6679617153845302E-2</c:v>
                </c:pt>
                <c:pt idx="10">
                  <c:v>4.5512093542570485E-2</c:v>
                </c:pt>
                <c:pt idx="11">
                  <c:v>1.9013375049541811E-2</c:v>
                </c:pt>
                <c:pt idx="12">
                  <c:v>8.8078189663031756E-2</c:v>
                </c:pt>
                <c:pt idx="13">
                  <c:v>6.9733891329582076E-2</c:v>
                </c:pt>
                <c:pt idx="14">
                  <c:v>5.8087226394733141E-2</c:v>
                </c:pt>
                <c:pt idx="15">
                  <c:v>9.8236025394398602E-2</c:v>
                </c:pt>
                <c:pt idx="16">
                  <c:v>0.13283766726441079</c:v>
                </c:pt>
                <c:pt idx="17">
                  <c:v>2.0897394377237963E-2</c:v>
                </c:pt>
                <c:pt idx="18">
                  <c:v>3.1855909713552011E-2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F-44B0-8026-E843E116EFDB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Victoria!$L$163:$L$181</c:f>
              <c:numCache>
                <c:formatCode>0%</c:formatCode>
                <c:ptCount val="19"/>
                <c:pt idx="0">
                  <c:v>1.0830579274941703E-2</c:v>
                </c:pt>
                <c:pt idx="1">
                  <c:v>3.7527890083712194E-3</c:v>
                </c:pt>
                <c:pt idx="2">
                  <c:v>8.2935462765689749E-2</c:v>
                </c:pt>
                <c:pt idx="3">
                  <c:v>1.1316665677634409E-2</c:v>
                </c:pt>
                <c:pt idx="4">
                  <c:v>6.5069033199684614E-2</c:v>
                </c:pt>
                <c:pt idx="5">
                  <c:v>5.4501419657738089E-2</c:v>
                </c:pt>
                <c:pt idx="6">
                  <c:v>9.4816219027328091E-2</c:v>
                </c:pt>
                <c:pt idx="7">
                  <c:v>4.6024511808252268E-2</c:v>
                </c:pt>
                <c:pt idx="8">
                  <c:v>4.1019812444429538E-2</c:v>
                </c:pt>
                <c:pt idx="9">
                  <c:v>1.7113187605898438E-2</c:v>
                </c:pt>
                <c:pt idx="10">
                  <c:v>4.9318055998255304E-2</c:v>
                </c:pt>
                <c:pt idx="11">
                  <c:v>1.8356705793116653E-2</c:v>
                </c:pt>
                <c:pt idx="12">
                  <c:v>9.0653257058497888E-2</c:v>
                </c:pt>
                <c:pt idx="13">
                  <c:v>6.7729283759531134E-2</c:v>
                </c:pt>
                <c:pt idx="14">
                  <c:v>5.6575349359995981E-2</c:v>
                </c:pt>
                <c:pt idx="15">
                  <c:v>0.10482980757939239</c:v>
                </c:pt>
                <c:pt idx="16">
                  <c:v>0.13812679293395291</c:v>
                </c:pt>
                <c:pt idx="17">
                  <c:v>1.599129117451879E-2</c:v>
                </c:pt>
                <c:pt idx="18">
                  <c:v>3.0457231699543855E-2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BF-44B0-8026-E843E116E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65DC1F8-3A9B-432F-B968-070B2E7B4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36</xdr:row>
      <xdr:rowOff>7472</xdr:rowOff>
    </xdr:from>
    <xdr:to>
      <xdr:col>9</xdr:col>
      <xdr:colOff>15273</xdr:colOff>
      <xdr:row>45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69F44CE-6BAB-480D-BAFB-9B83D0284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46</xdr:row>
      <xdr:rowOff>11175</xdr:rowOff>
    </xdr:from>
    <xdr:to>
      <xdr:col>9</xdr:col>
      <xdr:colOff>15274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FE91913-1DCF-47DC-A6F2-DDA56B467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184693</xdr:rowOff>
    </xdr:from>
    <xdr:to>
      <xdr:col>9</xdr:col>
      <xdr:colOff>15273</xdr:colOff>
      <xdr:row>34</xdr:row>
      <xdr:rowOff>7469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D209D3F-A256-40E2-9577-ECE6685D4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179468</xdr:rowOff>
    </xdr:from>
    <xdr:to>
      <xdr:col>9</xdr:col>
      <xdr:colOff>15273</xdr:colOff>
      <xdr:row>89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2C15FAD-7F39-4D79-BD98-86F1661A1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54</xdr:row>
      <xdr:rowOff>191781</xdr:rowOff>
    </xdr:from>
    <xdr:to>
      <xdr:col>9</xdr:col>
      <xdr:colOff>15273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767F607-8548-45E5-A53C-21C301580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CDB83B8-A92B-43CC-BDB7-0085F08DA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36</xdr:row>
      <xdr:rowOff>7472</xdr:rowOff>
    </xdr:from>
    <xdr:to>
      <xdr:col>9</xdr:col>
      <xdr:colOff>15273</xdr:colOff>
      <xdr:row>45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99BB1B-4656-4ECA-95BD-D456FEBA6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46</xdr:row>
      <xdr:rowOff>11175</xdr:rowOff>
    </xdr:from>
    <xdr:to>
      <xdr:col>9</xdr:col>
      <xdr:colOff>15274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4F3782B-AAB4-4B56-B2C2-381D59B5C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184693</xdr:rowOff>
    </xdr:from>
    <xdr:to>
      <xdr:col>9</xdr:col>
      <xdr:colOff>15273</xdr:colOff>
      <xdr:row>34</xdr:row>
      <xdr:rowOff>7469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4D7BF20-BDB1-4FD2-B96D-E92D55E8E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179468</xdr:rowOff>
    </xdr:from>
    <xdr:to>
      <xdr:col>9</xdr:col>
      <xdr:colOff>15273</xdr:colOff>
      <xdr:row>89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2C44E15-883B-4875-9559-67B4CFDAD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54</xdr:row>
      <xdr:rowOff>191781</xdr:rowOff>
    </xdr:from>
    <xdr:to>
      <xdr:col>9</xdr:col>
      <xdr:colOff>15273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63C3119-3A21-4D16-8130-5CE565B6D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663B2BD-9DAF-4D26-957A-782025EBA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36</xdr:row>
      <xdr:rowOff>7472</xdr:rowOff>
    </xdr:from>
    <xdr:to>
      <xdr:col>9</xdr:col>
      <xdr:colOff>15273</xdr:colOff>
      <xdr:row>45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4DA791-E572-4C31-BD98-BBF5EE965D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46</xdr:row>
      <xdr:rowOff>11175</xdr:rowOff>
    </xdr:from>
    <xdr:to>
      <xdr:col>9</xdr:col>
      <xdr:colOff>15274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67EA0B-05CC-41A5-AEF6-12F7852DA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184693</xdr:rowOff>
    </xdr:from>
    <xdr:to>
      <xdr:col>9</xdr:col>
      <xdr:colOff>15273</xdr:colOff>
      <xdr:row>34</xdr:row>
      <xdr:rowOff>7469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CE0866F-359B-4AA1-A9B1-4F3BD5CC3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179468</xdr:rowOff>
    </xdr:from>
    <xdr:to>
      <xdr:col>9</xdr:col>
      <xdr:colOff>15273</xdr:colOff>
      <xdr:row>89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DD3C583-E35D-47A5-A267-CF861D698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54</xdr:row>
      <xdr:rowOff>191781</xdr:rowOff>
    </xdr:from>
    <xdr:to>
      <xdr:col>9</xdr:col>
      <xdr:colOff>15273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F28C672-85AF-403A-9E5D-469ED8608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D7B0846-BB97-45FB-BFCB-60EAC9B5F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36</xdr:row>
      <xdr:rowOff>7472</xdr:rowOff>
    </xdr:from>
    <xdr:to>
      <xdr:col>9</xdr:col>
      <xdr:colOff>15273</xdr:colOff>
      <xdr:row>45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FDA51F-94BF-48A3-AB0E-8EC83007F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46</xdr:row>
      <xdr:rowOff>11175</xdr:rowOff>
    </xdr:from>
    <xdr:to>
      <xdr:col>9</xdr:col>
      <xdr:colOff>15274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1055AFA-1C92-4091-A172-A3210D013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184693</xdr:rowOff>
    </xdr:from>
    <xdr:to>
      <xdr:col>9</xdr:col>
      <xdr:colOff>15273</xdr:colOff>
      <xdr:row>34</xdr:row>
      <xdr:rowOff>7469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0C6081-A909-43C1-936F-D263E35482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179468</xdr:rowOff>
    </xdr:from>
    <xdr:to>
      <xdr:col>9</xdr:col>
      <xdr:colOff>15273</xdr:colOff>
      <xdr:row>89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10AC3EA-19F3-4B9D-8BFB-9C093C737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54</xdr:row>
      <xdr:rowOff>191781</xdr:rowOff>
    </xdr:from>
    <xdr:to>
      <xdr:col>9</xdr:col>
      <xdr:colOff>15273</xdr:colOff>
      <xdr:row>75</xdr:row>
      <xdr:rowOff>173182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D5ECACC-4F8E-4D6E-9B86-E9D34D70E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4FAB940-B8CA-4F76-B448-E76138CE7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36</xdr:row>
      <xdr:rowOff>7472</xdr:rowOff>
    </xdr:from>
    <xdr:to>
      <xdr:col>9</xdr:col>
      <xdr:colOff>15273</xdr:colOff>
      <xdr:row>45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941E1E-A1E0-42D9-9AD2-8CC0F8403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46</xdr:row>
      <xdr:rowOff>11175</xdr:rowOff>
    </xdr:from>
    <xdr:to>
      <xdr:col>9</xdr:col>
      <xdr:colOff>15274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2D28D2F-B6A4-4AE8-B4E3-F32C33D628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184693</xdr:rowOff>
    </xdr:from>
    <xdr:to>
      <xdr:col>9</xdr:col>
      <xdr:colOff>15273</xdr:colOff>
      <xdr:row>34</xdr:row>
      <xdr:rowOff>7469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976FF9-54D3-4640-B3DB-398BD7065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179468</xdr:rowOff>
    </xdr:from>
    <xdr:to>
      <xdr:col>9</xdr:col>
      <xdr:colOff>15273</xdr:colOff>
      <xdr:row>89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8BEF54D-1632-4924-8433-799B68720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54</xdr:row>
      <xdr:rowOff>191781</xdr:rowOff>
    </xdr:from>
    <xdr:to>
      <xdr:col>9</xdr:col>
      <xdr:colOff>15273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636F47D-6050-4882-AAB4-3ABCB5351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D3AADBD-3A87-4B97-B32C-B80D0EAB5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36</xdr:row>
      <xdr:rowOff>7472</xdr:rowOff>
    </xdr:from>
    <xdr:to>
      <xdr:col>9</xdr:col>
      <xdr:colOff>15273</xdr:colOff>
      <xdr:row>45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B825B0-D258-4344-BCDF-B7A5D6D82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46</xdr:row>
      <xdr:rowOff>11175</xdr:rowOff>
    </xdr:from>
    <xdr:to>
      <xdr:col>9</xdr:col>
      <xdr:colOff>15274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9E62D7E-340A-4F78-A067-5465987F4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184693</xdr:rowOff>
    </xdr:from>
    <xdr:to>
      <xdr:col>9</xdr:col>
      <xdr:colOff>15273</xdr:colOff>
      <xdr:row>34</xdr:row>
      <xdr:rowOff>7469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75B054E-E0E3-44C2-A62C-4CACEFD4A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179468</xdr:rowOff>
    </xdr:from>
    <xdr:to>
      <xdr:col>9</xdr:col>
      <xdr:colOff>15273</xdr:colOff>
      <xdr:row>89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C87805A-21B9-416E-B9B9-35DA36C42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54</xdr:row>
      <xdr:rowOff>191781</xdr:rowOff>
    </xdr:from>
    <xdr:to>
      <xdr:col>9</xdr:col>
      <xdr:colOff>15273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B45A39D-0D9B-43B7-A984-F91D3FA21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D229D33-5CC9-493E-B50A-8871EF74C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36</xdr:row>
      <xdr:rowOff>7472</xdr:rowOff>
    </xdr:from>
    <xdr:to>
      <xdr:col>9</xdr:col>
      <xdr:colOff>15273</xdr:colOff>
      <xdr:row>45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E6AACA-670D-4FE2-A77C-2408CB2CB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46</xdr:row>
      <xdr:rowOff>11175</xdr:rowOff>
    </xdr:from>
    <xdr:to>
      <xdr:col>9</xdr:col>
      <xdr:colOff>15274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4078FD-4A51-48EE-AECE-F1D79BF70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184693</xdr:rowOff>
    </xdr:from>
    <xdr:to>
      <xdr:col>9</xdr:col>
      <xdr:colOff>15273</xdr:colOff>
      <xdr:row>34</xdr:row>
      <xdr:rowOff>7469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6517EBD-43AA-457C-9C7D-207CAA442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179468</xdr:rowOff>
    </xdr:from>
    <xdr:to>
      <xdr:col>9</xdr:col>
      <xdr:colOff>15273</xdr:colOff>
      <xdr:row>89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7FFA8DC-C152-4178-AA5A-E1B74E5D8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54</xdr:row>
      <xdr:rowOff>191781</xdr:rowOff>
    </xdr:from>
    <xdr:to>
      <xdr:col>9</xdr:col>
      <xdr:colOff>15273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03C3EB2-65AD-4018-9C9C-D703792E5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A7510B3-C276-470F-A35D-FC1CA0F06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36</xdr:row>
      <xdr:rowOff>7472</xdr:rowOff>
    </xdr:from>
    <xdr:to>
      <xdr:col>9</xdr:col>
      <xdr:colOff>15273</xdr:colOff>
      <xdr:row>45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091C5A-F40C-4704-ABF7-FF3D4821C7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46</xdr:row>
      <xdr:rowOff>11175</xdr:rowOff>
    </xdr:from>
    <xdr:to>
      <xdr:col>9</xdr:col>
      <xdr:colOff>15274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2A94BAF-ECAD-4BD9-A61D-D5FE59A9F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184693</xdr:rowOff>
    </xdr:from>
    <xdr:to>
      <xdr:col>9</xdr:col>
      <xdr:colOff>15273</xdr:colOff>
      <xdr:row>34</xdr:row>
      <xdr:rowOff>7469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326DF17-A1B8-4F51-8BEE-AD560A998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179468</xdr:rowOff>
    </xdr:from>
    <xdr:to>
      <xdr:col>9</xdr:col>
      <xdr:colOff>15273</xdr:colOff>
      <xdr:row>89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5F4B2E6-E687-462D-BF26-D465C1558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54</xdr:row>
      <xdr:rowOff>191781</xdr:rowOff>
    </xdr:from>
    <xdr:to>
      <xdr:col>9</xdr:col>
      <xdr:colOff>15273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6234CE7-EC6E-4EEC-9838-BC676F096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68" t="s">
        <v>40</v>
      </c>
      <c r="B1" s="68"/>
      <c r="C1" s="68"/>
    </row>
    <row r="2" spans="1:3" ht="19.5" customHeight="1" x14ac:dyDescent="0.3">
      <c r="A2" s="3" t="s">
        <v>54</v>
      </c>
    </row>
    <row r="3" spans="1:3" ht="12.75" customHeight="1" x14ac:dyDescent="0.25">
      <c r="A3" s="5" t="s">
        <v>69</v>
      </c>
    </row>
    <row r="4" spans="1:3" ht="12.75" customHeight="1" x14ac:dyDescent="0.25"/>
    <row r="5" spans="1:3" ht="12.75" customHeight="1" x14ac:dyDescent="0.25">
      <c r="B5" s="6" t="s">
        <v>48</v>
      </c>
    </row>
    <row r="6" spans="1:3" ht="12.75" customHeight="1" x14ac:dyDescent="0.25">
      <c r="B6" s="7" t="s">
        <v>49</v>
      </c>
    </row>
    <row r="7" spans="1:3" ht="12.75" customHeight="1" x14ac:dyDescent="0.25">
      <c r="A7" s="8"/>
      <c r="B7" s="9">
        <v>1</v>
      </c>
      <c r="C7" s="10" t="s">
        <v>41</v>
      </c>
    </row>
    <row r="8" spans="1:3" ht="12.75" customHeight="1" x14ac:dyDescent="0.25">
      <c r="A8" s="8"/>
      <c r="B8" s="9">
        <v>2</v>
      </c>
      <c r="C8" s="10" t="s">
        <v>42</v>
      </c>
    </row>
    <row r="9" spans="1:3" ht="12.75" customHeight="1" x14ac:dyDescent="0.25">
      <c r="A9" s="8"/>
      <c r="B9" s="9">
        <v>3</v>
      </c>
      <c r="C9" s="10" t="s">
        <v>43</v>
      </c>
    </row>
    <row r="10" spans="1:3" ht="12.75" customHeight="1" x14ac:dyDescent="0.25">
      <c r="A10" s="8"/>
      <c r="B10" s="9">
        <v>4</v>
      </c>
      <c r="C10" s="10" t="s">
        <v>44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45</v>
      </c>
    </row>
    <row r="13" spans="1:3" ht="12.75" customHeight="1" x14ac:dyDescent="0.25">
      <c r="A13" s="8"/>
      <c r="B13" s="9">
        <v>7</v>
      </c>
      <c r="C13" s="10" t="s">
        <v>46</v>
      </c>
    </row>
    <row r="14" spans="1:3" ht="12.75" customHeight="1" x14ac:dyDescent="0.25">
      <c r="A14" s="8"/>
      <c r="B14" s="9">
        <v>8</v>
      </c>
      <c r="C14" s="10" t="s">
        <v>47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50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51</v>
      </c>
      <c r="C21" s="13"/>
    </row>
    <row r="22" spans="2:3" x14ac:dyDescent="0.25">
      <c r="B22" s="18"/>
      <c r="C22" s="18"/>
    </row>
    <row r="23" spans="2:3" ht="22.7" customHeight="1" x14ac:dyDescent="0.25">
      <c r="B23" s="69" t="s">
        <v>52</v>
      </c>
      <c r="C23" s="69"/>
    </row>
    <row r="24" spans="2:3" x14ac:dyDescent="0.25">
      <c r="B24" s="69"/>
      <c r="C24" s="69"/>
    </row>
    <row r="25" spans="2:3" x14ac:dyDescent="0.25">
      <c r="B25" s="18"/>
      <c r="C25" s="18"/>
    </row>
    <row r="26" spans="2:3" x14ac:dyDescent="0.25">
      <c r="B26" s="70" t="s">
        <v>53</v>
      </c>
      <c r="C26" s="70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/>
    <hyperlink ref="B26:C26" r:id="rId2" display="© Commonwealth of Australia &lt;&lt;yyyy&gt;&gt;"/>
    <hyperlink ref="B7" location="'New South Wales'!A1" display="'New South Wales'!A1"/>
    <hyperlink ref="B8" location="Victoria!A1" display="Victoria!A1"/>
    <hyperlink ref="B9" location="Queensland!A1" display="Queensland!A1"/>
    <hyperlink ref="B10" location="'South Australia'!A1" display="'South Australia'!A1"/>
    <hyperlink ref="B11" location="'Western Australia'!A1" display="'Western Australia'!A1"/>
    <hyperlink ref="B12" location="Tasmania!A1" display="Tasmania!A1"/>
    <hyperlink ref="B13" location="'Northern Territory'!A1" display="'Northern Territory'!A1"/>
    <hyperlink ref="B14" location="'Australian Capital Territory'!A1" display="'Australian Capital Territory'!A1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39997558519241921"/>
  </sheetPr>
  <dimension ref="A1:L263"/>
  <sheetViews>
    <sheetView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0.42578125" style="19" customWidth="1"/>
    <col min="3" max="5" width="10" style="19" customWidth="1"/>
    <col min="6" max="6" width="10.42578125" style="19" customWidth="1"/>
    <col min="7" max="9" width="10" style="19" customWidth="1"/>
    <col min="10" max="10" width="6.7109375" style="19" customWidth="1"/>
    <col min="11" max="11" width="11.5703125" style="19" customWidth="1"/>
    <col min="12" max="12" width="22" style="64" customWidth="1"/>
    <col min="13" max="16384" width="8.7109375" style="19"/>
  </cols>
  <sheetData>
    <row r="1" spans="1:12" ht="60" customHeight="1" x14ac:dyDescent="0.25">
      <c r="A1" s="68" t="s">
        <v>40</v>
      </c>
      <c r="B1" s="68"/>
      <c r="C1" s="68"/>
      <c r="D1" s="68"/>
      <c r="E1" s="68"/>
      <c r="F1" s="68"/>
      <c r="G1" s="68"/>
      <c r="H1" s="68"/>
      <c r="I1" s="68"/>
      <c r="J1" s="4"/>
      <c r="K1" s="43"/>
      <c r="L1" s="44" t="s">
        <v>41</v>
      </c>
    </row>
    <row r="2" spans="1:12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20"/>
      <c r="K2" s="48"/>
      <c r="L2" s="45">
        <v>43939</v>
      </c>
    </row>
    <row r="3" spans="1:12" ht="15" customHeight="1" x14ac:dyDescent="0.25">
      <c r="A3" s="21" t="str">
        <f>"Week ending "&amp;TEXT($L$2,"dddd dd mmmm yyyy")</f>
        <v>Week ending Saturday 18 April 2020</v>
      </c>
      <c r="B3" s="20"/>
      <c r="C3" s="22"/>
      <c r="D3" s="23"/>
      <c r="E3" s="20"/>
      <c r="F3" s="20"/>
      <c r="G3" s="20"/>
      <c r="H3" s="20"/>
      <c r="I3" s="20"/>
      <c r="J3" s="20"/>
      <c r="K3" s="46" t="s">
        <v>39</v>
      </c>
      <c r="L3" s="49">
        <v>43904</v>
      </c>
    </row>
    <row r="4" spans="1:12" ht="15" customHeight="1" x14ac:dyDescent="0.25">
      <c r="A4" s="2" t="s">
        <v>38</v>
      </c>
      <c r="B4" s="24"/>
      <c r="C4" s="24"/>
      <c r="D4" s="24"/>
      <c r="E4" s="24"/>
      <c r="F4" s="24"/>
      <c r="G4" s="24"/>
      <c r="H4" s="24"/>
      <c r="I4" s="24"/>
      <c r="J4" s="24"/>
      <c r="K4" s="48" t="s">
        <v>64</v>
      </c>
      <c r="L4" s="49">
        <v>43911</v>
      </c>
    </row>
    <row r="5" spans="1:12" ht="11.65" customHeight="1" x14ac:dyDescent="0.25">
      <c r="A5" s="60"/>
      <c r="B5" s="20"/>
      <c r="C5" s="20"/>
      <c r="D5" s="24"/>
      <c r="E5" s="24"/>
      <c r="F5" s="20"/>
      <c r="G5" s="20"/>
      <c r="H5" s="20"/>
      <c r="I5" s="20"/>
      <c r="J5" s="20"/>
      <c r="K5" s="48"/>
      <c r="L5" s="49">
        <v>43918</v>
      </c>
    </row>
    <row r="6" spans="1:12" ht="16.5" customHeight="1" thickBot="1" x14ac:dyDescent="0.3">
      <c r="A6" s="25" t="str">
        <f>"Change in employee jobs and total employee wages, "&amp;$L$1</f>
        <v>Change in employee jobs and total employee wages, New South Wales</v>
      </c>
      <c r="B6" s="22"/>
      <c r="C6" s="26"/>
      <c r="D6" s="27"/>
      <c r="E6" s="24"/>
      <c r="F6" s="20"/>
      <c r="G6" s="20"/>
      <c r="H6" s="20"/>
      <c r="I6" s="20"/>
      <c r="J6" s="20"/>
      <c r="K6" s="48"/>
      <c r="L6" s="49">
        <v>43925</v>
      </c>
    </row>
    <row r="7" spans="1:12" ht="16.5" customHeight="1" thickTop="1" x14ac:dyDescent="0.25">
      <c r="A7" s="28"/>
      <c r="B7" s="80" t="s">
        <v>37</v>
      </c>
      <c r="C7" s="81"/>
      <c r="D7" s="81"/>
      <c r="E7" s="82"/>
      <c r="F7" s="83" t="s">
        <v>36</v>
      </c>
      <c r="G7" s="84"/>
      <c r="H7" s="84"/>
      <c r="I7" s="85"/>
      <c r="J7" s="61"/>
      <c r="K7" s="48" t="s">
        <v>65</v>
      </c>
      <c r="L7" s="49">
        <v>43932</v>
      </c>
    </row>
    <row r="8" spans="1:12" ht="34.15" customHeight="1" x14ac:dyDescent="0.25">
      <c r="A8" s="86"/>
      <c r="B8" s="88" t="s">
        <v>67</v>
      </c>
      <c r="C8" s="90" t="str">
        <f>"% Change between " &amp; TEXT($L$4,"dd mmmm")&amp;" and "&amp; TEXT($L$2,"dd mmmm") &amp; " (monthly change)"</f>
        <v>% Change between 21 March and 18 April (monthly change)</v>
      </c>
      <c r="D8" s="71" t="str">
        <f>"% Change between " &amp; TEXT($L$7,"dd mmmm")&amp;" and "&amp; TEXT($L$2,"dd mmmm") &amp; " (weekly change)"</f>
        <v>% Change between 11 April and 18 April (weekly change)</v>
      </c>
      <c r="E8" s="73" t="str">
        <f>"% Change between " &amp; TEXT($L$6,"dd mmmm")&amp;" and "&amp; TEXT($L$7,"dd mmmm") &amp; " (weekly change)"</f>
        <v>% Change between 04 April and 11 April (weekly change)</v>
      </c>
      <c r="F8" s="92" t="s">
        <v>67</v>
      </c>
      <c r="G8" s="90" t="str">
        <f>"% Change between " &amp; TEXT($L$4,"dd mmmm")&amp;" and "&amp; TEXT($L$2,"dd mmmm") &amp; " (monthly change)"</f>
        <v>% Change between 21 March and 18 April (monthly change)</v>
      </c>
      <c r="H8" s="71" t="str">
        <f>"% Change between " &amp; TEXT($L$7,"dd mmmm")&amp;" and "&amp; TEXT($L$2,"dd mmmm") &amp; " (weekly change)"</f>
        <v>% Change between 11 April and 18 April (weekly change)</v>
      </c>
      <c r="I8" s="73" t="str">
        <f>"% Change between " &amp; TEXT($L$6,"dd mmmm")&amp;" and "&amp; TEXT($L$7,"dd mmmm") &amp; " (weekly change)"</f>
        <v>% Change between 04 April and 11 April (weekly change)</v>
      </c>
      <c r="J8" s="62"/>
      <c r="K8" s="48" t="s">
        <v>66</v>
      </c>
      <c r="L8" s="49">
        <v>43939</v>
      </c>
    </row>
    <row r="9" spans="1:12" ht="34.15" customHeight="1" thickBot="1" x14ac:dyDescent="0.3">
      <c r="A9" s="87"/>
      <c r="B9" s="89"/>
      <c r="C9" s="91"/>
      <c r="D9" s="72"/>
      <c r="E9" s="74"/>
      <c r="F9" s="93"/>
      <c r="G9" s="91"/>
      <c r="H9" s="72"/>
      <c r="I9" s="74"/>
      <c r="J9" s="63"/>
      <c r="K9" s="50" t="s">
        <v>35</v>
      </c>
      <c r="L9" s="52">
        <v>100</v>
      </c>
    </row>
    <row r="10" spans="1:12" x14ac:dyDescent="0.25">
      <c r="A10" s="29"/>
      <c r="B10" s="75" t="str">
        <f>L1</f>
        <v>New South Wales</v>
      </c>
      <c r="C10" s="76"/>
      <c r="D10" s="76"/>
      <c r="E10" s="76"/>
      <c r="F10" s="76"/>
      <c r="G10" s="76"/>
      <c r="H10" s="76"/>
      <c r="I10" s="77"/>
      <c r="J10" s="30"/>
      <c r="K10" s="65" t="s">
        <v>68</v>
      </c>
      <c r="L10" s="52">
        <v>99.219376100932394</v>
      </c>
    </row>
    <row r="11" spans="1:12" x14ac:dyDescent="0.25">
      <c r="A11" s="31" t="s">
        <v>34</v>
      </c>
      <c r="B11" s="30">
        <v>-7.4378416080147058E-2</v>
      </c>
      <c r="C11" s="30">
        <v>-6.7095944064140767E-2</v>
      </c>
      <c r="D11" s="30">
        <v>-1.2977046641232892E-2</v>
      </c>
      <c r="E11" s="30">
        <v>-1.6869766746755444E-3</v>
      </c>
      <c r="F11" s="30">
        <v>-7.5158940694591281E-2</v>
      </c>
      <c r="G11" s="30">
        <v>-8.305337677456992E-2</v>
      </c>
      <c r="H11" s="30">
        <v>-1.0227357578987073E-2</v>
      </c>
      <c r="I11" s="32">
        <v>-1.820952629387329E-2</v>
      </c>
      <c r="J11" s="30"/>
      <c r="K11" s="51"/>
      <c r="L11" s="52">
        <v>97.74235204783092</v>
      </c>
    </row>
    <row r="12" spans="1:12" x14ac:dyDescent="0.25">
      <c r="A12" s="29"/>
      <c r="B12" s="78" t="s">
        <v>33</v>
      </c>
      <c r="C12" s="78"/>
      <c r="D12" s="78"/>
      <c r="E12" s="78"/>
      <c r="F12" s="78"/>
      <c r="G12" s="78"/>
      <c r="H12" s="78"/>
      <c r="I12" s="79"/>
      <c r="J12" s="30"/>
      <c r="K12" s="51"/>
      <c r="L12" s="52">
        <v>93.937605144360361</v>
      </c>
    </row>
    <row r="13" spans="1:12" x14ac:dyDescent="0.25">
      <c r="A13" s="33" t="s">
        <v>32</v>
      </c>
      <c r="B13" s="30">
        <v>-6.3031369522958069E-2</v>
      </c>
      <c r="C13" s="30">
        <v>-5.6177601067184391E-2</v>
      </c>
      <c r="D13" s="30">
        <v>-7.9327831957990425E-3</v>
      </c>
      <c r="E13" s="30">
        <v>-1.5691495312495363E-3</v>
      </c>
      <c r="F13" s="30">
        <v>-8.3945795498127307E-2</v>
      </c>
      <c r="G13" s="30">
        <v>-9.6360385375321433E-2</v>
      </c>
      <c r="H13" s="30">
        <v>-9.4525243741855336E-3</v>
      </c>
      <c r="I13" s="32">
        <v>-2.8931459578201313E-2</v>
      </c>
      <c r="J13" s="30"/>
      <c r="K13" s="51"/>
      <c r="L13" s="52">
        <v>93.779134595606934</v>
      </c>
    </row>
    <row r="14" spans="1:12" x14ac:dyDescent="0.25">
      <c r="A14" s="33" t="s">
        <v>31</v>
      </c>
      <c r="B14" s="30">
        <v>-7.8824170268920968E-2</v>
      </c>
      <c r="C14" s="30">
        <v>-7.1482205005168331E-2</v>
      </c>
      <c r="D14" s="30">
        <v>-1.7861391581021069E-2</v>
      </c>
      <c r="E14" s="30">
        <v>9.690022690376221E-4</v>
      </c>
      <c r="F14" s="30">
        <v>-6.1739992459246107E-2</v>
      </c>
      <c r="G14" s="30">
        <v>-6.3107099310835579E-2</v>
      </c>
      <c r="H14" s="30">
        <v>-1.0963381846147979E-2</v>
      </c>
      <c r="I14" s="32">
        <v>-2.5842269102173132E-3</v>
      </c>
      <c r="J14" s="30"/>
      <c r="K14" s="47"/>
      <c r="L14" s="52">
        <v>92.562158391985292</v>
      </c>
    </row>
    <row r="15" spans="1:12" x14ac:dyDescent="0.25">
      <c r="A15" s="34" t="s">
        <v>56</v>
      </c>
      <c r="B15" s="30">
        <v>-0.18741467322453231</v>
      </c>
      <c r="C15" s="30">
        <v>-0.16476347016806991</v>
      </c>
      <c r="D15" s="30">
        <v>1.3461207797941244E-2</v>
      </c>
      <c r="E15" s="30">
        <v>-5.7534548160991239E-2</v>
      </c>
      <c r="F15" s="30">
        <v>-6.958929649487644E-2</v>
      </c>
      <c r="G15" s="30">
        <v>-1.5733556816091121E-2</v>
      </c>
      <c r="H15" s="30">
        <v>3.7535217322235637E-2</v>
      </c>
      <c r="I15" s="32">
        <v>4.0555922683919166E-2</v>
      </c>
      <c r="J15" s="30"/>
      <c r="K15" s="66" t="s">
        <v>30</v>
      </c>
      <c r="L15" s="52">
        <v>100</v>
      </c>
    </row>
    <row r="16" spans="1:12" x14ac:dyDescent="0.25">
      <c r="A16" s="33" t="s">
        <v>57</v>
      </c>
      <c r="B16" s="30">
        <v>-0.11912866820887935</v>
      </c>
      <c r="C16" s="30">
        <v>-0.10701338082268308</v>
      </c>
      <c r="D16" s="30">
        <v>-2.139594864322103E-2</v>
      </c>
      <c r="E16" s="30">
        <v>-7.3678601918277797E-3</v>
      </c>
      <c r="F16" s="30">
        <v>-9.6064849086677451E-2</v>
      </c>
      <c r="G16" s="30">
        <v>-8.3806506355203036E-2</v>
      </c>
      <c r="H16" s="30">
        <v>-1.8058572058146649E-2</v>
      </c>
      <c r="I16" s="32">
        <v>-4.8171299191749339E-3</v>
      </c>
      <c r="J16" s="30"/>
      <c r="K16" s="51"/>
      <c r="L16" s="52">
        <v>100.8609482689635</v>
      </c>
    </row>
    <row r="17" spans="1:12" x14ac:dyDescent="0.25">
      <c r="A17" s="33" t="s">
        <v>58</v>
      </c>
      <c r="B17" s="30">
        <v>-5.3427595219725732E-2</v>
      </c>
      <c r="C17" s="30">
        <v>-4.8854902250325627E-2</v>
      </c>
      <c r="D17" s="30">
        <v>-1.3779872124545234E-2</v>
      </c>
      <c r="E17" s="30">
        <v>5.1479871626189944E-3</v>
      </c>
      <c r="F17" s="30">
        <v>-6.3388057201562265E-2</v>
      </c>
      <c r="G17" s="30">
        <v>-7.8646194408865444E-2</v>
      </c>
      <c r="H17" s="30">
        <v>-1.779059799701288E-2</v>
      </c>
      <c r="I17" s="32">
        <v>-1.7756916687705959E-2</v>
      </c>
      <c r="J17" s="30"/>
      <c r="K17" s="51"/>
      <c r="L17" s="52">
        <v>99.865418431459844</v>
      </c>
    </row>
    <row r="18" spans="1:12" x14ac:dyDescent="0.25">
      <c r="A18" s="33" t="s">
        <v>59</v>
      </c>
      <c r="B18" s="30">
        <v>-4.0954526732903673E-2</v>
      </c>
      <c r="C18" s="30">
        <v>-3.7377351763226874E-2</v>
      </c>
      <c r="D18" s="30">
        <v>-1.0436199675496582E-2</v>
      </c>
      <c r="E18" s="30">
        <v>6.7304152693179464E-3</v>
      </c>
      <c r="F18" s="30">
        <v>-7.9381781398968898E-2</v>
      </c>
      <c r="G18" s="30">
        <v>-9.3809678222550374E-2</v>
      </c>
      <c r="H18" s="30">
        <v>-6.5470629636485977E-3</v>
      </c>
      <c r="I18" s="32">
        <v>-2.937606569687079E-2</v>
      </c>
      <c r="J18" s="30"/>
      <c r="K18" s="51"/>
      <c r="L18" s="52">
        <v>95.172799231837175</v>
      </c>
    </row>
    <row r="19" spans="1:12" ht="17.25" customHeight="1" x14ac:dyDescent="0.25">
      <c r="A19" s="33" t="s">
        <v>60</v>
      </c>
      <c r="B19" s="30">
        <v>-4.0347244268891469E-2</v>
      </c>
      <c r="C19" s="30">
        <v>-3.6741559086395315E-2</v>
      </c>
      <c r="D19" s="30">
        <v>-9.9427012122436098E-3</v>
      </c>
      <c r="E19" s="30">
        <v>6.7528909383689495E-3</v>
      </c>
      <c r="F19" s="30">
        <v>-7.2425210873723E-2</v>
      </c>
      <c r="G19" s="30">
        <v>-8.4805592555363907E-2</v>
      </c>
      <c r="H19" s="30">
        <v>-6.978280259353653E-3</v>
      </c>
      <c r="I19" s="32">
        <v>-1.8539513502667249E-2</v>
      </c>
      <c r="J19" s="35"/>
      <c r="K19" s="53"/>
      <c r="L19" s="52">
        <v>93.439747641763489</v>
      </c>
    </row>
    <row r="20" spans="1:12" x14ac:dyDescent="0.25">
      <c r="A20" s="33" t="s">
        <v>61</v>
      </c>
      <c r="B20" s="30">
        <v>-5.1351187532898468E-2</v>
      </c>
      <c r="C20" s="30">
        <v>-4.5286480802956941E-2</v>
      </c>
      <c r="D20" s="30">
        <v>-1.3830892381161641E-2</v>
      </c>
      <c r="E20" s="30">
        <v>7.1000194422143892E-3</v>
      </c>
      <c r="F20" s="30">
        <v>-5.5324172294335616E-2</v>
      </c>
      <c r="G20" s="30">
        <v>-5.8601557933037784E-2</v>
      </c>
      <c r="H20" s="30">
        <v>-5.1614330374136763E-3</v>
      </c>
      <c r="I20" s="32">
        <v>-1.7970484666078868E-3</v>
      </c>
      <c r="J20" s="20"/>
      <c r="K20" s="46"/>
      <c r="L20" s="52">
        <v>92.484105930540878</v>
      </c>
    </row>
    <row r="21" spans="1:12" ht="15.75" thickBot="1" x14ac:dyDescent="0.3">
      <c r="A21" s="36" t="s">
        <v>62</v>
      </c>
      <c r="B21" s="37">
        <v>-0.15619985986405371</v>
      </c>
      <c r="C21" s="37">
        <v>-0.14812645396536006</v>
      </c>
      <c r="D21" s="37">
        <v>-1.5688561196545159E-2</v>
      </c>
      <c r="E21" s="37">
        <v>-4.5012098391073674E-2</v>
      </c>
      <c r="F21" s="37">
        <v>-9.9312945706140909E-2</v>
      </c>
      <c r="G21" s="37">
        <v>-9.9462109457913672E-2</v>
      </c>
      <c r="H21" s="37">
        <v>1.1465986074748358E-2</v>
      </c>
      <c r="I21" s="38">
        <v>-5.3803356869981389E-2</v>
      </c>
      <c r="J21" s="20"/>
      <c r="K21" s="67" t="s">
        <v>29</v>
      </c>
      <c r="L21" s="52">
        <v>100</v>
      </c>
    </row>
    <row r="22" spans="1:12" ht="15.75" thickTop="1" x14ac:dyDescent="0.25">
      <c r="A22" s="39" t="s">
        <v>55</v>
      </c>
      <c r="B22" s="20"/>
      <c r="C22" s="20"/>
      <c r="D22" s="20"/>
      <c r="E22" s="20"/>
      <c r="F22" s="20"/>
      <c r="G22" s="20"/>
      <c r="H22" s="20"/>
      <c r="I22" s="20"/>
      <c r="J22" s="20"/>
      <c r="K22" s="46"/>
      <c r="L22" s="52">
        <v>99.358425204834759</v>
      </c>
    </row>
    <row r="23" spans="1:12" ht="5.8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54"/>
      <c r="L23" s="52">
        <v>97.912449993441115</v>
      </c>
    </row>
    <row r="24" spans="1:12" x14ac:dyDescent="0.25">
      <c r="A24" s="40" t="str">
        <f>"Indexed number of employee jobs and total employee wages, "&amp;$L$1&amp;" and Australia"</f>
        <v>Indexed number of employee jobs and total employee wages, New South Wales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54"/>
      <c r="L24" s="52">
        <v>94.151826793616877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54"/>
      <c r="L25" s="52">
        <v>93.891976980283872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54"/>
      <c r="L26" s="52">
        <v>92.511537320928028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67" t="s">
        <v>28</v>
      </c>
      <c r="L27" s="52">
        <v>100</v>
      </c>
    </row>
    <row r="28" spans="1:12" x14ac:dyDescent="0.25">
      <c r="A28" s="20"/>
      <c r="B28" s="40"/>
      <c r="C28" s="40"/>
      <c r="D28" s="40"/>
      <c r="E28" s="40"/>
      <c r="F28" s="40"/>
      <c r="G28" s="40"/>
      <c r="H28" s="40"/>
      <c r="I28" s="40"/>
      <c r="J28" s="40"/>
      <c r="K28" s="55"/>
      <c r="L28" s="52">
        <v>99.682622578177046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54"/>
      <c r="L29" s="52">
        <v>98.612571987068449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54"/>
      <c r="L30" s="52">
        <v>94.277569607265548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54"/>
      <c r="L31" s="52">
        <v>92.743467845978984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54"/>
      <c r="L32" s="52">
        <v>91.820076254221661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54"/>
      <c r="L33" s="52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52" t="s">
        <v>27</v>
      </c>
      <c r="L34" s="52"/>
    </row>
    <row r="35" spans="1:12" ht="5.8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52"/>
      <c r="L35" s="51" t="s">
        <v>25</v>
      </c>
    </row>
    <row r="36" spans="1:12" x14ac:dyDescent="0.25">
      <c r="A36" s="41" t="str">
        <f>"Indexed number of employee jobs held by men, by age group, "&amp;$L$1</f>
        <v>Indexed number of employee jobs held by men, by age group, New South Wales</v>
      </c>
      <c r="B36" s="20"/>
      <c r="C36" s="20"/>
      <c r="D36" s="20"/>
      <c r="E36" s="20"/>
      <c r="F36" s="20"/>
      <c r="G36" s="20"/>
      <c r="H36" s="20"/>
      <c r="I36" s="20"/>
      <c r="J36" s="20"/>
      <c r="K36" s="51" t="s">
        <v>56</v>
      </c>
      <c r="L36" s="52">
        <v>97.63818433361881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51" t="s">
        <v>57</v>
      </c>
      <c r="L37" s="52">
        <v>98.576609088679447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51" t="s">
        <v>58</v>
      </c>
      <c r="L38" s="52">
        <v>99.525809582170652</v>
      </c>
    </row>
    <row r="39" spans="1:12" x14ac:dyDescent="0.25">
      <c r="K39" s="53" t="s">
        <v>59</v>
      </c>
      <c r="L39" s="52">
        <v>99.706848399644429</v>
      </c>
    </row>
    <row r="40" spans="1:12" x14ac:dyDescent="0.25">
      <c r="K40" s="46" t="s">
        <v>60</v>
      </c>
      <c r="L40" s="52">
        <v>99.715301938972217</v>
      </c>
    </row>
    <row r="41" spans="1:12" x14ac:dyDescent="0.25">
      <c r="K41" s="46" t="s">
        <v>61</v>
      </c>
      <c r="L41" s="52">
        <v>99.38943907751856</v>
      </c>
    </row>
    <row r="42" spans="1:12" x14ac:dyDescent="0.25">
      <c r="K42" s="46" t="s">
        <v>62</v>
      </c>
      <c r="L42" s="52">
        <v>98.945264321864499</v>
      </c>
    </row>
    <row r="43" spans="1:12" x14ac:dyDescent="0.25">
      <c r="K43" s="46" t="s">
        <v>63</v>
      </c>
      <c r="L43" s="52">
        <v>0</v>
      </c>
    </row>
    <row r="44" spans="1:12" x14ac:dyDescent="0.25">
      <c r="K44" s="52"/>
      <c r="L44" s="52" t="s">
        <v>24</v>
      </c>
    </row>
    <row r="45" spans="1:12" x14ac:dyDescent="0.25">
      <c r="K45" s="51" t="s">
        <v>56</v>
      </c>
      <c r="L45" s="52">
        <v>84.847486659200214</v>
      </c>
    </row>
    <row r="46" spans="1:12" ht="15.4" customHeight="1" x14ac:dyDescent="0.25">
      <c r="A46" s="41" t="str">
        <f>"Indexed number of employee jobs held by women, by age group, "&amp;$L$1</f>
        <v>Indexed number of employee jobs held by women, by age group, New South Wales</v>
      </c>
      <c r="B46" s="20"/>
      <c r="C46" s="20"/>
      <c r="D46" s="20"/>
      <c r="E46" s="20"/>
      <c r="F46" s="20"/>
      <c r="G46" s="20"/>
      <c r="H46" s="20"/>
      <c r="I46" s="20"/>
      <c r="J46" s="20"/>
      <c r="K46" s="51" t="s">
        <v>57</v>
      </c>
      <c r="L46" s="52">
        <v>90.484449271807804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51" t="s">
        <v>58</v>
      </c>
      <c r="L47" s="52">
        <v>96.002651047926634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53" t="s">
        <v>59</v>
      </c>
      <c r="L48" s="52">
        <v>97.17817943399676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46" t="s">
        <v>60</v>
      </c>
      <c r="L49" s="52">
        <v>97.164655550254636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46" t="s">
        <v>61</v>
      </c>
      <c r="L50" s="52">
        <v>96.054837116273788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46" t="s">
        <v>62</v>
      </c>
      <c r="L51" s="52">
        <v>88.512737634500056</v>
      </c>
    </row>
    <row r="52" spans="1:12" ht="15.4" customHeight="1" x14ac:dyDescent="0.25">
      <c r="B52" s="41"/>
      <c r="C52" s="41"/>
      <c r="D52" s="41"/>
      <c r="E52" s="41"/>
      <c r="F52" s="41"/>
      <c r="G52" s="41"/>
      <c r="H52" s="41"/>
      <c r="I52" s="41"/>
      <c r="J52" s="41"/>
      <c r="K52" s="46" t="s">
        <v>63</v>
      </c>
      <c r="L52" s="52">
        <v>0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52"/>
      <c r="L53" s="52" t="s">
        <v>23</v>
      </c>
    </row>
    <row r="54" spans="1:12" ht="15.4" customHeight="1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51" t="s">
        <v>56</v>
      </c>
      <c r="L54" s="52">
        <v>86.547928058501881</v>
      </c>
    </row>
    <row r="55" spans="1:12" ht="15.4" customHeight="1" x14ac:dyDescent="0.25">
      <c r="A55" s="41" t="str">
        <f>"Change in employee jobs since week ending 14 March by Industry, "&amp;$L$1</f>
        <v>Change in employee jobs since week ending 14 March by Industry, New South Wales</v>
      </c>
      <c r="B55" s="20"/>
      <c r="C55" s="20"/>
      <c r="D55" s="20"/>
      <c r="E55" s="20"/>
      <c r="F55" s="20"/>
      <c r="G55" s="20"/>
      <c r="H55" s="20"/>
      <c r="I55" s="20"/>
      <c r="J55" s="20"/>
      <c r="K55" s="51" t="s">
        <v>57</v>
      </c>
      <c r="L55" s="52">
        <v>89.308880207420899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51" t="s">
        <v>58</v>
      </c>
      <c r="L56" s="52">
        <v>95.11535740491864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53" t="s">
        <v>59</v>
      </c>
      <c r="L57" s="52">
        <v>96.588875369591662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46" t="s">
        <v>60</v>
      </c>
      <c r="L58" s="52">
        <v>96.701679873708869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46" t="s">
        <v>61</v>
      </c>
      <c r="L59" s="52">
        <v>95.351833707173682</v>
      </c>
    </row>
    <row r="60" spans="1:12" ht="15.4" customHeight="1" x14ac:dyDescent="0.25">
      <c r="K60" s="46" t="s">
        <v>62</v>
      </c>
      <c r="L60" s="52">
        <v>86.623002877840634</v>
      </c>
    </row>
    <row r="61" spans="1:12" ht="15.4" customHeight="1" x14ac:dyDescent="0.25">
      <c r="K61" s="46" t="s">
        <v>63</v>
      </c>
      <c r="L61" s="52">
        <v>0</v>
      </c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48"/>
      <c r="L62" s="48"/>
    </row>
    <row r="63" spans="1:12" ht="15.4" customHeight="1" x14ac:dyDescent="0.25">
      <c r="K63" s="52" t="s">
        <v>26</v>
      </c>
      <c r="L63" s="55"/>
    </row>
    <row r="64" spans="1:12" ht="15.4" customHeight="1" x14ac:dyDescent="0.25">
      <c r="K64" s="55"/>
      <c r="L64" s="51" t="s">
        <v>25</v>
      </c>
    </row>
    <row r="65" spans="1:12" ht="15.4" customHeight="1" x14ac:dyDescent="0.25">
      <c r="K65" s="51" t="s">
        <v>56</v>
      </c>
      <c r="L65" s="52">
        <v>96.946353277600267</v>
      </c>
    </row>
    <row r="66" spans="1:12" ht="15.4" customHeight="1" x14ac:dyDescent="0.25">
      <c r="K66" s="51" t="s">
        <v>57</v>
      </c>
      <c r="L66" s="52">
        <v>98.725392964590256</v>
      </c>
    </row>
    <row r="67" spans="1:12" ht="15.4" customHeight="1" x14ac:dyDescent="0.25">
      <c r="K67" s="51" t="s">
        <v>58</v>
      </c>
      <c r="L67" s="52">
        <v>99.523768079678405</v>
      </c>
    </row>
    <row r="68" spans="1:12" ht="15.4" customHeight="1" x14ac:dyDescent="0.25">
      <c r="K68" s="53" t="s">
        <v>59</v>
      </c>
      <c r="L68" s="52">
        <v>99.549056199712425</v>
      </c>
    </row>
    <row r="69" spans="1:12" ht="15.4" customHeight="1" x14ac:dyDescent="0.25">
      <c r="K69" s="46" t="s">
        <v>60</v>
      </c>
      <c r="L69" s="52">
        <v>99.551262386656305</v>
      </c>
    </row>
    <row r="70" spans="1:12" ht="15.4" customHeight="1" x14ac:dyDescent="0.25">
      <c r="K70" s="46" t="s">
        <v>61</v>
      </c>
      <c r="L70" s="52">
        <v>99.3301878507732</v>
      </c>
    </row>
    <row r="71" spans="1:12" ht="15.4" customHeight="1" x14ac:dyDescent="0.25">
      <c r="K71" s="46" t="s">
        <v>62</v>
      </c>
      <c r="L71" s="52">
        <v>99.086666254558935</v>
      </c>
    </row>
    <row r="72" spans="1:12" ht="15.4" customHeight="1" x14ac:dyDescent="0.25">
      <c r="K72" s="46" t="s">
        <v>63</v>
      </c>
      <c r="L72" s="52">
        <v>0</v>
      </c>
    </row>
    <row r="73" spans="1:12" ht="15.4" customHeight="1" x14ac:dyDescent="0.25">
      <c r="K73" s="47"/>
      <c r="L73" s="52" t="s">
        <v>24</v>
      </c>
    </row>
    <row r="74" spans="1:12" ht="15.4" customHeight="1" x14ac:dyDescent="0.25">
      <c r="K74" s="51" t="s">
        <v>56</v>
      </c>
      <c r="L74" s="52">
        <v>78.169270947316207</v>
      </c>
    </row>
    <row r="75" spans="1:12" ht="15.4" customHeight="1" x14ac:dyDescent="0.25">
      <c r="K75" s="51" t="s">
        <v>57</v>
      </c>
      <c r="L75" s="52">
        <v>90.399862593981837</v>
      </c>
    </row>
    <row r="76" spans="1:12" ht="15.4" customHeight="1" x14ac:dyDescent="0.25">
      <c r="K76" s="51" t="s">
        <v>58</v>
      </c>
      <c r="L76" s="52">
        <v>96.187424866323241</v>
      </c>
    </row>
    <row r="77" spans="1:12" ht="15.4" customHeight="1" x14ac:dyDescent="0.25">
      <c r="A77" s="40" t="str">
        <f>"Distribution of employee jobs by industry, "&amp;$L$1</f>
        <v>Distribution of employee jobs by industry, New South Wales</v>
      </c>
      <c r="K77" s="53" t="s">
        <v>59</v>
      </c>
      <c r="L77" s="52">
        <v>96.699299415669842</v>
      </c>
    </row>
    <row r="78" spans="1:12" ht="15.4" customHeight="1" x14ac:dyDescent="0.25">
      <c r="K78" s="46" t="s">
        <v>60</v>
      </c>
      <c r="L78" s="52">
        <v>96.743620292357193</v>
      </c>
    </row>
    <row r="79" spans="1:12" ht="15.4" customHeight="1" x14ac:dyDescent="0.25">
      <c r="K79" s="46" t="s">
        <v>61</v>
      </c>
      <c r="L79" s="52">
        <v>96.327609193750547</v>
      </c>
    </row>
    <row r="80" spans="1:12" ht="15.4" customHeight="1" x14ac:dyDescent="0.25">
      <c r="K80" s="46" t="s">
        <v>62</v>
      </c>
      <c r="L80" s="52">
        <v>83.291092291525004</v>
      </c>
    </row>
    <row r="81" spans="1:12" ht="15.4" customHeight="1" x14ac:dyDescent="0.25">
      <c r="K81" s="46" t="s">
        <v>63</v>
      </c>
      <c r="L81" s="52">
        <v>0</v>
      </c>
    </row>
    <row r="82" spans="1:12" ht="15.4" customHeight="1" x14ac:dyDescent="0.25">
      <c r="K82" s="48"/>
      <c r="L82" s="52" t="s">
        <v>23</v>
      </c>
    </row>
    <row r="83" spans="1:12" ht="15.4" customHeight="1" x14ac:dyDescent="0.25">
      <c r="K83" s="51" t="s">
        <v>56</v>
      </c>
      <c r="L83" s="52">
        <v>78.173020527859236</v>
      </c>
    </row>
    <row r="84" spans="1:12" ht="15.4" customHeight="1" x14ac:dyDescent="0.25">
      <c r="K84" s="51" t="s">
        <v>57</v>
      </c>
      <c r="L84" s="52">
        <v>87.931028273504481</v>
      </c>
    </row>
    <row r="85" spans="1:12" ht="15.4" customHeight="1" x14ac:dyDescent="0.25">
      <c r="K85" s="51" t="s">
        <v>58</v>
      </c>
      <c r="L85" s="52">
        <v>94.441486844467164</v>
      </c>
    </row>
    <row r="86" spans="1:12" ht="15.4" customHeight="1" x14ac:dyDescent="0.25">
      <c r="K86" s="53" t="s">
        <v>59</v>
      </c>
      <c r="L86" s="52">
        <v>95.28883348120047</v>
      </c>
    </row>
    <row r="87" spans="1:12" ht="15.4" customHeight="1" x14ac:dyDescent="0.25">
      <c r="K87" s="46" t="s">
        <v>60</v>
      </c>
      <c r="L87" s="52">
        <v>95.324828245500143</v>
      </c>
    </row>
    <row r="88" spans="1:12" ht="15.4" customHeight="1" x14ac:dyDescent="0.25">
      <c r="K88" s="46" t="s">
        <v>61</v>
      </c>
      <c r="L88" s="52">
        <v>94.383780806169611</v>
      </c>
    </row>
    <row r="89" spans="1:12" ht="15.4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6" t="s">
        <v>62</v>
      </c>
      <c r="L89" s="52">
        <v>82.736833158187551</v>
      </c>
    </row>
    <row r="90" spans="1:12" ht="15.4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6" t="s">
        <v>63</v>
      </c>
      <c r="L90" s="52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7"/>
      <c r="L91" s="47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52" t="s">
        <v>22</v>
      </c>
      <c r="L92" s="47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47"/>
      <c r="L93" s="56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47" t="s">
        <v>19</v>
      </c>
      <c r="L94" s="51">
        <v>-0.10431316074817032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47" t="s">
        <v>0</v>
      </c>
      <c r="L95" s="51">
        <v>-2.6976563712556301E-2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47" t="s">
        <v>1</v>
      </c>
      <c r="L96" s="51">
        <v>-3.906946791057575E-2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47" t="s">
        <v>18</v>
      </c>
      <c r="L97" s="51">
        <v>-6.1425383443731718E-3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47" t="s">
        <v>2</v>
      </c>
      <c r="L98" s="51">
        <v>-7.2558599016526837E-2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47" t="s">
        <v>17</v>
      </c>
      <c r="L99" s="51">
        <v>-4.5248734288808823E-2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47" t="s">
        <v>16</v>
      </c>
      <c r="L100" s="51">
        <v>-6.4842662078559155E-2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47" t="s">
        <v>15</v>
      </c>
      <c r="L101" s="51">
        <v>-0.33445701844218212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47" t="s">
        <v>14</v>
      </c>
      <c r="L102" s="51">
        <v>-2.7522478147331442E-2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47" t="s">
        <v>13</v>
      </c>
      <c r="L103" s="51">
        <v>-4.9754999836339242E-2</v>
      </c>
    </row>
    <row r="104" spans="1:12" x14ac:dyDescent="0.25">
      <c r="K104" s="47" t="s">
        <v>12</v>
      </c>
      <c r="L104" s="51">
        <v>-9.8111553926416573E-4</v>
      </c>
    </row>
    <row r="105" spans="1:12" x14ac:dyDescent="0.25">
      <c r="K105" s="47" t="s">
        <v>11</v>
      </c>
      <c r="L105" s="51">
        <v>-0.11445131536020414</v>
      </c>
    </row>
    <row r="106" spans="1:12" x14ac:dyDescent="0.25">
      <c r="K106" s="47" t="s">
        <v>10</v>
      </c>
      <c r="L106" s="51">
        <v>-5.850692730555207E-2</v>
      </c>
    </row>
    <row r="107" spans="1:12" x14ac:dyDescent="0.25">
      <c r="K107" s="47" t="s">
        <v>9</v>
      </c>
      <c r="L107" s="51">
        <v>-0.1049487186679009</v>
      </c>
    </row>
    <row r="108" spans="1:12" x14ac:dyDescent="0.25">
      <c r="K108" s="47" t="s">
        <v>8</v>
      </c>
      <c r="L108" s="51">
        <v>-1.4236218828302061E-2</v>
      </c>
    </row>
    <row r="109" spans="1:12" x14ac:dyDescent="0.25">
      <c r="K109" s="47" t="s">
        <v>7</v>
      </c>
      <c r="L109" s="51">
        <v>-2.1262222112240825E-2</v>
      </c>
    </row>
    <row r="110" spans="1:12" x14ac:dyDescent="0.25">
      <c r="K110" s="47" t="s">
        <v>6</v>
      </c>
      <c r="L110" s="51">
        <v>-4.6454062584849298E-2</v>
      </c>
    </row>
    <row r="111" spans="1:12" x14ac:dyDescent="0.25">
      <c r="K111" s="47" t="s">
        <v>5</v>
      </c>
      <c r="L111" s="51">
        <v>-0.26753435405411463</v>
      </c>
    </row>
    <row r="112" spans="1:12" x14ac:dyDescent="0.25">
      <c r="K112" s="47" t="s">
        <v>3</v>
      </c>
      <c r="L112" s="51">
        <v>-0.13181401296793982</v>
      </c>
    </row>
    <row r="113" spans="1:12" x14ac:dyDescent="0.25">
      <c r="K113" s="47"/>
      <c r="L113" s="57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47"/>
      <c r="L114" s="57"/>
    </row>
    <row r="115" spans="1:12" x14ac:dyDescent="0.25">
      <c r="K115" s="47"/>
      <c r="L115" s="57"/>
    </row>
    <row r="116" spans="1:12" x14ac:dyDescent="0.25">
      <c r="K116" s="47"/>
      <c r="L116" s="57"/>
    </row>
    <row r="117" spans="1:12" x14ac:dyDescent="0.25">
      <c r="K117" s="47"/>
      <c r="L117" s="57"/>
    </row>
    <row r="118" spans="1:12" x14ac:dyDescent="0.25">
      <c r="K118" s="47"/>
      <c r="L118" s="57"/>
    </row>
    <row r="119" spans="1:12" x14ac:dyDescent="0.25">
      <c r="K119" s="47"/>
      <c r="L119" s="57"/>
    </row>
    <row r="120" spans="1:12" x14ac:dyDescent="0.25">
      <c r="K120" s="47"/>
      <c r="L120" s="57"/>
    </row>
    <row r="121" spans="1:12" x14ac:dyDescent="0.25">
      <c r="K121" s="47"/>
      <c r="L121" s="56"/>
    </row>
    <row r="122" spans="1:12" x14ac:dyDescent="0.25">
      <c r="K122" s="47"/>
      <c r="L122" s="57"/>
    </row>
    <row r="123" spans="1:12" x14ac:dyDescent="0.25">
      <c r="K123" s="47"/>
      <c r="L123" s="57"/>
    </row>
    <row r="124" spans="1:12" x14ac:dyDescent="0.25">
      <c r="K124" s="47"/>
      <c r="L124" s="57"/>
    </row>
    <row r="125" spans="1:12" x14ac:dyDescent="0.25">
      <c r="K125" s="47"/>
      <c r="L125" s="57"/>
    </row>
    <row r="126" spans="1:12" x14ac:dyDescent="0.25">
      <c r="K126" s="47"/>
      <c r="L126" s="57"/>
    </row>
    <row r="127" spans="1:12" x14ac:dyDescent="0.25">
      <c r="K127" s="47"/>
      <c r="L127" s="57"/>
    </row>
    <row r="128" spans="1:12" x14ac:dyDescent="0.25">
      <c r="K128" s="47"/>
      <c r="L128" s="57"/>
    </row>
    <row r="129" spans="11:12" x14ac:dyDescent="0.25">
      <c r="K129" s="47"/>
      <c r="L129" s="57"/>
    </row>
    <row r="130" spans="11:12" x14ac:dyDescent="0.25">
      <c r="K130" s="47"/>
      <c r="L130" s="57"/>
    </row>
    <row r="131" spans="11:12" x14ac:dyDescent="0.25">
      <c r="K131" s="47"/>
      <c r="L131" s="57"/>
    </row>
    <row r="132" spans="11:12" x14ac:dyDescent="0.25">
      <c r="K132" s="47"/>
      <c r="L132" s="57"/>
    </row>
    <row r="133" spans="11:12" x14ac:dyDescent="0.25">
      <c r="K133" s="47"/>
      <c r="L133" s="57"/>
    </row>
    <row r="134" spans="11:12" x14ac:dyDescent="0.25">
      <c r="K134" s="43"/>
      <c r="L134" s="57"/>
    </row>
    <row r="135" spans="11:12" x14ac:dyDescent="0.25">
      <c r="K135" s="43"/>
      <c r="L135" s="57"/>
    </row>
    <row r="136" spans="11:12" x14ac:dyDescent="0.25">
      <c r="K136" s="43"/>
      <c r="L136" s="57"/>
    </row>
    <row r="137" spans="11:12" x14ac:dyDescent="0.25">
      <c r="K137" s="43"/>
      <c r="L137" s="57"/>
    </row>
    <row r="138" spans="11:12" x14ac:dyDescent="0.25">
      <c r="K138" s="43"/>
      <c r="L138" s="57"/>
    </row>
    <row r="139" spans="11:12" x14ac:dyDescent="0.25">
      <c r="K139" s="43"/>
      <c r="L139" s="57"/>
    </row>
    <row r="140" spans="11:12" x14ac:dyDescent="0.25">
      <c r="K140" s="43"/>
      <c r="L140" s="57"/>
    </row>
    <row r="141" spans="11:12" x14ac:dyDescent="0.25">
      <c r="K141" s="58" t="s">
        <v>21</v>
      </c>
      <c r="L141" s="47"/>
    </row>
    <row r="142" spans="11:12" x14ac:dyDescent="0.25">
      <c r="K142" s="43"/>
      <c r="L142" s="59">
        <v>43904</v>
      </c>
    </row>
    <row r="143" spans="11:12" x14ac:dyDescent="0.25">
      <c r="K143" s="47" t="s">
        <v>19</v>
      </c>
      <c r="L143" s="56">
        <v>9.1282084591817955E-3</v>
      </c>
    </row>
    <row r="144" spans="11:12" x14ac:dyDescent="0.25">
      <c r="K144" s="47" t="s">
        <v>0</v>
      </c>
      <c r="L144" s="56">
        <v>7.9714078479951617E-3</v>
      </c>
    </row>
    <row r="145" spans="11:12" x14ac:dyDescent="0.25">
      <c r="K145" s="47" t="s">
        <v>1</v>
      </c>
      <c r="L145" s="56">
        <v>6.3158529626003893E-2</v>
      </c>
    </row>
    <row r="146" spans="11:12" x14ac:dyDescent="0.25">
      <c r="K146" s="47" t="s">
        <v>18</v>
      </c>
      <c r="L146" s="56">
        <v>8.7319887846015604E-3</v>
      </c>
    </row>
    <row r="147" spans="11:12" x14ac:dyDescent="0.25">
      <c r="K147" s="47" t="s">
        <v>2</v>
      </c>
      <c r="L147" s="56">
        <v>6.3089245311323192E-2</v>
      </c>
    </row>
    <row r="148" spans="11:12" x14ac:dyDescent="0.25">
      <c r="K148" s="47" t="s">
        <v>17</v>
      </c>
      <c r="L148" s="56">
        <v>4.9118867448898949E-2</v>
      </c>
    </row>
    <row r="149" spans="11:12" x14ac:dyDescent="0.25">
      <c r="K149" s="47" t="s">
        <v>16</v>
      </c>
      <c r="L149" s="56">
        <v>8.4492840363062177E-2</v>
      </c>
    </row>
    <row r="150" spans="11:12" x14ac:dyDescent="0.25">
      <c r="K150" s="47" t="s">
        <v>15</v>
      </c>
      <c r="L150" s="56">
        <v>7.1883095091175381E-2</v>
      </c>
    </row>
    <row r="151" spans="11:12" x14ac:dyDescent="0.25">
      <c r="K151" s="47" t="s">
        <v>14</v>
      </c>
      <c r="L151" s="56">
        <v>3.9560725072725331E-2</v>
      </c>
    </row>
    <row r="152" spans="11:12" x14ac:dyDescent="0.25">
      <c r="K152" s="47" t="s">
        <v>13</v>
      </c>
      <c r="L152" s="56">
        <v>1.8899152659017555E-2</v>
      </c>
    </row>
    <row r="153" spans="11:12" x14ac:dyDescent="0.25">
      <c r="K153" s="47" t="s">
        <v>12</v>
      </c>
      <c r="L153" s="56">
        <v>5.2232022034886506E-2</v>
      </c>
    </row>
    <row r="154" spans="11:12" x14ac:dyDescent="0.25">
      <c r="K154" s="47" t="s">
        <v>11</v>
      </c>
      <c r="L154" s="56">
        <v>2.0857671768652251E-2</v>
      </c>
    </row>
    <row r="155" spans="11:12" x14ac:dyDescent="0.25">
      <c r="K155" s="47" t="s">
        <v>10</v>
      </c>
      <c r="L155" s="56">
        <v>9.1488081706002533E-2</v>
      </c>
    </row>
    <row r="156" spans="11:12" x14ac:dyDescent="0.25">
      <c r="K156" s="47" t="s">
        <v>9</v>
      </c>
      <c r="L156" s="56">
        <v>6.6165901910112887E-2</v>
      </c>
    </row>
    <row r="157" spans="11:12" x14ac:dyDescent="0.25">
      <c r="K157" s="47" t="s">
        <v>8</v>
      </c>
      <c r="L157" s="56">
        <v>6.2214840143455651E-2</v>
      </c>
    </row>
    <row r="158" spans="11:12" x14ac:dyDescent="0.25">
      <c r="K158" s="47" t="s">
        <v>7</v>
      </c>
      <c r="L158" s="56">
        <v>9.9994277857939323E-2</v>
      </c>
    </row>
    <row r="159" spans="11:12" x14ac:dyDescent="0.25">
      <c r="K159" s="47" t="s">
        <v>6</v>
      </c>
      <c r="L159" s="56">
        <v>0.14581378912514634</v>
      </c>
    </row>
    <row r="160" spans="11:12" x14ac:dyDescent="0.25">
      <c r="K160" s="47" t="s">
        <v>5</v>
      </c>
      <c r="L160" s="56">
        <v>1.3797785685675005E-2</v>
      </c>
    </row>
    <row r="161" spans="11:12" x14ac:dyDescent="0.25">
      <c r="K161" s="47" t="s">
        <v>3</v>
      </c>
      <c r="L161" s="56">
        <v>3.0959262988102584E-2</v>
      </c>
    </row>
    <row r="162" spans="11:12" x14ac:dyDescent="0.25">
      <c r="K162" s="43"/>
      <c r="L162" s="56" t="s">
        <v>20</v>
      </c>
    </row>
    <row r="163" spans="11:12" x14ac:dyDescent="0.25">
      <c r="K163" s="47" t="s">
        <v>19</v>
      </c>
      <c r="L163" s="56">
        <v>8.8330007908980386E-3</v>
      </c>
    </row>
    <row r="164" spans="11:12" x14ac:dyDescent="0.25">
      <c r="K164" s="47" t="s">
        <v>0</v>
      </c>
      <c r="L164" s="56">
        <v>8.3796302841794498E-3</v>
      </c>
    </row>
    <row r="165" spans="11:12" x14ac:dyDescent="0.25">
      <c r="K165" s="47" t="s">
        <v>1</v>
      </c>
      <c r="L165" s="56">
        <v>6.5567787672458439E-2</v>
      </c>
    </row>
    <row r="166" spans="11:12" x14ac:dyDescent="0.25">
      <c r="K166" s="47" t="s">
        <v>18</v>
      </c>
      <c r="L166" s="56">
        <v>9.3757020789404406E-3</v>
      </c>
    </row>
    <row r="167" spans="11:12" x14ac:dyDescent="0.25">
      <c r="K167" s="47" t="s">
        <v>2</v>
      </c>
      <c r="L167" s="56">
        <v>6.321328183677051E-2</v>
      </c>
    </row>
    <row r="168" spans="11:12" x14ac:dyDescent="0.25">
      <c r="K168" s="47" t="s">
        <v>17</v>
      </c>
      <c r="L168" s="56">
        <v>5.0664657870809898E-2</v>
      </c>
    </row>
    <row r="169" spans="11:12" x14ac:dyDescent="0.25">
      <c r="K169" s="47" t="s">
        <v>16</v>
      </c>
      <c r="L169" s="56">
        <v>8.5363285645015941E-2</v>
      </c>
    </row>
    <row r="170" spans="11:12" x14ac:dyDescent="0.25">
      <c r="K170" s="47" t="s">
        <v>15</v>
      </c>
      <c r="L170" s="56">
        <v>5.168558108593916E-2</v>
      </c>
    </row>
    <row r="171" spans="11:12" x14ac:dyDescent="0.25">
      <c r="K171" s="47" t="s">
        <v>14</v>
      </c>
      <c r="L171" s="56">
        <v>4.1563330576731491E-2</v>
      </c>
    </row>
    <row r="172" spans="11:12" x14ac:dyDescent="0.25">
      <c r="K172" s="47" t="s">
        <v>13</v>
      </c>
      <c r="L172" s="56">
        <v>1.940190854831686E-2</v>
      </c>
    </row>
    <row r="173" spans="11:12" x14ac:dyDescent="0.25">
      <c r="K173" s="47" t="s">
        <v>12</v>
      </c>
      <c r="L173" s="56">
        <v>5.6373767955414364E-2</v>
      </c>
    </row>
    <row r="174" spans="11:12" x14ac:dyDescent="0.25">
      <c r="K174" s="47" t="s">
        <v>11</v>
      </c>
      <c r="L174" s="56">
        <v>1.9954681394916473E-2</v>
      </c>
    </row>
    <row r="175" spans="11:12" x14ac:dyDescent="0.25">
      <c r="K175" s="47" t="s">
        <v>10</v>
      </c>
      <c r="L175" s="56">
        <v>9.3056813558231866E-2</v>
      </c>
    </row>
    <row r="176" spans="11:12" x14ac:dyDescent="0.25">
      <c r="K176" s="47" t="s">
        <v>9</v>
      </c>
      <c r="L176" s="56">
        <v>6.3980655068938394E-2</v>
      </c>
    </row>
    <row r="177" spans="11:12" x14ac:dyDescent="0.25">
      <c r="K177" s="47" t="s">
        <v>8</v>
      </c>
      <c r="L177" s="56">
        <v>6.6257245001879628E-2</v>
      </c>
    </row>
    <row r="178" spans="11:12" x14ac:dyDescent="0.25">
      <c r="K178" s="47" t="s">
        <v>7</v>
      </c>
      <c r="L178" s="56">
        <v>0.10573238460766579</v>
      </c>
    </row>
    <row r="179" spans="11:12" x14ac:dyDescent="0.25">
      <c r="K179" s="47" t="s">
        <v>6</v>
      </c>
      <c r="L179" s="56">
        <v>0.1502127312660331</v>
      </c>
    </row>
    <row r="180" spans="11:12" x14ac:dyDescent="0.25">
      <c r="K180" s="47" t="s">
        <v>5</v>
      </c>
      <c r="L180" s="56">
        <v>1.0918505121803554E-2</v>
      </c>
    </row>
    <row r="181" spans="11:12" x14ac:dyDescent="0.25">
      <c r="K181" s="47" t="s">
        <v>3</v>
      </c>
      <c r="L181" s="56">
        <v>2.9038214711119243E-2</v>
      </c>
    </row>
    <row r="182" spans="11:12" x14ac:dyDescent="0.25">
      <c r="K182" s="43"/>
      <c r="L182" s="47"/>
    </row>
    <row r="183" spans="11:12" x14ac:dyDescent="0.25">
      <c r="K183" s="43"/>
      <c r="L183" s="47"/>
    </row>
    <row r="184" spans="11:12" x14ac:dyDescent="0.25">
      <c r="K184" s="43"/>
      <c r="L184" s="47"/>
    </row>
    <row r="185" spans="11:12" x14ac:dyDescent="0.25">
      <c r="K185" s="47"/>
      <c r="L185" s="47"/>
    </row>
    <row r="186" spans="11:12" x14ac:dyDescent="0.25">
      <c r="K186" s="47"/>
      <c r="L186" s="47"/>
    </row>
    <row r="187" spans="11:12" x14ac:dyDescent="0.25">
      <c r="K187" s="47"/>
      <c r="L187" s="47"/>
    </row>
    <row r="188" spans="11:12" x14ac:dyDescent="0.25">
      <c r="K188" s="47"/>
      <c r="L188" s="47"/>
    </row>
    <row r="189" spans="11:12" x14ac:dyDescent="0.25">
      <c r="K189" s="47"/>
      <c r="L189" s="47"/>
    </row>
    <row r="190" spans="11:12" x14ac:dyDescent="0.25">
      <c r="K190" s="47"/>
      <c r="L190" s="47"/>
    </row>
    <row r="191" spans="11:12" x14ac:dyDescent="0.25">
      <c r="K191" s="47"/>
      <c r="L191" s="47"/>
    </row>
    <row r="192" spans="11:12" x14ac:dyDescent="0.25">
      <c r="K192" s="47"/>
      <c r="L192" s="47"/>
    </row>
    <row r="193" spans="11:12" x14ac:dyDescent="0.25">
      <c r="K193" s="47"/>
      <c r="L193" s="47"/>
    </row>
    <row r="194" spans="11:12" x14ac:dyDescent="0.25">
      <c r="K194" s="47"/>
      <c r="L194" s="47"/>
    </row>
    <row r="195" spans="11:12" x14ac:dyDescent="0.25">
      <c r="K195" s="47"/>
      <c r="L195" s="47"/>
    </row>
    <row r="196" spans="11:12" x14ac:dyDescent="0.25">
      <c r="K196" s="47"/>
      <c r="L196" s="47"/>
    </row>
    <row r="197" spans="11:12" x14ac:dyDescent="0.25">
      <c r="K197" s="43"/>
      <c r="L197" s="47"/>
    </row>
    <row r="198" spans="11:12" x14ac:dyDescent="0.25">
      <c r="K198" s="43"/>
      <c r="L198" s="47"/>
    </row>
    <row r="199" spans="11:12" x14ac:dyDescent="0.25">
      <c r="K199" s="43"/>
      <c r="L199" s="47"/>
    </row>
    <row r="200" spans="11:12" x14ac:dyDescent="0.25">
      <c r="K200" s="43"/>
      <c r="L200" s="47"/>
    </row>
    <row r="201" spans="11:12" x14ac:dyDescent="0.25">
      <c r="K201" s="43"/>
      <c r="L201" s="47"/>
    </row>
    <row r="202" spans="11:12" x14ac:dyDescent="0.25">
      <c r="K202" s="43"/>
      <c r="L202" s="47"/>
    </row>
    <row r="203" spans="11:12" x14ac:dyDescent="0.25">
      <c r="K203" s="43"/>
      <c r="L203" s="47"/>
    </row>
    <row r="204" spans="11:12" x14ac:dyDescent="0.25">
      <c r="K204" s="43"/>
      <c r="L204" s="47"/>
    </row>
    <row r="205" spans="11:12" x14ac:dyDescent="0.25">
      <c r="K205" s="43"/>
      <c r="L205" s="47"/>
    </row>
    <row r="206" spans="11:12" x14ac:dyDescent="0.25">
      <c r="K206" s="43"/>
      <c r="L206" s="47"/>
    </row>
    <row r="207" spans="11:12" x14ac:dyDescent="0.25">
      <c r="K207" s="43"/>
      <c r="L207" s="47"/>
    </row>
    <row r="208" spans="11:12" x14ac:dyDescent="0.25">
      <c r="K208" s="43"/>
      <c r="L208" s="47"/>
    </row>
    <row r="209" spans="11:12" x14ac:dyDescent="0.25">
      <c r="K209" s="43"/>
      <c r="L209" s="47"/>
    </row>
    <row r="210" spans="11:12" x14ac:dyDescent="0.25">
      <c r="K210" s="43"/>
      <c r="L210" s="47"/>
    </row>
    <row r="211" spans="11:12" x14ac:dyDescent="0.25">
      <c r="K211" s="43"/>
      <c r="L211" s="47"/>
    </row>
    <row r="212" spans="11:12" x14ac:dyDescent="0.25">
      <c r="K212" s="43"/>
      <c r="L212" s="47"/>
    </row>
    <row r="213" spans="11:12" x14ac:dyDescent="0.25">
      <c r="K213" s="43"/>
      <c r="L213" s="47"/>
    </row>
    <row r="214" spans="11:12" x14ac:dyDescent="0.25">
      <c r="K214" s="43"/>
      <c r="L214" s="47"/>
    </row>
    <row r="215" spans="11:12" x14ac:dyDescent="0.25">
      <c r="K215" s="43"/>
      <c r="L215" s="47"/>
    </row>
    <row r="216" spans="11:12" x14ac:dyDescent="0.25">
      <c r="K216" s="43"/>
      <c r="L216" s="47"/>
    </row>
    <row r="217" spans="11:12" x14ac:dyDescent="0.25">
      <c r="K217" s="43"/>
      <c r="L217" s="47"/>
    </row>
    <row r="218" spans="11:12" x14ac:dyDescent="0.25">
      <c r="K218" s="43"/>
      <c r="L218" s="47"/>
    </row>
    <row r="219" spans="11:12" x14ac:dyDescent="0.25">
      <c r="K219" s="43"/>
      <c r="L219" s="47"/>
    </row>
    <row r="220" spans="11:12" x14ac:dyDescent="0.25">
      <c r="K220" s="43"/>
      <c r="L220" s="47"/>
    </row>
    <row r="221" spans="11:12" x14ac:dyDescent="0.25">
      <c r="K221" s="43"/>
      <c r="L221" s="47"/>
    </row>
    <row r="222" spans="11:12" x14ac:dyDescent="0.25">
      <c r="K222" s="43"/>
      <c r="L222" s="47"/>
    </row>
    <row r="223" spans="11:12" x14ac:dyDescent="0.25">
      <c r="K223" s="43"/>
      <c r="L223" s="47"/>
    </row>
    <row r="224" spans="11:12" x14ac:dyDescent="0.25">
      <c r="K224" s="43"/>
      <c r="L224" s="47"/>
    </row>
    <row r="225" spans="11:12" x14ac:dyDescent="0.25">
      <c r="K225" s="43"/>
      <c r="L225" s="47"/>
    </row>
    <row r="226" spans="11:12" x14ac:dyDescent="0.25">
      <c r="K226" s="43"/>
      <c r="L226" s="47"/>
    </row>
    <row r="227" spans="11:12" x14ac:dyDescent="0.25">
      <c r="K227" s="43"/>
      <c r="L227" s="47"/>
    </row>
    <row r="228" spans="11:12" x14ac:dyDescent="0.25">
      <c r="K228" s="43"/>
      <c r="L228" s="47"/>
    </row>
    <row r="229" spans="11:12" x14ac:dyDescent="0.25">
      <c r="K229" s="43"/>
      <c r="L229" s="47"/>
    </row>
    <row r="230" spans="11:12" x14ac:dyDescent="0.25">
      <c r="K230" s="43"/>
      <c r="L230" s="47"/>
    </row>
    <row r="231" spans="11:12" x14ac:dyDescent="0.25">
      <c r="K231" s="43"/>
      <c r="L231" s="47"/>
    </row>
    <row r="232" spans="11:12" x14ac:dyDescent="0.25">
      <c r="K232" s="43"/>
      <c r="L232" s="47"/>
    </row>
    <row r="233" spans="11:12" x14ac:dyDescent="0.25">
      <c r="K233" s="43"/>
      <c r="L233" s="47"/>
    </row>
    <row r="234" spans="11:12" x14ac:dyDescent="0.25">
      <c r="K234" s="43"/>
      <c r="L234" s="47"/>
    </row>
    <row r="235" spans="11:12" x14ac:dyDescent="0.25">
      <c r="K235" s="43"/>
      <c r="L235" s="47"/>
    </row>
    <row r="236" spans="11:12" x14ac:dyDescent="0.25">
      <c r="K236" s="43"/>
      <c r="L236" s="47"/>
    </row>
    <row r="237" spans="11:12" x14ac:dyDescent="0.25">
      <c r="K237" s="43"/>
      <c r="L237" s="47"/>
    </row>
    <row r="238" spans="11:12" x14ac:dyDescent="0.25">
      <c r="K238" s="43"/>
      <c r="L238" s="47"/>
    </row>
    <row r="239" spans="11:12" x14ac:dyDescent="0.25">
      <c r="K239" s="43"/>
      <c r="L239" s="47"/>
    </row>
    <row r="240" spans="11:12" x14ac:dyDescent="0.25">
      <c r="K240" s="43"/>
      <c r="L240" s="47"/>
    </row>
    <row r="241" spans="11:12" x14ac:dyDescent="0.25">
      <c r="K241" s="43"/>
      <c r="L241" s="47"/>
    </row>
    <row r="242" spans="11:12" x14ac:dyDescent="0.25">
      <c r="K242" s="43"/>
      <c r="L242" s="47"/>
    </row>
    <row r="243" spans="11:12" x14ac:dyDescent="0.25">
      <c r="K243" s="43"/>
      <c r="L243" s="47"/>
    </row>
    <row r="244" spans="11:12" x14ac:dyDescent="0.25">
      <c r="K244" s="43"/>
      <c r="L244" s="47"/>
    </row>
    <row r="245" spans="11:12" x14ac:dyDescent="0.25">
      <c r="K245" s="43"/>
      <c r="L245" s="47"/>
    </row>
    <row r="246" spans="11:12" x14ac:dyDescent="0.25">
      <c r="K246" s="43"/>
      <c r="L246" s="47"/>
    </row>
    <row r="247" spans="11:12" x14ac:dyDescent="0.25">
      <c r="K247" s="43"/>
      <c r="L247" s="47"/>
    </row>
    <row r="248" spans="11:12" x14ac:dyDescent="0.25">
      <c r="K248" s="43"/>
      <c r="L248" s="47"/>
    </row>
    <row r="249" spans="11:12" x14ac:dyDescent="0.25">
      <c r="K249" s="43"/>
      <c r="L249" s="47"/>
    </row>
    <row r="250" spans="11:12" x14ac:dyDescent="0.25">
      <c r="K250" s="43"/>
      <c r="L250" s="47"/>
    </row>
    <row r="251" spans="11:12" x14ac:dyDescent="0.25">
      <c r="K251" s="43"/>
      <c r="L251" s="47"/>
    </row>
    <row r="252" spans="11:12" x14ac:dyDescent="0.25">
      <c r="K252" s="43"/>
      <c r="L252" s="47"/>
    </row>
    <row r="253" spans="11:12" x14ac:dyDescent="0.25">
      <c r="K253" s="43"/>
      <c r="L253" s="47"/>
    </row>
    <row r="254" spans="11:12" x14ac:dyDescent="0.25">
      <c r="K254" s="43"/>
      <c r="L254" s="47"/>
    </row>
    <row r="255" spans="11:12" x14ac:dyDescent="0.25">
      <c r="K255" s="43"/>
      <c r="L255" s="47"/>
    </row>
    <row r="256" spans="11:12" x14ac:dyDescent="0.25">
      <c r="K256" s="43"/>
      <c r="L256" s="47"/>
    </row>
    <row r="257" spans="11:12" x14ac:dyDescent="0.25">
      <c r="K257" s="43"/>
      <c r="L257" s="47"/>
    </row>
    <row r="258" spans="11:12" x14ac:dyDescent="0.25">
      <c r="K258" s="43"/>
      <c r="L258" s="47"/>
    </row>
    <row r="259" spans="11:12" x14ac:dyDescent="0.25">
      <c r="K259" s="43"/>
      <c r="L259" s="47"/>
    </row>
    <row r="260" spans="11:12" x14ac:dyDescent="0.25">
      <c r="K260" s="43"/>
      <c r="L260" s="47"/>
    </row>
    <row r="261" spans="11:12" x14ac:dyDescent="0.25">
      <c r="K261" s="43"/>
      <c r="L261" s="47"/>
    </row>
    <row r="262" spans="11:12" x14ac:dyDescent="0.25">
      <c r="K262" s="43"/>
      <c r="L262" s="47"/>
    </row>
    <row r="263" spans="11:12" x14ac:dyDescent="0.25">
      <c r="K263" s="43"/>
      <c r="L263" s="4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0.39997558519241921"/>
  </sheetPr>
  <dimension ref="A1:L263"/>
  <sheetViews>
    <sheetView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0.42578125" style="19" customWidth="1"/>
    <col min="3" max="5" width="10" style="19" customWidth="1"/>
    <col min="6" max="6" width="10.42578125" style="19" customWidth="1"/>
    <col min="7" max="9" width="10" style="19" customWidth="1"/>
    <col min="10" max="10" width="6.7109375" style="19" customWidth="1"/>
    <col min="11" max="11" width="11.5703125" style="19" customWidth="1"/>
    <col min="12" max="12" width="22" style="64" customWidth="1"/>
    <col min="13" max="16384" width="8.7109375" style="19"/>
  </cols>
  <sheetData>
    <row r="1" spans="1:12" ht="60" customHeight="1" x14ac:dyDescent="0.25">
      <c r="A1" s="68" t="s">
        <v>40</v>
      </c>
      <c r="B1" s="68"/>
      <c r="C1" s="68"/>
      <c r="D1" s="68"/>
      <c r="E1" s="68"/>
      <c r="F1" s="68"/>
      <c r="G1" s="68"/>
      <c r="H1" s="68"/>
      <c r="I1" s="68"/>
      <c r="J1" s="4"/>
      <c r="K1" s="43"/>
      <c r="L1" s="44" t="s">
        <v>42</v>
      </c>
    </row>
    <row r="2" spans="1:12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20"/>
      <c r="K2" s="48"/>
      <c r="L2" s="45">
        <v>43939</v>
      </c>
    </row>
    <row r="3" spans="1:12" ht="15" customHeight="1" x14ac:dyDescent="0.25">
      <c r="A3" s="21" t="str">
        <f>"Week ending "&amp;TEXT($L$2,"dddd dd mmmm yyyy")</f>
        <v>Week ending Saturday 18 April 2020</v>
      </c>
      <c r="B3" s="20"/>
      <c r="C3" s="22"/>
      <c r="D3" s="23"/>
      <c r="E3" s="20"/>
      <c r="F3" s="20"/>
      <c r="G3" s="20"/>
      <c r="H3" s="20"/>
      <c r="I3" s="20"/>
      <c r="J3" s="20"/>
      <c r="K3" s="46" t="s">
        <v>39</v>
      </c>
      <c r="L3" s="49">
        <v>43904</v>
      </c>
    </row>
    <row r="4" spans="1:12" ht="15" customHeight="1" x14ac:dyDescent="0.25">
      <c r="A4" s="2" t="s">
        <v>38</v>
      </c>
      <c r="B4" s="24"/>
      <c r="C4" s="24"/>
      <c r="D4" s="24"/>
      <c r="E4" s="24"/>
      <c r="F4" s="24"/>
      <c r="G4" s="24"/>
      <c r="H4" s="24"/>
      <c r="I4" s="24"/>
      <c r="J4" s="24"/>
      <c r="K4" s="48" t="s">
        <v>64</v>
      </c>
      <c r="L4" s="49">
        <v>43911</v>
      </c>
    </row>
    <row r="5" spans="1:12" ht="11.65" customHeight="1" x14ac:dyDescent="0.25">
      <c r="A5" s="60"/>
      <c r="B5" s="20"/>
      <c r="C5" s="20"/>
      <c r="D5" s="24"/>
      <c r="E5" s="24"/>
      <c r="F5" s="20"/>
      <c r="G5" s="20"/>
      <c r="H5" s="20"/>
      <c r="I5" s="20"/>
      <c r="J5" s="20"/>
      <c r="K5" s="48"/>
      <c r="L5" s="49">
        <v>43918</v>
      </c>
    </row>
    <row r="6" spans="1:12" ht="16.5" customHeight="1" thickBot="1" x14ac:dyDescent="0.3">
      <c r="A6" s="25" t="str">
        <f>"Change in employee jobs and total employee wages, "&amp;$L$1</f>
        <v>Change in employee jobs and total employee wages, Victoria</v>
      </c>
      <c r="B6" s="22"/>
      <c r="C6" s="26"/>
      <c r="D6" s="27"/>
      <c r="E6" s="24"/>
      <c r="F6" s="20"/>
      <c r="G6" s="20"/>
      <c r="H6" s="20"/>
      <c r="I6" s="20"/>
      <c r="J6" s="20"/>
      <c r="K6" s="48"/>
      <c r="L6" s="49">
        <v>43925</v>
      </c>
    </row>
    <row r="7" spans="1:12" ht="16.5" customHeight="1" thickTop="1" x14ac:dyDescent="0.25">
      <c r="A7" s="28"/>
      <c r="B7" s="80" t="s">
        <v>37</v>
      </c>
      <c r="C7" s="81"/>
      <c r="D7" s="81"/>
      <c r="E7" s="82"/>
      <c r="F7" s="83" t="s">
        <v>36</v>
      </c>
      <c r="G7" s="84"/>
      <c r="H7" s="84"/>
      <c r="I7" s="85"/>
      <c r="J7" s="61"/>
      <c r="K7" s="48" t="s">
        <v>65</v>
      </c>
      <c r="L7" s="49">
        <v>43932</v>
      </c>
    </row>
    <row r="8" spans="1:12" ht="34.15" customHeight="1" x14ac:dyDescent="0.25">
      <c r="A8" s="86"/>
      <c r="B8" s="88" t="s">
        <v>67</v>
      </c>
      <c r="C8" s="90" t="str">
        <f>"% Change between " &amp; TEXT($L$4,"dd mmmm")&amp;" and "&amp; TEXT($L$2,"dd mmmm") &amp; " (monthly change)"</f>
        <v>% Change between 21 March and 18 April (monthly change)</v>
      </c>
      <c r="D8" s="71" t="str">
        <f>"% Change between " &amp; TEXT($L$7,"dd mmmm")&amp;" and "&amp; TEXT($L$2,"dd mmmm") &amp; " (weekly change)"</f>
        <v>% Change between 11 April and 18 April (weekly change)</v>
      </c>
      <c r="E8" s="73" t="str">
        <f>"% Change between " &amp; TEXT($L$6,"dd mmmm")&amp;" and "&amp; TEXT($L$7,"dd mmmm") &amp; " (weekly change)"</f>
        <v>% Change between 04 April and 11 April (weekly change)</v>
      </c>
      <c r="F8" s="92" t="s">
        <v>67</v>
      </c>
      <c r="G8" s="90" t="str">
        <f>"% Change between " &amp; TEXT($L$4,"dd mmmm")&amp;" and "&amp; TEXT($L$2,"dd mmmm") &amp; " (monthly change)"</f>
        <v>% Change between 21 March and 18 April (monthly change)</v>
      </c>
      <c r="H8" s="71" t="str">
        <f>"% Change between " &amp; TEXT($L$7,"dd mmmm")&amp;" and "&amp; TEXT($L$2,"dd mmmm") &amp; " (weekly change)"</f>
        <v>% Change between 11 April and 18 April (weekly change)</v>
      </c>
      <c r="I8" s="73" t="str">
        <f>"% Change between " &amp; TEXT($L$6,"dd mmmm")&amp;" and "&amp; TEXT($L$7,"dd mmmm") &amp; " (weekly change)"</f>
        <v>% Change between 04 April and 11 April (weekly change)</v>
      </c>
      <c r="J8" s="62"/>
      <c r="K8" s="48" t="s">
        <v>66</v>
      </c>
      <c r="L8" s="49">
        <v>43939</v>
      </c>
    </row>
    <row r="9" spans="1:12" ht="34.15" customHeight="1" thickBot="1" x14ac:dyDescent="0.3">
      <c r="A9" s="87"/>
      <c r="B9" s="89"/>
      <c r="C9" s="91"/>
      <c r="D9" s="72"/>
      <c r="E9" s="74"/>
      <c r="F9" s="93"/>
      <c r="G9" s="91"/>
      <c r="H9" s="72"/>
      <c r="I9" s="74"/>
      <c r="J9" s="63"/>
      <c r="K9" s="50" t="s">
        <v>35</v>
      </c>
      <c r="L9" s="52">
        <v>100</v>
      </c>
    </row>
    <row r="10" spans="1:12" x14ac:dyDescent="0.25">
      <c r="A10" s="29"/>
      <c r="B10" s="75" t="str">
        <f>L1</f>
        <v>Victoria</v>
      </c>
      <c r="C10" s="76"/>
      <c r="D10" s="76"/>
      <c r="E10" s="76"/>
      <c r="F10" s="76"/>
      <c r="G10" s="76"/>
      <c r="H10" s="76"/>
      <c r="I10" s="77"/>
      <c r="J10" s="30"/>
      <c r="K10" s="65" t="s">
        <v>68</v>
      </c>
      <c r="L10" s="52">
        <v>99.115437858069527</v>
      </c>
    </row>
    <row r="11" spans="1:12" x14ac:dyDescent="0.25">
      <c r="A11" s="31" t="s">
        <v>34</v>
      </c>
      <c r="B11" s="30">
        <v>-8.5919978577338463E-2</v>
      </c>
      <c r="C11" s="30">
        <v>-7.7762212248309925E-2</v>
      </c>
      <c r="D11" s="30">
        <v>-1.6623994425455479E-2</v>
      </c>
      <c r="E11" s="30">
        <v>-3.578844948812776E-3</v>
      </c>
      <c r="F11" s="30">
        <v>-9.2078755001150703E-2</v>
      </c>
      <c r="G11" s="30">
        <v>-7.866418676778042E-2</v>
      </c>
      <c r="H11" s="30">
        <v>-7.9709696457823664E-3</v>
      </c>
      <c r="I11" s="32">
        <v>-1.0398088146685192E-2</v>
      </c>
      <c r="J11" s="30"/>
      <c r="K11" s="51"/>
      <c r="L11" s="52">
        <v>97.461704512987296</v>
      </c>
    </row>
    <row r="12" spans="1:12" x14ac:dyDescent="0.25">
      <c r="A12" s="29"/>
      <c r="B12" s="78" t="s">
        <v>33</v>
      </c>
      <c r="C12" s="78"/>
      <c r="D12" s="78"/>
      <c r="E12" s="78"/>
      <c r="F12" s="78"/>
      <c r="G12" s="78"/>
      <c r="H12" s="78"/>
      <c r="I12" s="79"/>
      <c r="J12" s="30"/>
      <c r="K12" s="51"/>
      <c r="L12" s="52">
        <v>93.287116687513333</v>
      </c>
    </row>
    <row r="13" spans="1:12" x14ac:dyDescent="0.25">
      <c r="A13" s="33" t="s">
        <v>32</v>
      </c>
      <c r="B13" s="30">
        <v>-7.0534564185569359E-2</v>
      </c>
      <c r="C13" s="30">
        <v>-6.3711218470801079E-2</v>
      </c>
      <c r="D13" s="30">
        <v>-1.1855689775954303E-2</v>
      </c>
      <c r="E13" s="30">
        <v>-2.1315264546127866E-3</v>
      </c>
      <c r="F13" s="30">
        <v>-9.1661101460911332E-2</v>
      </c>
      <c r="G13" s="30">
        <v>-8.9047173809954749E-2</v>
      </c>
      <c r="H13" s="30">
        <v>-1.1294031983497987E-2</v>
      </c>
      <c r="I13" s="32">
        <v>-2.2839830840342135E-2</v>
      </c>
      <c r="J13" s="30"/>
      <c r="K13" s="51"/>
      <c r="L13" s="52">
        <v>92.953256561166924</v>
      </c>
    </row>
    <row r="14" spans="1:12" x14ac:dyDescent="0.25">
      <c r="A14" s="33" t="s">
        <v>31</v>
      </c>
      <c r="B14" s="30">
        <v>-9.3846227781867353E-2</v>
      </c>
      <c r="C14" s="30">
        <v>-8.4084414707371491E-2</v>
      </c>
      <c r="D14" s="30">
        <v>-2.0723704822812827E-2</v>
      </c>
      <c r="E14" s="30">
        <v>-1.9065328892937661E-3</v>
      </c>
      <c r="F14" s="30">
        <v>-9.1173466460100494E-2</v>
      </c>
      <c r="G14" s="30">
        <v>-6.1345347843244746E-2</v>
      </c>
      <c r="H14" s="30">
        <v>-2.6223842272277142E-3</v>
      </c>
      <c r="I14" s="32">
        <v>9.1414630776536221E-3</v>
      </c>
      <c r="J14" s="30"/>
      <c r="K14" s="47"/>
      <c r="L14" s="52">
        <v>91.408002142266156</v>
      </c>
    </row>
    <row r="15" spans="1:12" x14ac:dyDescent="0.25">
      <c r="A15" s="34" t="s">
        <v>56</v>
      </c>
      <c r="B15" s="30">
        <v>-0.20872635916159799</v>
      </c>
      <c r="C15" s="30">
        <v>-0.19708917627505973</v>
      </c>
      <c r="D15" s="30">
        <v>-1.8136326460332919E-3</v>
      </c>
      <c r="E15" s="30">
        <v>-6.2980867159155296E-2</v>
      </c>
      <c r="F15" s="30">
        <v>-0.10860172966073367</v>
      </c>
      <c r="G15" s="30">
        <v>-4.434993982174007E-2</v>
      </c>
      <c r="H15" s="30">
        <v>1.8321890413898201E-2</v>
      </c>
      <c r="I15" s="32">
        <v>2.8008768872480161E-2</v>
      </c>
      <c r="J15" s="30"/>
      <c r="K15" s="66" t="s">
        <v>30</v>
      </c>
      <c r="L15" s="52">
        <v>100</v>
      </c>
    </row>
    <row r="16" spans="1:12" x14ac:dyDescent="0.25">
      <c r="A16" s="33" t="s">
        <v>57</v>
      </c>
      <c r="B16" s="30">
        <v>-0.13468930206757612</v>
      </c>
      <c r="C16" s="30">
        <v>-0.12381173576017801</v>
      </c>
      <c r="D16" s="30">
        <v>-2.7674293657303561E-2</v>
      </c>
      <c r="E16" s="30">
        <v>-1.2478254916975962E-2</v>
      </c>
      <c r="F16" s="30">
        <v>-0.1213687703470212</v>
      </c>
      <c r="G16" s="30">
        <v>-9.8270583570496006E-2</v>
      </c>
      <c r="H16" s="30">
        <v>-1.4552795857242007E-2</v>
      </c>
      <c r="I16" s="32">
        <v>-1.3251755139996879E-3</v>
      </c>
      <c r="J16" s="30"/>
      <c r="K16" s="51"/>
      <c r="L16" s="52">
        <v>98.54400881408165</v>
      </c>
    </row>
    <row r="17" spans="1:12" x14ac:dyDescent="0.25">
      <c r="A17" s="33" t="s">
        <v>58</v>
      </c>
      <c r="B17" s="30">
        <v>-5.9812520495572952E-2</v>
      </c>
      <c r="C17" s="30">
        <v>-5.2968094654190945E-2</v>
      </c>
      <c r="D17" s="30">
        <v>-1.4131731103093292E-2</v>
      </c>
      <c r="E17" s="30">
        <v>6.4899693636006894E-3</v>
      </c>
      <c r="F17" s="30">
        <v>-8.2738253173917919E-2</v>
      </c>
      <c r="G17" s="30">
        <v>-7.6070829432078768E-2</v>
      </c>
      <c r="H17" s="30">
        <v>-1.2695429274921621E-2</v>
      </c>
      <c r="I17" s="32">
        <v>-3.4061212820292175E-3</v>
      </c>
      <c r="J17" s="30"/>
      <c r="K17" s="51"/>
      <c r="L17" s="52">
        <v>97.307580823415975</v>
      </c>
    </row>
    <row r="18" spans="1:12" x14ac:dyDescent="0.25">
      <c r="A18" s="33" t="s">
        <v>59</v>
      </c>
      <c r="B18" s="30">
        <v>-5.0707109349037438E-2</v>
      </c>
      <c r="C18" s="30">
        <v>-4.44447080788829E-2</v>
      </c>
      <c r="D18" s="30">
        <v>-1.081854073174815E-2</v>
      </c>
      <c r="E18" s="30">
        <v>6.7118174757927473E-3</v>
      </c>
      <c r="F18" s="30">
        <v>-8.4201009453052422E-2</v>
      </c>
      <c r="G18" s="30">
        <v>-7.4502771945017421E-2</v>
      </c>
      <c r="H18" s="30">
        <v>-2.7579383430201831E-3</v>
      </c>
      <c r="I18" s="32">
        <v>-1.5217199906117473E-2</v>
      </c>
      <c r="J18" s="30"/>
      <c r="K18" s="51"/>
      <c r="L18" s="52">
        <v>92.483290122788432</v>
      </c>
    </row>
    <row r="19" spans="1:12" ht="17.25" customHeight="1" x14ac:dyDescent="0.25">
      <c r="A19" s="33" t="s">
        <v>60</v>
      </c>
      <c r="B19" s="30">
        <v>-5.2430847312271434E-2</v>
      </c>
      <c r="C19" s="30">
        <v>-4.6472037650964637E-2</v>
      </c>
      <c r="D19" s="30">
        <v>-1.1022318196936221E-2</v>
      </c>
      <c r="E19" s="30">
        <v>5.1840588561589129E-3</v>
      </c>
      <c r="F19" s="30">
        <v>-8.4266406497475965E-2</v>
      </c>
      <c r="G19" s="30">
        <v>-7.1906327858005326E-2</v>
      </c>
      <c r="H19" s="30">
        <v>1.6032698347114849E-3</v>
      </c>
      <c r="I19" s="32">
        <v>-1.6152446024834566E-2</v>
      </c>
      <c r="J19" s="35"/>
      <c r="K19" s="53"/>
      <c r="L19" s="52">
        <v>91.521640719996228</v>
      </c>
    </row>
    <row r="20" spans="1:12" x14ac:dyDescent="0.25">
      <c r="A20" s="33" t="s">
        <v>61</v>
      </c>
      <c r="B20" s="30">
        <v>-6.7758464696180853E-2</v>
      </c>
      <c r="C20" s="30">
        <v>-5.7205577864223867E-2</v>
      </c>
      <c r="D20" s="30">
        <v>-1.1538811533823079E-2</v>
      </c>
      <c r="E20" s="30">
        <v>2.7340746705426522E-3</v>
      </c>
      <c r="F20" s="30">
        <v>-8.035661439505315E-2</v>
      </c>
      <c r="G20" s="30">
        <v>-5.8518789455760722E-2</v>
      </c>
      <c r="H20" s="30">
        <v>-3.3547548514434311E-3</v>
      </c>
      <c r="I20" s="32">
        <v>-2.8808415772229035E-3</v>
      </c>
      <c r="J20" s="20"/>
      <c r="K20" s="46"/>
      <c r="L20" s="52">
        <v>90.792124499884935</v>
      </c>
    </row>
    <row r="21" spans="1:12" ht="15.75" thickBot="1" x14ac:dyDescent="0.3">
      <c r="A21" s="36" t="s">
        <v>62</v>
      </c>
      <c r="B21" s="37">
        <v>-0.14638485159980752</v>
      </c>
      <c r="C21" s="37">
        <v>-0.13824418406084571</v>
      </c>
      <c r="D21" s="37">
        <v>-3.9924997438937071E-2</v>
      </c>
      <c r="E21" s="37">
        <v>-3.9766748099569149E-2</v>
      </c>
      <c r="F21" s="37">
        <v>-0.13204183851971918</v>
      </c>
      <c r="G21" s="37">
        <v>-0.11537772618732611</v>
      </c>
      <c r="H21" s="37">
        <v>-3.9613785854942241E-2</v>
      </c>
      <c r="I21" s="38">
        <v>-4.8666059798733619E-2</v>
      </c>
      <c r="J21" s="20"/>
      <c r="K21" s="67" t="s">
        <v>29</v>
      </c>
      <c r="L21" s="52">
        <v>100</v>
      </c>
    </row>
    <row r="22" spans="1:12" ht="15.75" thickTop="1" x14ac:dyDescent="0.25">
      <c r="A22" s="39" t="s">
        <v>55</v>
      </c>
      <c r="B22" s="20"/>
      <c r="C22" s="20"/>
      <c r="D22" s="20"/>
      <c r="E22" s="20"/>
      <c r="F22" s="20"/>
      <c r="G22" s="20"/>
      <c r="H22" s="20"/>
      <c r="I22" s="20"/>
      <c r="J22" s="20"/>
      <c r="K22" s="46"/>
      <c r="L22" s="52">
        <v>99.358425204834759</v>
      </c>
    </row>
    <row r="23" spans="1:12" ht="5.8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54"/>
      <c r="L23" s="52">
        <v>97.912449993441115</v>
      </c>
    </row>
    <row r="24" spans="1:12" x14ac:dyDescent="0.25">
      <c r="A24" s="40" t="str">
        <f>"Indexed number of employee jobs and total employee wages, "&amp;$L$1&amp;" and Australia"</f>
        <v>Indexed number of employee jobs and total employee wages, Victoria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54"/>
      <c r="L24" s="52">
        <v>94.151826793616877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54"/>
      <c r="L25" s="52">
        <v>93.891976980283872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54"/>
      <c r="L26" s="52">
        <v>92.511537320928028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67" t="s">
        <v>28</v>
      </c>
      <c r="L27" s="52">
        <v>100</v>
      </c>
    </row>
    <row r="28" spans="1:12" x14ac:dyDescent="0.25">
      <c r="A28" s="20"/>
      <c r="B28" s="40"/>
      <c r="C28" s="40"/>
      <c r="D28" s="40"/>
      <c r="E28" s="40"/>
      <c r="F28" s="40"/>
      <c r="G28" s="40"/>
      <c r="H28" s="40"/>
      <c r="I28" s="40"/>
      <c r="J28" s="40"/>
      <c r="K28" s="55"/>
      <c r="L28" s="52">
        <v>99.682622578177046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54"/>
      <c r="L29" s="52">
        <v>98.612571987068449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54"/>
      <c r="L30" s="52">
        <v>94.277569607265548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54"/>
      <c r="L31" s="52">
        <v>92.743467845978984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54"/>
      <c r="L32" s="52">
        <v>91.820076254221661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54"/>
      <c r="L33" s="52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52" t="s">
        <v>27</v>
      </c>
      <c r="L34" s="52"/>
    </row>
    <row r="35" spans="1:12" ht="5.8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52"/>
      <c r="L35" s="51" t="s">
        <v>25</v>
      </c>
    </row>
    <row r="36" spans="1:12" x14ac:dyDescent="0.25">
      <c r="A36" s="41" t="str">
        <f>"Indexed number of employee jobs held by men, by age group, "&amp;$L$1</f>
        <v>Indexed number of employee jobs held by men, by age group, Victoria</v>
      </c>
      <c r="B36" s="20"/>
      <c r="C36" s="20"/>
      <c r="D36" s="20"/>
      <c r="E36" s="20"/>
      <c r="F36" s="20"/>
      <c r="G36" s="20"/>
      <c r="H36" s="20"/>
      <c r="I36" s="20"/>
      <c r="J36" s="20"/>
      <c r="K36" s="51" t="s">
        <v>56</v>
      </c>
      <c r="L36" s="52">
        <v>99.142977567554908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51" t="s">
        <v>57</v>
      </c>
      <c r="L37" s="52">
        <v>98.841246450778129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51" t="s">
        <v>58</v>
      </c>
      <c r="L38" s="52">
        <v>99.470221011702861</v>
      </c>
    </row>
    <row r="39" spans="1:12" x14ac:dyDescent="0.25">
      <c r="K39" s="53" t="s">
        <v>59</v>
      </c>
      <c r="L39" s="52">
        <v>99.527762726478116</v>
      </c>
    </row>
    <row r="40" spans="1:12" x14ac:dyDescent="0.25">
      <c r="K40" s="46" t="s">
        <v>60</v>
      </c>
      <c r="L40" s="52">
        <v>99.500178682449473</v>
      </c>
    </row>
    <row r="41" spans="1:12" x14ac:dyDescent="0.25">
      <c r="K41" s="46" t="s">
        <v>61</v>
      </c>
      <c r="L41" s="52">
        <v>99.024113182217178</v>
      </c>
    </row>
    <row r="42" spans="1:12" x14ac:dyDescent="0.25">
      <c r="K42" s="46" t="s">
        <v>62</v>
      </c>
      <c r="L42" s="52">
        <v>98.961340142599852</v>
      </c>
    </row>
    <row r="43" spans="1:12" x14ac:dyDescent="0.25">
      <c r="K43" s="46" t="s">
        <v>63</v>
      </c>
      <c r="L43" s="52">
        <v>0</v>
      </c>
    </row>
    <row r="44" spans="1:12" x14ac:dyDescent="0.25">
      <c r="K44" s="52"/>
      <c r="L44" s="52" t="s">
        <v>24</v>
      </c>
    </row>
    <row r="45" spans="1:12" x14ac:dyDescent="0.25">
      <c r="K45" s="51" t="s">
        <v>56</v>
      </c>
      <c r="L45" s="52">
        <v>83.751697653725472</v>
      </c>
    </row>
    <row r="46" spans="1:12" ht="15.4" customHeight="1" x14ac:dyDescent="0.25">
      <c r="A46" s="41" t="str">
        <f>"Indexed number of employee jobs held by women, by age group, "&amp;$L$1</f>
        <v>Indexed number of employee jobs held by women, by age group, Victoria</v>
      </c>
      <c r="B46" s="20"/>
      <c r="C46" s="20"/>
      <c r="D46" s="20"/>
      <c r="E46" s="20"/>
      <c r="F46" s="20"/>
      <c r="G46" s="20"/>
      <c r="H46" s="20"/>
      <c r="I46" s="20"/>
      <c r="J46" s="20"/>
      <c r="K46" s="51" t="s">
        <v>57</v>
      </c>
      <c r="L46" s="52">
        <v>90.093088452000146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51" t="s">
        <v>58</v>
      </c>
      <c r="L47" s="52">
        <v>95.811086858299234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53" t="s">
        <v>59</v>
      </c>
      <c r="L48" s="52">
        <v>96.734285454380071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46" t="s">
        <v>60</v>
      </c>
      <c r="L49" s="52">
        <v>96.558527069167241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46" t="s">
        <v>61</v>
      </c>
      <c r="L50" s="52">
        <v>94.662054009397437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46" t="s">
        <v>62</v>
      </c>
      <c r="L51" s="52">
        <v>90.987590358473341</v>
      </c>
    </row>
    <row r="52" spans="1:12" ht="15.4" customHeight="1" x14ac:dyDescent="0.25">
      <c r="B52" s="41"/>
      <c r="C52" s="41"/>
      <c r="D52" s="41"/>
      <c r="E52" s="41"/>
      <c r="F52" s="41"/>
      <c r="G52" s="41"/>
      <c r="H52" s="41"/>
      <c r="I52" s="41"/>
      <c r="J52" s="41"/>
      <c r="K52" s="46" t="s">
        <v>63</v>
      </c>
      <c r="L52" s="52">
        <v>0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52"/>
      <c r="L53" s="52" t="s">
        <v>23</v>
      </c>
    </row>
    <row r="54" spans="1:12" ht="15.4" customHeight="1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51" t="s">
        <v>56</v>
      </c>
      <c r="L54" s="52">
        <v>84.090432257762387</v>
      </c>
    </row>
    <row r="55" spans="1:12" ht="15.4" customHeight="1" x14ac:dyDescent="0.25">
      <c r="A55" s="41" t="str">
        <f>"Change in employee jobs since week ending 14 March by Industry, "&amp;$L$1</f>
        <v>Change in employee jobs since week ending 14 March by Industry, Victoria</v>
      </c>
      <c r="B55" s="20"/>
      <c r="C55" s="20"/>
      <c r="D55" s="20"/>
      <c r="E55" s="20"/>
      <c r="F55" s="20"/>
      <c r="G55" s="20"/>
      <c r="H55" s="20"/>
      <c r="I55" s="20"/>
      <c r="J55" s="20"/>
      <c r="K55" s="51" t="s">
        <v>57</v>
      </c>
      <c r="L55" s="52">
        <v>88.329324659454414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51" t="s">
        <v>58</v>
      </c>
      <c r="L56" s="52">
        <v>94.742743777881017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53" t="s">
        <v>59</v>
      </c>
      <c r="L57" s="52">
        <v>96.062466628961516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46" t="s">
        <v>60</v>
      </c>
      <c r="L58" s="52">
        <v>95.860549362862443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46" t="s">
        <v>61</v>
      </c>
      <c r="L59" s="52">
        <v>94.036288532039023</v>
      </c>
    </row>
    <row r="60" spans="1:12" ht="15.4" customHeight="1" x14ac:dyDescent="0.25">
      <c r="K60" s="46" t="s">
        <v>62</v>
      </c>
      <c r="L60" s="52">
        <v>88.132447635260164</v>
      </c>
    </row>
    <row r="61" spans="1:12" ht="15.4" customHeight="1" x14ac:dyDescent="0.25">
      <c r="K61" s="46" t="s">
        <v>63</v>
      </c>
      <c r="L61" s="52">
        <v>0</v>
      </c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48"/>
      <c r="L62" s="48"/>
    </row>
    <row r="63" spans="1:12" ht="15.4" customHeight="1" x14ac:dyDescent="0.25">
      <c r="K63" s="52" t="s">
        <v>26</v>
      </c>
      <c r="L63" s="55"/>
    </row>
    <row r="64" spans="1:12" ht="15.4" customHeight="1" x14ac:dyDescent="0.25">
      <c r="K64" s="55"/>
      <c r="L64" s="51" t="s">
        <v>25</v>
      </c>
    </row>
    <row r="65" spans="1:12" ht="15.4" customHeight="1" x14ac:dyDescent="0.25">
      <c r="K65" s="51" t="s">
        <v>56</v>
      </c>
      <c r="L65" s="52">
        <v>97.757101850935371</v>
      </c>
    </row>
    <row r="66" spans="1:12" ht="15.4" customHeight="1" x14ac:dyDescent="0.25">
      <c r="K66" s="51" t="s">
        <v>57</v>
      </c>
      <c r="L66" s="52">
        <v>98.629697256288026</v>
      </c>
    </row>
    <row r="67" spans="1:12" ht="15.4" customHeight="1" x14ac:dyDescent="0.25">
      <c r="K67" s="51" t="s">
        <v>58</v>
      </c>
      <c r="L67" s="52">
        <v>99.032501536241952</v>
      </c>
    </row>
    <row r="68" spans="1:12" ht="15.4" customHeight="1" x14ac:dyDescent="0.25">
      <c r="K68" s="53" t="s">
        <v>59</v>
      </c>
      <c r="L68" s="52">
        <v>99.163941938039272</v>
      </c>
    </row>
    <row r="69" spans="1:12" ht="15.4" customHeight="1" x14ac:dyDescent="0.25">
      <c r="K69" s="46" t="s">
        <v>60</v>
      </c>
      <c r="L69" s="52">
        <v>99.250073030015344</v>
      </c>
    </row>
    <row r="70" spans="1:12" ht="15.4" customHeight="1" x14ac:dyDescent="0.25">
      <c r="K70" s="46" t="s">
        <v>61</v>
      </c>
      <c r="L70" s="52">
        <v>98.732349841938884</v>
      </c>
    </row>
    <row r="71" spans="1:12" ht="15.4" customHeight="1" x14ac:dyDescent="0.25">
      <c r="K71" s="46" t="s">
        <v>62</v>
      </c>
      <c r="L71" s="52">
        <v>99.066075180947934</v>
      </c>
    </row>
    <row r="72" spans="1:12" ht="15.4" customHeight="1" x14ac:dyDescent="0.25">
      <c r="K72" s="46" t="s">
        <v>63</v>
      </c>
      <c r="L72" s="52">
        <v>0</v>
      </c>
    </row>
    <row r="73" spans="1:12" ht="15.4" customHeight="1" x14ac:dyDescent="0.25">
      <c r="K73" s="47"/>
      <c r="L73" s="52" t="s">
        <v>24</v>
      </c>
    </row>
    <row r="74" spans="1:12" ht="15.4" customHeight="1" x14ac:dyDescent="0.25">
      <c r="K74" s="51" t="s">
        <v>56</v>
      </c>
      <c r="L74" s="52">
        <v>77.042462634860925</v>
      </c>
    </row>
    <row r="75" spans="1:12" ht="15.4" customHeight="1" x14ac:dyDescent="0.25">
      <c r="K75" s="51" t="s">
        <v>57</v>
      </c>
      <c r="L75" s="52">
        <v>88.910902708505205</v>
      </c>
    </row>
    <row r="76" spans="1:12" ht="15.4" customHeight="1" x14ac:dyDescent="0.25">
      <c r="K76" s="51" t="s">
        <v>58</v>
      </c>
      <c r="L76" s="52">
        <v>95.142803708354478</v>
      </c>
    </row>
    <row r="77" spans="1:12" ht="15.4" customHeight="1" x14ac:dyDescent="0.25">
      <c r="A77" s="40" t="str">
        <f>"Distribution of employee jobs by industry, "&amp;$L$1</f>
        <v>Distribution of employee jobs by industry, Victoria</v>
      </c>
      <c r="K77" s="53" t="s">
        <v>59</v>
      </c>
      <c r="L77" s="52">
        <v>95.291979589776247</v>
      </c>
    </row>
    <row r="78" spans="1:12" ht="15.4" customHeight="1" x14ac:dyDescent="0.25">
      <c r="K78" s="46" t="s">
        <v>60</v>
      </c>
      <c r="L78" s="52">
        <v>95.142134667348273</v>
      </c>
    </row>
    <row r="79" spans="1:12" ht="15.4" customHeight="1" x14ac:dyDescent="0.25">
      <c r="K79" s="46" t="s">
        <v>61</v>
      </c>
      <c r="L79" s="52">
        <v>93.939936775553207</v>
      </c>
    </row>
    <row r="80" spans="1:12" ht="15.4" customHeight="1" x14ac:dyDescent="0.25">
      <c r="K80" s="46" t="s">
        <v>62</v>
      </c>
      <c r="L80" s="52">
        <v>87.20377072145692</v>
      </c>
    </row>
    <row r="81" spans="1:12" ht="15.4" customHeight="1" x14ac:dyDescent="0.25">
      <c r="K81" s="46" t="s">
        <v>63</v>
      </c>
      <c r="L81" s="52">
        <v>0</v>
      </c>
    </row>
    <row r="82" spans="1:12" ht="15.4" customHeight="1" x14ac:dyDescent="0.25">
      <c r="K82" s="48"/>
      <c r="L82" s="52" t="s">
        <v>23</v>
      </c>
    </row>
    <row r="83" spans="1:12" ht="15.4" customHeight="1" x14ac:dyDescent="0.25">
      <c r="K83" s="51" t="s">
        <v>56</v>
      </c>
      <c r="L83" s="52">
        <v>76.228011481738093</v>
      </c>
    </row>
    <row r="84" spans="1:12" ht="15.4" customHeight="1" x14ac:dyDescent="0.25">
      <c r="K84" s="51" t="s">
        <v>57</v>
      </c>
      <c r="L84" s="52">
        <v>86.010047736239159</v>
      </c>
    </row>
    <row r="85" spans="1:12" ht="15.4" customHeight="1" x14ac:dyDescent="0.25">
      <c r="K85" s="51" t="s">
        <v>58</v>
      </c>
      <c r="L85" s="52">
        <v>93.554025621844033</v>
      </c>
    </row>
    <row r="86" spans="1:12" ht="15.4" customHeight="1" x14ac:dyDescent="0.25">
      <c r="K86" s="53" t="s">
        <v>59</v>
      </c>
      <c r="L86" s="52">
        <v>93.901416600004652</v>
      </c>
    </row>
    <row r="87" spans="1:12" ht="15.4" customHeight="1" x14ac:dyDescent="0.25">
      <c r="K87" s="46" t="s">
        <v>60</v>
      </c>
      <c r="L87" s="52">
        <v>93.76461969619514</v>
      </c>
    </row>
    <row r="88" spans="1:12" ht="15.4" customHeight="1" x14ac:dyDescent="0.25">
      <c r="K88" s="46" t="s">
        <v>61</v>
      </c>
      <c r="L88" s="52">
        <v>92.414467860906228</v>
      </c>
    </row>
    <row r="89" spans="1:12" ht="15.4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6" t="s">
        <v>62</v>
      </c>
      <c r="L89" s="52">
        <v>82.942417697875314</v>
      </c>
    </row>
    <row r="90" spans="1:12" ht="15.4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6" t="s">
        <v>63</v>
      </c>
      <c r="L90" s="52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7"/>
      <c r="L91" s="47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52" t="s">
        <v>22</v>
      </c>
      <c r="L92" s="47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47"/>
      <c r="L93" s="56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47" t="s">
        <v>19</v>
      </c>
      <c r="L94" s="51">
        <v>-0.12109722645534904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47" t="s">
        <v>0</v>
      </c>
      <c r="L95" s="51">
        <v>-3.4803048191477948E-2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47" t="s">
        <v>1</v>
      </c>
      <c r="L96" s="51">
        <v>-3.8660565281116832E-2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47" t="s">
        <v>18</v>
      </c>
      <c r="L97" s="51">
        <v>6.6043058648848074E-3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47" t="s">
        <v>2</v>
      </c>
      <c r="L98" s="51">
        <v>-7.0172281159990746E-2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47" t="s">
        <v>17</v>
      </c>
      <c r="L99" s="51">
        <v>-4.5392841218907853E-2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47" t="s">
        <v>16</v>
      </c>
      <c r="L100" s="51">
        <v>-8.1738424045491476E-2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47" t="s">
        <v>15</v>
      </c>
      <c r="L101" s="51">
        <v>-0.35623985804177027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47" t="s">
        <v>14</v>
      </c>
      <c r="L102" s="51">
        <v>-3.0123633421478502E-2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47" t="s">
        <v>13</v>
      </c>
      <c r="L103" s="51">
        <v>-6.2159355989571452E-2</v>
      </c>
    </row>
    <row r="104" spans="1:12" x14ac:dyDescent="0.25">
      <c r="K104" s="47" t="s">
        <v>12</v>
      </c>
      <c r="L104" s="51">
        <v>-9.47976297239983E-3</v>
      </c>
    </row>
    <row r="105" spans="1:12" x14ac:dyDescent="0.25">
      <c r="K105" s="47" t="s">
        <v>11</v>
      </c>
      <c r="L105" s="51">
        <v>-0.11748976807639844</v>
      </c>
    </row>
    <row r="106" spans="1:12" x14ac:dyDescent="0.25">
      <c r="K106" s="47" t="s">
        <v>10</v>
      </c>
      <c r="L106" s="51">
        <v>-5.9195795564294329E-2</v>
      </c>
    </row>
    <row r="107" spans="1:12" x14ac:dyDescent="0.25">
      <c r="K107" s="47" t="s">
        <v>9</v>
      </c>
      <c r="L107" s="51">
        <v>-0.11219660957611488</v>
      </c>
    </row>
    <row r="108" spans="1:12" x14ac:dyDescent="0.25">
      <c r="K108" s="47" t="s">
        <v>8</v>
      </c>
      <c r="L108" s="51">
        <v>-0.10971138123288471</v>
      </c>
    </row>
    <row r="109" spans="1:12" x14ac:dyDescent="0.25">
      <c r="K109" s="47" t="s">
        <v>7</v>
      </c>
      <c r="L109" s="51">
        <v>-2.4565251157155688E-2</v>
      </c>
    </row>
    <row r="110" spans="1:12" x14ac:dyDescent="0.25">
      <c r="K110" s="47" t="s">
        <v>6</v>
      </c>
      <c r="L110" s="51">
        <v>-4.9524547937180752E-2</v>
      </c>
    </row>
    <row r="111" spans="1:12" x14ac:dyDescent="0.25">
      <c r="K111" s="47" t="s">
        <v>5</v>
      </c>
      <c r="L111" s="51">
        <v>-0.30051950422576346</v>
      </c>
    </row>
    <row r="112" spans="1:12" x14ac:dyDescent="0.25">
      <c r="K112" s="47" t="s">
        <v>3</v>
      </c>
      <c r="L112" s="51">
        <v>-0.12605393301481238</v>
      </c>
    </row>
    <row r="113" spans="1:12" x14ac:dyDescent="0.25">
      <c r="K113" s="47"/>
      <c r="L113" s="57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47"/>
      <c r="L114" s="57"/>
    </row>
    <row r="115" spans="1:12" x14ac:dyDescent="0.25">
      <c r="K115" s="47"/>
      <c r="L115" s="57"/>
    </row>
    <row r="116" spans="1:12" x14ac:dyDescent="0.25">
      <c r="K116" s="47"/>
      <c r="L116" s="57"/>
    </row>
    <row r="117" spans="1:12" x14ac:dyDescent="0.25">
      <c r="K117" s="47"/>
      <c r="L117" s="57"/>
    </row>
    <row r="118" spans="1:12" x14ac:dyDescent="0.25">
      <c r="K118" s="47"/>
      <c r="L118" s="57"/>
    </row>
    <row r="119" spans="1:12" x14ac:dyDescent="0.25">
      <c r="K119" s="47"/>
      <c r="L119" s="57"/>
    </row>
    <row r="120" spans="1:12" x14ac:dyDescent="0.25">
      <c r="K120" s="47"/>
      <c r="L120" s="57"/>
    </row>
    <row r="121" spans="1:12" x14ac:dyDescent="0.25">
      <c r="K121" s="47"/>
      <c r="L121" s="56"/>
    </row>
    <row r="122" spans="1:12" x14ac:dyDescent="0.25">
      <c r="K122" s="47"/>
      <c r="L122" s="57"/>
    </row>
    <row r="123" spans="1:12" x14ac:dyDescent="0.25">
      <c r="K123" s="47"/>
      <c r="L123" s="57"/>
    </row>
    <row r="124" spans="1:12" x14ac:dyDescent="0.25">
      <c r="K124" s="47"/>
      <c r="L124" s="57"/>
    </row>
    <row r="125" spans="1:12" x14ac:dyDescent="0.25">
      <c r="K125" s="47"/>
      <c r="L125" s="57"/>
    </row>
    <row r="126" spans="1:12" x14ac:dyDescent="0.25">
      <c r="K126" s="47"/>
      <c r="L126" s="57"/>
    </row>
    <row r="127" spans="1:12" x14ac:dyDescent="0.25">
      <c r="K127" s="47"/>
      <c r="L127" s="57"/>
    </row>
    <row r="128" spans="1:12" x14ac:dyDescent="0.25">
      <c r="K128" s="47"/>
      <c r="L128" s="57"/>
    </row>
    <row r="129" spans="11:12" x14ac:dyDescent="0.25">
      <c r="K129" s="47"/>
      <c r="L129" s="57"/>
    </row>
    <row r="130" spans="11:12" x14ac:dyDescent="0.25">
      <c r="K130" s="47"/>
      <c r="L130" s="57"/>
    </row>
    <row r="131" spans="11:12" x14ac:dyDescent="0.25">
      <c r="K131" s="47"/>
      <c r="L131" s="57"/>
    </row>
    <row r="132" spans="11:12" x14ac:dyDescent="0.25">
      <c r="K132" s="47"/>
      <c r="L132" s="57"/>
    </row>
    <row r="133" spans="11:12" x14ac:dyDescent="0.25">
      <c r="K133" s="47"/>
      <c r="L133" s="57"/>
    </row>
    <row r="134" spans="11:12" x14ac:dyDescent="0.25">
      <c r="K134" s="43"/>
      <c r="L134" s="57"/>
    </row>
    <row r="135" spans="11:12" x14ac:dyDescent="0.25">
      <c r="K135" s="43"/>
      <c r="L135" s="57"/>
    </row>
    <row r="136" spans="11:12" x14ac:dyDescent="0.25">
      <c r="K136" s="43"/>
      <c r="L136" s="57"/>
    </row>
    <row r="137" spans="11:12" x14ac:dyDescent="0.25">
      <c r="K137" s="43"/>
      <c r="L137" s="57"/>
    </row>
    <row r="138" spans="11:12" x14ac:dyDescent="0.25">
      <c r="K138" s="43"/>
      <c r="L138" s="57"/>
    </row>
    <row r="139" spans="11:12" x14ac:dyDescent="0.25">
      <c r="K139" s="43"/>
      <c r="L139" s="57"/>
    </row>
    <row r="140" spans="11:12" x14ac:dyDescent="0.25">
      <c r="K140" s="43"/>
      <c r="L140" s="57"/>
    </row>
    <row r="141" spans="11:12" x14ac:dyDescent="0.25">
      <c r="K141" s="58" t="s">
        <v>21</v>
      </c>
      <c r="L141" s="47"/>
    </row>
    <row r="142" spans="11:12" x14ac:dyDescent="0.25">
      <c r="K142" s="43"/>
      <c r="L142" s="59">
        <v>43904</v>
      </c>
    </row>
    <row r="143" spans="11:12" x14ac:dyDescent="0.25">
      <c r="K143" s="47" t="s">
        <v>19</v>
      </c>
      <c r="L143" s="56">
        <v>1.126406291304711E-2</v>
      </c>
    </row>
    <row r="144" spans="11:12" x14ac:dyDescent="0.25">
      <c r="K144" s="47" t="s">
        <v>0</v>
      </c>
      <c r="L144" s="56">
        <v>3.5540409143845009E-3</v>
      </c>
    </row>
    <row r="145" spans="11:12" x14ac:dyDescent="0.25">
      <c r="K145" s="47" t="s">
        <v>1</v>
      </c>
      <c r="L145" s="56">
        <v>7.8858358290200006E-2</v>
      </c>
    </row>
    <row r="146" spans="11:12" x14ac:dyDescent="0.25">
      <c r="K146" s="47" t="s">
        <v>18</v>
      </c>
      <c r="L146" s="56">
        <v>1.0276469060160829E-2</v>
      </c>
    </row>
    <row r="147" spans="11:12" x14ac:dyDescent="0.25">
      <c r="K147" s="47" t="s">
        <v>2</v>
      </c>
      <c r="L147" s="56">
        <v>6.3967014594188187E-2</v>
      </c>
    </row>
    <row r="148" spans="11:12" x14ac:dyDescent="0.25">
      <c r="K148" s="47" t="s">
        <v>17</v>
      </c>
      <c r="L148" s="56">
        <v>5.2187602397537614E-2</v>
      </c>
    </row>
    <row r="149" spans="11:12" x14ac:dyDescent="0.25">
      <c r="K149" s="47" t="s">
        <v>16</v>
      </c>
      <c r="L149" s="56">
        <v>9.4384447513906997E-2</v>
      </c>
    </row>
    <row r="150" spans="11:12" x14ac:dyDescent="0.25">
      <c r="K150" s="47" t="s">
        <v>15</v>
      </c>
      <c r="L150" s="56">
        <v>6.5350561486586231E-2</v>
      </c>
    </row>
    <row r="151" spans="11:12" x14ac:dyDescent="0.25">
      <c r="K151" s="47" t="s">
        <v>14</v>
      </c>
      <c r="L151" s="56">
        <v>3.8659969796183365E-2</v>
      </c>
    </row>
    <row r="152" spans="11:12" x14ac:dyDescent="0.25">
      <c r="K152" s="47" t="s">
        <v>13</v>
      </c>
      <c r="L152" s="56">
        <v>1.6679617153845302E-2</v>
      </c>
    </row>
    <row r="153" spans="11:12" x14ac:dyDescent="0.25">
      <c r="K153" s="47" t="s">
        <v>12</v>
      </c>
      <c r="L153" s="56">
        <v>4.5512093542570485E-2</v>
      </c>
    </row>
    <row r="154" spans="11:12" x14ac:dyDescent="0.25">
      <c r="K154" s="47" t="s">
        <v>11</v>
      </c>
      <c r="L154" s="56">
        <v>1.9013375049541811E-2</v>
      </c>
    </row>
    <row r="155" spans="11:12" x14ac:dyDescent="0.25">
      <c r="K155" s="47" t="s">
        <v>10</v>
      </c>
      <c r="L155" s="56">
        <v>8.8078189663031756E-2</v>
      </c>
    </row>
    <row r="156" spans="11:12" x14ac:dyDescent="0.25">
      <c r="K156" s="47" t="s">
        <v>9</v>
      </c>
      <c r="L156" s="56">
        <v>6.9733891329582076E-2</v>
      </c>
    </row>
    <row r="157" spans="11:12" x14ac:dyDescent="0.25">
      <c r="K157" s="47" t="s">
        <v>8</v>
      </c>
      <c r="L157" s="56">
        <v>5.8087226394733141E-2</v>
      </c>
    </row>
    <row r="158" spans="11:12" x14ac:dyDescent="0.25">
      <c r="K158" s="47" t="s">
        <v>7</v>
      </c>
      <c r="L158" s="56">
        <v>9.8236025394398602E-2</v>
      </c>
    </row>
    <row r="159" spans="11:12" x14ac:dyDescent="0.25">
      <c r="K159" s="47" t="s">
        <v>6</v>
      </c>
      <c r="L159" s="56">
        <v>0.13283766726441079</v>
      </c>
    </row>
    <row r="160" spans="11:12" x14ac:dyDescent="0.25">
      <c r="K160" s="47" t="s">
        <v>5</v>
      </c>
      <c r="L160" s="56">
        <v>2.0897394377237963E-2</v>
      </c>
    </row>
    <row r="161" spans="11:12" x14ac:dyDescent="0.25">
      <c r="K161" s="47" t="s">
        <v>3</v>
      </c>
      <c r="L161" s="56">
        <v>3.1855909713552011E-2</v>
      </c>
    </row>
    <row r="162" spans="11:12" x14ac:dyDescent="0.25">
      <c r="K162" s="43"/>
      <c r="L162" s="56" t="s">
        <v>20</v>
      </c>
    </row>
    <row r="163" spans="11:12" x14ac:dyDescent="0.25">
      <c r="K163" s="47" t="s">
        <v>19</v>
      </c>
      <c r="L163" s="56">
        <v>1.0830579274941703E-2</v>
      </c>
    </row>
    <row r="164" spans="11:12" x14ac:dyDescent="0.25">
      <c r="K164" s="47" t="s">
        <v>0</v>
      </c>
      <c r="L164" s="56">
        <v>3.7527890083712194E-3</v>
      </c>
    </row>
    <row r="165" spans="11:12" x14ac:dyDescent="0.25">
      <c r="K165" s="47" t="s">
        <v>1</v>
      </c>
      <c r="L165" s="56">
        <v>8.2935462765689749E-2</v>
      </c>
    </row>
    <row r="166" spans="11:12" x14ac:dyDescent="0.25">
      <c r="K166" s="47" t="s">
        <v>18</v>
      </c>
      <c r="L166" s="56">
        <v>1.1316665677634409E-2</v>
      </c>
    </row>
    <row r="167" spans="11:12" x14ac:dyDescent="0.25">
      <c r="K167" s="47" t="s">
        <v>2</v>
      </c>
      <c r="L167" s="56">
        <v>6.5069033199684614E-2</v>
      </c>
    </row>
    <row r="168" spans="11:12" x14ac:dyDescent="0.25">
      <c r="K168" s="47" t="s">
        <v>17</v>
      </c>
      <c r="L168" s="56">
        <v>5.4501419657738089E-2</v>
      </c>
    </row>
    <row r="169" spans="11:12" x14ac:dyDescent="0.25">
      <c r="K169" s="47" t="s">
        <v>16</v>
      </c>
      <c r="L169" s="56">
        <v>9.4816219027328091E-2</v>
      </c>
    </row>
    <row r="170" spans="11:12" x14ac:dyDescent="0.25">
      <c r="K170" s="47" t="s">
        <v>15</v>
      </c>
      <c r="L170" s="56">
        <v>4.6024511808252268E-2</v>
      </c>
    </row>
    <row r="171" spans="11:12" x14ac:dyDescent="0.25">
      <c r="K171" s="47" t="s">
        <v>14</v>
      </c>
      <c r="L171" s="56">
        <v>4.1019812444429538E-2</v>
      </c>
    </row>
    <row r="172" spans="11:12" x14ac:dyDescent="0.25">
      <c r="K172" s="47" t="s">
        <v>13</v>
      </c>
      <c r="L172" s="56">
        <v>1.7113187605898438E-2</v>
      </c>
    </row>
    <row r="173" spans="11:12" x14ac:dyDescent="0.25">
      <c r="K173" s="47" t="s">
        <v>12</v>
      </c>
      <c r="L173" s="56">
        <v>4.9318055998255304E-2</v>
      </c>
    </row>
    <row r="174" spans="11:12" x14ac:dyDescent="0.25">
      <c r="K174" s="47" t="s">
        <v>11</v>
      </c>
      <c r="L174" s="56">
        <v>1.8356705793116653E-2</v>
      </c>
    </row>
    <row r="175" spans="11:12" x14ac:dyDescent="0.25">
      <c r="K175" s="47" t="s">
        <v>10</v>
      </c>
      <c r="L175" s="56">
        <v>9.0653257058497888E-2</v>
      </c>
    </row>
    <row r="176" spans="11:12" x14ac:dyDescent="0.25">
      <c r="K176" s="47" t="s">
        <v>9</v>
      </c>
      <c r="L176" s="56">
        <v>6.7729283759531134E-2</v>
      </c>
    </row>
    <row r="177" spans="11:12" x14ac:dyDescent="0.25">
      <c r="K177" s="47" t="s">
        <v>8</v>
      </c>
      <c r="L177" s="56">
        <v>5.6575349359995981E-2</v>
      </c>
    </row>
    <row r="178" spans="11:12" x14ac:dyDescent="0.25">
      <c r="K178" s="47" t="s">
        <v>7</v>
      </c>
      <c r="L178" s="56">
        <v>0.10482980757939239</v>
      </c>
    </row>
    <row r="179" spans="11:12" x14ac:dyDescent="0.25">
      <c r="K179" s="47" t="s">
        <v>6</v>
      </c>
      <c r="L179" s="56">
        <v>0.13812679293395291</v>
      </c>
    </row>
    <row r="180" spans="11:12" x14ac:dyDescent="0.25">
      <c r="K180" s="47" t="s">
        <v>5</v>
      </c>
      <c r="L180" s="56">
        <v>1.599129117451879E-2</v>
      </c>
    </row>
    <row r="181" spans="11:12" x14ac:dyDescent="0.25">
      <c r="K181" s="47" t="s">
        <v>3</v>
      </c>
      <c r="L181" s="56">
        <v>3.0457231699543855E-2</v>
      </c>
    </row>
    <row r="182" spans="11:12" x14ac:dyDescent="0.25">
      <c r="K182" s="43"/>
      <c r="L182" s="47"/>
    </row>
    <row r="183" spans="11:12" x14ac:dyDescent="0.25">
      <c r="K183" s="43"/>
      <c r="L183" s="47"/>
    </row>
    <row r="184" spans="11:12" x14ac:dyDescent="0.25">
      <c r="K184" s="43"/>
      <c r="L184" s="47"/>
    </row>
    <row r="185" spans="11:12" x14ac:dyDescent="0.25">
      <c r="K185" s="47"/>
      <c r="L185" s="47"/>
    </row>
    <row r="186" spans="11:12" x14ac:dyDescent="0.25">
      <c r="K186" s="47"/>
      <c r="L186" s="47"/>
    </row>
    <row r="187" spans="11:12" x14ac:dyDescent="0.25">
      <c r="K187" s="47"/>
      <c r="L187" s="47"/>
    </row>
    <row r="188" spans="11:12" x14ac:dyDescent="0.25">
      <c r="K188" s="47"/>
      <c r="L188" s="47"/>
    </row>
    <row r="189" spans="11:12" x14ac:dyDescent="0.25">
      <c r="K189" s="47"/>
      <c r="L189" s="47"/>
    </row>
    <row r="190" spans="11:12" x14ac:dyDescent="0.25">
      <c r="K190" s="47"/>
      <c r="L190" s="47"/>
    </row>
    <row r="191" spans="11:12" x14ac:dyDescent="0.25">
      <c r="K191" s="47"/>
      <c r="L191" s="47"/>
    </row>
    <row r="192" spans="11:12" x14ac:dyDescent="0.25">
      <c r="K192" s="47"/>
      <c r="L192" s="47"/>
    </row>
    <row r="193" spans="11:12" x14ac:dyDescent="0.25">
      <c r="K193" s="47"/>
      <c r="L193" s="47"/>
    </row>
    <row r="194" spans="11:12" x14ac:dyDescent="0.25">
      <c r="K194" s="47"/>
      <c r="L194" s="47"/>
    </row>
    <row r="195" spans="11:12" x14ac:dyDescent="0.25">
      <c r="K195" s="47"/>
      <c r="L195" s="47"/>
    </row>
    <row r="196" spans="11:12" x14ac:dyDescent="0.25">
      <c r="K196" s="47"/>
      <c r="L196" s="47"/>
    </row>
    <row r="197" spans="11:12" x14ac:dyDescent="0.25">
      <c r="K197" s="43"/>
      <c r="L197" s="47"/>
    </row>
    <row r="198" spans="11:12" x14ac:dyDescent="0.25">
      <c r="K198" s="43"/>
      <c r="L198" s="47"/>
    </row>
    <row r="199" spans="11:12" x14ac:dyDescent="0.25">
      <c r="K199" s="43"/>
      <c r="L199" s="47"/>
    </row>
    <row r="200" spans="11:12" x14ac:dyDescent="0.25">
      <c r="K200" s="43"/>
      <c r="L200" s="47"/>
    </row>
    <row r="201" spans="11:12" x14ac:dyDescent="0.25">
      <c r="K201" s="43"/>
      <c r="L201" s="47"/>
    </row>
    <row r="202" spans="11:12" x14ac:dyDescent="0.25">
      <c r="K202" s="43"/>
      <c r="L202" s="47"/>
    </row>
    <row r="203" spans="11:12" x14ac:dyDescent="0.25">
      <c r="K203" s="43"/>
      <c r="L203" s="47"/>
    </row>
    <row r="204" spans="11:12" x14ac:dyDescent="0.25">
      <c r="K204" s="43"/>
      <c r="L204" s="47"/>
    </row>
    <row r="205" spans="11:12" x14ac:dyDescent="0.25">
      <c r="K205" s="43"/>
      <c r="L205" s="47"/>
    </row>
    <row r="206" spans="11:12" x14ac:dyDescent="0.25">
      <c r="K206" s="43"/>
      <c r="L206" s="47"/>
    </row>
    <row r="207" spans="11:12" x14ac:dyDescent="0.25">
      <c r="K207" s="43"/>
      <c r="L207" s="47"/>
    </row>
    <row r="208" spans="11:12" x14ac:dyDescent="0.25">
      <c r="K208" s="43"/>
      <c r="L208" s="47"/>
    </row>
    <row r="209" spans="11:12" x14ac:dyDescent="0.25">
      <c r="K209" s="43"/>
      <c r="L209" s="47"/>
    </row>
    <row r="210" spans="11:12" x14ac:dyDescent="0.25">
      <c r="K210" s="43"/>
      <c r="L210" s="47"/>
    </row>
    <row r="211" spans="11:12" x14ac:dyDescent="0.25">
      <c r="K211" s="43"/>
      <c r="L211" s="47"/>
    </row>
    <row r="212" spans="11:12" x14ac:dyDescent="0.25">
      <c r="K212" s="43"/>
      <c r="L212" s="47"/>
    </row>
    <row r="213" spans="11:12" x14ac:dyDescent="0.25">
      <c r="K213" s="43"/>
      <c r="L213" s="47"/>
    </row>
    <row r="214" spans="11:12" x14ac:dyDescent="0.25">
      <c r="K214" s="43"/>
      <c r="L214" s="47"/>
    </row>
    <row r="215" spans="11:12" x14ac:dyDescent="0.25">
      <c r="K215" s="43"/>
      <c r="L215" s="47"/>
    </row>
    <row r="216" spans="11:12" x14ac:dyDescent="0.25">
      <c r="K216" s="43"/>
      <c r="L216" s="47"/>
    </row>
    <row r="217" spans="11:12" x14ac:dyDescent="0.25">
      <c r="K217" s="43"/>
      <c r="L217" s="47"/>
    </row>
    <row r="218" spans="11:12" x14ac:dyDescent="0.25">
      <c r="K218" s="43"/>
      <c r="L218" s="47"/>
    </row>
    <row r="219" spans="11:12" x14ac:dyDescent="0.25">
      <c r="K219" s="43"/>
      <c r="L219" s="47"/>
    </row>
    <row r="220" spans="11:12" x14ac:dyDescent="0.25">
      <c r="K220" s="43"/>
      <c r="L220" s="47"/>
    </row>
    <row r="221" spans="11:12" x14ac:dyDescent="0.25">
      <c r="K221" s="43"/>
      <c r="L221" s="47"/>
    </row>
    <row r="222" spans="11:12" x14ac:dyDescent="0.25">
      <c r="K222" s="43"/>
      <c r="L222" s="47"/>
    </row>
    <row r="223" spans="11:12" x14ac:dyDescent="0.25">
      <c r="K223" s="43"/>
      <c r="L223" s="47"/>
    </row>
    <row r="224" spans="11:12" x14ac:dyDescent="0.25">
      <c r="K224" s="43"/>
      <c r="L224" s="47"/>
    </row>
    <row r="225" spans="11:12" x14ac:dyDescent="0.25">
      <c r="K225" s="43"/>
      <c r="L225" s="47"/>
    </row>
    <row r="226" spans="11:12" x14ac:dyDescent="0.25">
      <c r="K226" s="43"/>
      <c r="L226" s="47"/>
    </row>
    <row r="227" spans="11:12" x14ac:dyDescent="0.25">
      <c r="K227" s="43"/>
      <c r="L227" s="47"/>
    </row>
    <row r="228" spans="11:12" x14ac:dyDescent="0.25">
      <c r="K228" s="43"/>
      <c r="L228" s="47"/>
    </row>
    <row r="229" spans="11:12" x14ac:dyDescent="0.25">
      <c r="K229" s="43"/>
      <c r="L229" s="47"/>
    </row>
    <row r="230" spans="11:12" x14ac:dyDescent="0.25">
      <c r="K230" s="43"/>
      <c r="L230" s="47"/>
    </row>
    <row r="231" spans="11:12" x14ac:dyDescent="0.25">
      <c r="K231" s="43"/>
      <c r="L231" s="47"/>
    </row>
    <row r="232" spans="11:12" x14ac:dyDescent="0.25">
      <c r="K232" s="43"/>
      <c r="L232" s="47"/>
    </row>
    <row r="233" spans="11:12" x14ac:dyDescent="0.25">
      <c r="K233" s="43"/>
      <c r="L233" s="47"/>
    </row>
    <row r="234" spans="11:12" x14ac:dyDescent="0.25">
      <c r="K234" s="43"/>
      <c r="L234" s="47"/>
    </row>
    <row r="235" spans="11:12" x14ac:dyDescent="0.25">
      <c r="K235" s="43"/>
      <c r="L235" s="47"/>
    </row>
    <row r="236" spans="11:12" x14ac:dyDescent="0.25">
      <c r="K236" s="43"/>
      <c r="L236" s="47"/>
    </row>
    <row r="237" spans="11:12" x14ac:dyDescent="0.25">
      <c r="K237" s="43"/>
      <c r="L237" s="47"/>
    </row>
    <row r="238" spans="11:12" x14ac:dyDescent="0.25">
      <c r="K238" s="43"/>
      <c r="L238" s="47"/>
    </row>
    <row r="239" spans="11:12" x14ac:dyDescent="0.25">
      <c r="K239" s="43"/>
      <c r="L239" s="47"/>
    </row>
    <row r="240" spans="11:12" x14ac:dyDescent="0.25">
      <c r="K240" s="43"/>
      <c r="L240" s="47"/>
    </row>
    <row r="241" spans="11:12" x14ac:dyDescent="0.25">
      <c r="K241" s="43"/>
      <c r="L241" s="47"/>
    </row>
    <row r="242" spans="11:12" x14ac:dyDescent="0.25">
      <c r="K242" s="43"/>
      <c r="L242" s="47"/>
    </row>
    <row r="243" spans="11:12" x14ac:dyDescent="0.25">
      <c r="K243" s="43"/>
      <c r="L243" s="47"/>
    </row>
    <row r="244" spans="11:12" x14ac:dyDescent="0.25">
      <c r="K244" s="43"/>
      <c r="L244" s="47"/>
    </row>
    <row r="245" spans="11:12" x14ac:dyDescent="0.25">
      <c r="K245" s="43"/>
      <c r="L245" s="47"/>
    </row>
    <row r="246" spans="11:12" x14ac:dyDescent="0.25">
      <c r="K246" s="43"/>
      <c r="L246" s="47"/>
    </row>
    <row r="247" spans="11:12" x14ac:dyDescent="0.25">
      <c r="K247" s="43"/>
      <c r="L247" s="47"/>
    </row>
    <row r="248" spans="11:12" x14ac:dyDescent="0.25">
      <c r="K248" s="43"/>
      <c r="L248" s="47"/>
    </row>
    <row r="249" spans="11:12" x14ac:dyDescent="0.25">
      <c r="K249" s="43"/>
      <c r="L249" s="47"/>
    </row>
    <row r="250" spans="11:12" x14ac:dyDescent="0.25">
      <c r="K250" s="43"/>
      <c r="L250" s="47"/>
    </row>
    <row r="251" spans="11:12" x14ac:dyDescent="0.25">
      <c r="K251" s="43"/>
      <c r="L251" s="47"/>
    </row>
    <row r="252" spans="11:12" x14ac:dyDescent="0.25">
      <c r="K252" s="43"/>
      <c r="L252" s="47"/>
    </row>
    <row r="253" spans="11:12" x14ac:dyDescent="0.25">
      <c r="K253" s="43"/>
      <c r="L253" s="47"/>
    </row>
    <row r="254" spans="11:12" x14ac:dyDescent="0.25">
      <c r="K254" s="43"/>
      <c r="L254" s="47"/>
    </row>
    <row r="255" spans="11:12" x14ac:dyDescent="0.25">
      <c r="K255" s="43"/>
      <c r="L255" s="47"/>
    </row>
    <row r="256" spans="11:12" x14ac:dyDescent="0.25">
      <c r="K256" s="43"/>
      <c r="L256" s="47"/>
    </row>
    <row r="257" spans="11:12" x14ac:dyDescent="0.25">
      <c r="K257" s="43"/>
      <c r="L257" s="47"/>
    </row>
    <row r="258" spans="11:12" x14ac:dyDescent="0.25">
      <c r="K258" s="43"/>
      <c r="L258" s="47"/>
    </row>
    <row r="259" spans="11:12" x14ac:dyDescent="0.25">
      <c r="K259" s="43"/>
      <c r="L259" s="47"/>
    </row>
    <row r="260" spans="11:12" x14ac:dyDescent="0.25">
      <c r="K260" s="43"/>
      <c r="L260" s="47"/>
    </row>
    <row r="261" spans="11:12" x14ac:dyDescent="0.25">
      <c r="K261" s="43"/>
      <c r="L261" s="47"/>
    </row>
    <row r="262" spans="11:12" x14ac:dyDescent="0.25">
      <c r="K262" s="43"/>
      <c r="L262" s="47"/>
    </row>
    <row r="263" spans="11:12" x14ac:dyDescent="0.25">
      <c r="K263" s="43"/>
      <c r="L263" s="4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0.39997558519241921"/>
  </sheetPr>
  <dimension ref="A1:L263"/>
  <sheetViews>
    <sheetView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0.42578125" style="19" customWidth="1"/>
    <col min="3" max="5" width="10" style="19" customWidth="1"/>
    <col min="6" max="6" width="10.42578125" style="19" customWidth="1"/>
    <col min="7" max="9" width="10" style="19" customWidth="1"/>
    <col min="10" max="10" width="6.7109375" style="19" customWidth="1"/>
    <col min="11" max="11" width="11.5703125" style="19" customWidth="1"/>
    <col min="12" max="12" width="22" style="64" customWidth="1"/>
    <col min="13" max="16384" width="8.7109375" style="19"/>
  </cols>
  <sheetData>
    <row r="1" spans="1:12" ht="60" customHeight="1" x14ac:dyDescent="0.25">
      <c r="A1" s="68" t="s">
        <v>40</v>
      </c>
      <c r="B1" s="68"/>
      <c r="C1" s="68"/>
      <c r="D1" s="68"/>
      <c r="E1" s="68"/>
      <c r="F1" s="68"/>
      <c r="G1" s="68"/>
      <c r="H1" s="68"/>
      <c r="I1" s="68"/>
      <c r="J1" s="4"/>
      <c r="K1" s="43"/>
      <c r="L1" s="44" t="s">
        <v>43</v>
      </c>
    </row>
    <row r="2" spans="1:12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20"/>
      <c r="K2" s="48"/>
      <c r="L2" s="45">
        <v>43939</v>
      </c>
    </row>
    <row r="3" spans="1:12" ht="15" customHeight="1" x14ac:dyDescent="0.25">
      <c r="A3" s="21" t="str">
        <f>"Week ending "&amp;TEXT($L$2,"dddd dd mmmm yyyy")</f>
        <v>Week ending Saturday 18 April 2020</v>
      </c>
      <c r="B3" s="20"/>
      <c r="C3" s="22"/>
      <c r="D3" s="23"/>
      <c r="E3" s="20"/>
      <c r="F3" s="20"/>
      <c r="G3" s="20"/>
      <c r="H3" s="20"/>
      <c r="I3" s="20"/>
      <c r="J3" s="20"/>
      <c r="K3" s="46" t="s">
        <v>39</v>
      </c>
      <c r="L3" s="49">
        <v>43904</v>
      </c>
    </row>
    <row r="4" spans="1:12" ht="15" customHeight="1" x14ac:dyDescent="0.25">
      <c r="A4" s="2" t="s">
        <v>38</v>
      </c>
      <c r="B4" s="24"/>
      <c r="C4" s="24"/>
      <c r="D4" s="24"/>
      <c r="E4" s="24"/>
      <c r="F4" s="24"/>
      <c r="G4" s="24"/>
      <c r="H4" s="24"/>
      <c r="I4" s="24"/>
      <c r="J4" s="24"/>
      <c r="K4" s="48" t="s">
        <v>64</v>
      </c>
      <c r="L4" s="49">
        <v>43911</v>
      </c>
    </row>
    <row r="5" spans="1:12" ht="11.65" customHeight="1" x14ac:dyDescent="0.25">
      <c r="A5" s="60"/>
      <c r="B5" s="20"/>
      <c r="C5" s="20"/>
      <c r="D5" s="24"/>
      <c r="E5" s="24"/>
      <c r="F5" s="20"/>
      <c r="G5" s="20"/>
      <c r="H5" s="20"/>
      <c r="I5" s="20"/>
      <c r="J5" s="20"/>
      <c r="K5" s="48"/>
      <c r="L5" s="49">
        <v>43918</v>
      </c>
    </row>
    <row r="6" spans="1:12" ht="16.5" customHeight="1" thickBot="1" x14ac:dyDescent="0.3">
      <c r="A6" s="25" t="str">
        <f>"Change in employee jobs and total employee wages, "&amp;$L$1</f>
        <v>Change in employee jobs and total employee wages, Queensland</v>
      </c>
      <c r="B6" s="22"/>
      <c r="C6" s="26"/>
      <c r="D6" s="27"/>
      <c r="E6" s="24"/>
      <c r="F6" s="20"/>
      <c r="G6" s="20"/>
      <c r="H6" s="20"/>
      <c r="I6" s="20"/>
      <c r="J6" s="20"/>
      <c r="K6" s="48"/>
      <c r="L6" s="49">
        <v>43925</v>
      </c>
    </row>
    <row r="7" spans="1:12" ht="16.5" customHeight="1" thickTop="1" x14ac:dyDescent="0.25">
      <c r="A7" s="28"/>
      <c r="B7" s="80" t="s">
        <v>37</v>
      </c>
      <c r="C7" s="81"/>
      <c r="D7" s="81"/>
      <c r="E7" s="82"/>
      <c r="F7" s="83" t="s">
        <v>36</v>
      </c>
      <c r="G7" s="84"/>
      <c r="H7" s="84"/>
      <c r="I7" s="85"/>
      <c r="J7" s="61"/>
      <c r="K7" s="48" t="s">
        <v>65</v>
      </c>
      <c r="L7" s="49">
        <v>43932</v>
      </c>
    </row>
    <row r="8" spans="1:12" ht="34.15" customHeight="1" x14ac:dyDescent="0.25">
      <c r="A8" s="86"/>
      <c r="B8" s="88" t="s">
        <v>67</v>
      </c>
      <c r="C8" s="90" t="str">
        <f>"% Change between " &amp; TEXT($L$4,"dd mmmm")&amp;" and "&amp; TEXT($L$2,"dd mmmm") &amp; " (monthly change)"</f>
        <v>% Change between 21 March and 18 April (monthly change)</v>
      </c>
      <c r="D8" s="71" t="str">
        <f>"% Change between " &amp; TEXT($L$7,"dd mmmm")&amp;" and "&amp; TEXT($L$2,"dd mmmm") &amp; " (weekly change)"</f>
        <v>% Change between 11 April and 18 April (weekly change)</v>
      </c>
      <c r="E8" s="73" t="str">
        <f>"% Change between " &amp; TEXT($L$6,"dd mmmm")&amp;" and "&amp; TEXT($L$7,"dd mmmm") &amp; " (weekly change)"</f>
        <v>% Change between 04 April and 11 April (weekly change)</v>
      </c>
      <c r="F8" s="92" t="s">
        <v>67</v>
      </c>
      <c r="G8" s="90" t="str">
        <f>"% Change between " &amp; TEXT($L$4,"dd mmmm")&amp;" and "&amp; TEXT($L$2,"dd mmmm") &amp; " (monthly change)"</f>
        <v>% Change between 21 March and 18 April (monthly change)</v>
      </c>
      <c r="H8" s="71" t="str">
        <f>"% Change between " &amp; TEXT($L$7,"dd mmmm")&amp;" and "&amp; TEXT($L$2,"dd mmmm") &amp; " (weekly change)"</f>
        <v>% Change between 11 April and 18 April (weekly change)</v>
      </c>
      <c r="I8" s="73" t="str">
        <f>"% Change between " &amp; TEXT($L$6,"dd mmmm")&amp;" and "&amp; TEXT($L$7,"dd mmmm") &amp; " (weekly change)"</f>
        <v>% Change between 04 April and 11 April (weekly change)</v>
      </c>
      <c r="J8" s="62"/>
      <c r="K8" s="48" t="s">
        <v>66</v>
      </c>
      <c r="L8" s="49">
        <v>43939</v>
      </c>
    </row>
    <row r="9" spans="1:12" ht="34.15" customHeight="1" thickBot="1" x14ac:dyDescent="0.3">
      <c r="A9" s="87"/>
      <c r="B9" s="89"/>
      <c r="C9" s="91"/>
      <c r="D9" s="72"/>
      <c r="E9" s="74"/>
      <c r="F9" s="93"/>
      <c r="G9" s="91"/>
      <c r="H9" s="72"/>
      <c r="I9" s="74"/>
      <c r="J9" s="63"/>
      <c r="K9" s="50" t="s">
        <v>35</v>
      </c>
      <c r="L9" s="52">
        <v>100</v>
      </c>
    </row>
    <row r="10" spans="1:12" x14ac:dyDescent="0.25">
      <c r="A10" s="29"/>
      <c r="B10" s="75" t="str">
        <f>L1</f>
        <v>Queensland</v>
      </c>
      <c r="C10" s="76"/>
      <c r="D10" s="76"/>
      <c r="E10" s="76"/>
      <c r="F10" s="76"/>
      <c r="G10" s="76"/>
      <c r="H10" s="76"/>
      <c r="I10" s="77"/>
      <c r="J10" s="30"/>
      <c r="K10" s="65" t="s">
        <v>68</v>
      </c>
      <c r="L10" s="52">
        <v>99.550960789881501</v>
      </c>
    </row>
    <row r="11" spans="1:12" x14ac:dyDescent="0.25">
      <c r="A11" s="31" t="s">
        <v>34</v>
      </c>
      <c r="B11" s="30">
        <v>-6.5495876341590376E-2</v>
      </c>
      <c r="C11" s="30">
        <v>-6.1280658424952228E-2</v>
      </c>
      <c r="D11" s="30">
        <v>-7.0158211464486087E-3</v>
      </c>
      <c r="E11" s="30">
        <v>-6.7787723389074461E-3</v>
      </c>
      <c r="F11" s="30">
        <v>-8.3198447358171612E-2</v>
      </c>
      <c r="G11" s="30">
        <v>-7.5052226534920496E-2</v>
      </c>
      <c r="H11" s="30">
        <v>-1.053943293045112E-2</v>
      </c>
      <c r="I11" s="32">
        <v>-2.286082848639559E-2</v>
      </c>
      <c r="J11" s="30"/>
      <c r="K11" s="51"/>
      <c r="L11" s="52">
        <v>98.40554668991409</v>
      </c>
    </row>
    <row r="12" spans="1:12" x14ac:dyDescent="0.25">
      <c r="A12" s="29"/>
      <c r="B12" s="78" t="s">
        <v>33</v>
      </c>
      <c r="C12" s="78"/>
      <c r="D12" s="78"/>
      <c r="E12" s="78"/>
      <c r="F12" s="78"/>
      <c r="G12" s="78"/>
      <c r="H12" s="78"/>
      <c r="I12" s="79"/>
      <c r="J12" s="30"/>
      <c r="K12" s="51"/>
      <c r="L12" s="52">
        <v>94.752984950297105</v>
      </c>
    </row>
    <row r="13" spans="1:12" x14ac:dyDescent="0.25">
      <c r="A13" s="33" t="s">
        <v>32</v>
      </c>
      <c r="B13" s="30">
        <v>-5.6507334613222548E-2</v>
      </c>
      <c r="C13" s="30">
        <v>-5.2847477551437705E-2</v>
      </c>
      <c r="D13" s="30">
        <v>-4.8003146096581295E-3</v>
      </c>
      <c r="E13" s="30">
        <v>-5.2005579787938183E-3</v>
      </c>
      <c r="F13" s="30">
        <v>-9.5501998368426766E-2</v>
      </c>
      <c r="G13" s="30">
        <v>-8.8258220709332869E-2</v>
      </c>
      <c r="H13" s="30">
        <v>-1.3638399838208359E-2</v>
      </c>
      <c r="I13" s="32">
        <v>-3.0487475240799311E-2</v>
      </c>
      <c r="J13" s="30"/>
      <c r="K13" s="51"/>
      <c r="L13" s="52">
        <v>94.110676036887114</v>
      </c>
    </row>
    <row r="14" spans="1:12" x14ac:dyDescent="0.25">
      <c r="A14" s="33" t="s">
        <v>31</v>
      </c>
      <c r="B14" s="30">
        <v>-6.8847890621505425E-2</v>
      </c>
      <c r="C14" s="30">
        <v>-6.3929573000534146E-2</v>
      </c>
      <c r="D14" s="30">
        <v>-9.4066940886448069E-3</v>
      </c>
      <c r="E14" s="30">
        <v>-6.0432298447564703E-3</v>
      </c>
      <c r="F14" s="30">
        <v>-6.3496660441507813E-2</v>
      </c>
      <c r="G14" s="30">
        <v>-5.3554692039556429E-2</v>
      </c>
      <c r="H14" s="30">
        <v>-5.9581189463508988E-3</v>
      </c>
      <c r="I14" s="32">
        <v>-1.069792312064588E-2</v>
      </c>
      <c r="J14" s="30"/>
      <c r="K14" s="47"/>
      <c r="L14" s="52">
        <v>93.450412365840961</v>
      </c>
    </row>
    <row r="15" spans="1:12" x14ac:dyDescent="0.25">
      <c r="A15" s="34" t="s">
        <v>56</v>
      </c>
      <c r="B15" s="30">
        <v>-0.15612785835957266</v>
      </c>
      <c r="C15" s="30">
        <v>-0.14381968629710129</v>
      </c>
      <c r="D15" s="30">
        <v>1.4290544732596944E-2</v>
      </c>
      <c r="E15" s="30">
        <v>-4.4432769549194284E-2</v>
      </c>
      <c r="F15" s="30">
        <v>-2.5420222769421907E-2</v>
      </c>
      <c r="G15" s="30">
        <v>-5.8937731606242272E-3</v>
      </c>
      <c r="H15" s="30">
        <v>2.2344122562936386E-2</v>
      </c>
      <c r="I15" s="32">
        <v>3.8482230041445131E-2</v>
      </c>
      <c r="J15" s="30"/>
      <c r="K15" s="66" t="s">
        <v>30</v>
      </c>
      <c r="L15" s="52">
        <v>100</v>
      </c>
    </row>
    <row r="16" spans="1:12" x14ac:dyDescent="0.25">
      <c r="A16" s="33" t="s">
        <v>57</v>
      </c>
      <c r="B16" s="30">
        <v>-0.10306472420250024</v>
      </c>
      <c r="C16" s="30">
        <v>-9.679971595040282E-2</v>
      </c>
      <c r="D16" s="30">
        <v>-1.0774362064434606E-2</v>
      </c>
      <c r="E16" s="30">
        <v>-1.5686573397145187E-2</v>
      </c>
      <c r="F16" s="30">
        <v>-0.10604260576959423</v>
      </c>
      <c r="G16" s="30">
        <v>-9.8145567043359971E-2</v>
      </c>
      <c r="H16" s="30">
        <v>-1.1235922818279342E-2</v>
      </c>
      <c r="I16" s="32">
        <v>-2.5495828022292888E-2</v>
      </c>
      <c r="J16" s="30"/>
      <c r="K16" s="51"/>
      <c r="L16" s="52">
        <v>99.119277752003939</v>
      </c>
    </row>
    <row r="17" spans="1:12" x14ac:dyDescent="0.25">
      <c r="A17" s="33" t="s">
        <v>58</v>
      </c>
      <c r="B17" s="30">
        <v>-4.9277003484320625E-2</v>
      </c>
      <c r="C17" s="30">
        <v>-4.6921373043200543E-2</v>
      </c>
      <c r="D17" s="30">
        <v>-6.4936477785727531E-3</v>
      </c>
      <c r="E17" s="30">
        <v>-9.4882382099603646E-4</v>
      </c>
      <c r="F17" s="30">
        <v>-7.8562306570887586E-2</v>
      </c>
      <c r="G17" s="30">
        <v>-7.2974055753784128E-2</v>
      </c>
      <c r="H17" s="30">
        <v>-1.3913691120190363E-2</v>
      </c>
      <c r="I17" s="32">
        <v>-1.8710053648667846E-2</v>
      </c>
      <c r="J17" s="30"/>
      <c r="K17" s="51"/>
      <c r="L17" s="52">
        <v>98.540725797642068</v>
      </c>
    </row>
    <row r="18" spans="1:12" x14ac:dyDescent="0.25">
      <c r="A18" s="33" t="s">
        <v>59</v>
      </c>
      <c r="B18" s="30">
        <v>-3.6614910031002479E-2</v>
      </c>
      <c r="C18" s="30">
        <v>-3.4464335945867064E-2</v>
      </c>
      <c r="D18" s="30">
        <v>-5.8184127591502932E-3</v>
      </c>
      <c r="E18" s="30">
        <v>2.3108820908928074E-3</v>
      </c>
      <c r="F18" s="30">
        <v>-8.6843362482730835E-2</v>
      </c>
      <c r="G18" s="30">
        <v>-7.019875885143001E-2</v>
      </c>
      <c r="H18" s="30">
        <v>-7.2779919755602274E-3</v>
      </c>
      <c r="I18" s="32">
        <v>-2.3615646031824089E-2</v>
      </c>
      <c r="J18" s="30"/>
      <c r="K18" s="51"/>
      <c r="L18" s="52">
        <v>94.824470338329476</v>
      </c>
    </row>
    <row r="19" spans="1:12" ht="17.25" customHeight="1" x14ac:dyDescent="0.25">
      <c r="A19" s="33" t="s">
        <v>60</v>
      </c>
      <c r="B19" s="30">
        <v>-3.2091474642296447E-2</v>
      </c>
      <c r="C19" s="30">
        <v>-2.9295115485621026E-2</v>
      </c>
      <c r="D19" s="30">
        <v>-5.270493440133861E-3</v>
      </c>
      <c r="E19" s="30">
        <v>2.8406916329482002E-3</v>
      </c>
      <c r="F19" s="30">
        <v>-7.153764861011136E-2</v>
      </c>
      <c r="G19" s="30">
        <v>-6.3724815051092731E-2</v>
      </c>
      <c r="H19" s="30">
        <v>-1.0931657462902922E-2</v>
      </c>
      <c r="I19" s="32">
        <v>-2.1019706967487783E-2</v>
      </c>
      <c r="J19" s="35"/>
      <c r="K19" s="53"/>
      <c r="L19" s="52">
        <v>92.656704385611633</v>
      </c>
    </row>
    <row r="20" spans="1:12" x14ac:dyDescent="0.25">
      <c r="A20" s="33" t="s">
        <v>61</v>
      </c>
      <c r="B20" s="30">
        <v>-4.37912190766927E-2</v>
      </c>
      <c r="C20" s="30">
        <v>-4.0065990618201264E-2</v>
      </c>
      <c r="D20" s="30">
        <v>-6.4281920265730763E-3</v>
      </c>
      <c r="E20" s="30">
        <v>-1.7980017440101248E-3</v>
      </c>
      <c r="F20" s="30">
        <v>-7.2120841544286884E-2</v>
      </c>
      <c r="G20" s="30">
        <v>-6.8869311747073003E-2</v>
      </c>
      <c r="H20" s="30">
        <v>-8.0312880793632635E-3</v>
      </c>
      <c r="I20" s="32">
        <v>-1.9829724192488407E-2</v>
      </c>
      <c r="J20" s="20"/>
      <c r="K20" s="46"/>
      <c r="L20" s="52">
        <v>91.680155264182844</v>
      </c>
    </row>
    <row r="21" spans="1:12" ht="15.75" thickBot="1" x14ac:dyDescent="0.3">
      <c r="A21" s="36" t="s">
        <v>62</v>
      </c>
      <c r="B21" s="37">
        <v>-0.12227022572765534</v>
      </c>
      <c r="C21" s="37">
        <v>-0.11678571428571427</v>
      </c>
      <c r="D21" s="37">
        <v>-2.8046928466677556E-2</v>
      </c>
      <c r="E21" s="37">
        <v>-3.0490344081931076E-2</v>
      </c>
      <c r="F21" s="37">
        <v>-9.5532314889274716E-2</v>
      </c>
      <c r="G21" s="37">
        <v>-0.11442397707440621</v>
      </c>
      <c r="H21" s="37">
        <v>-2.285368113334818E-2</v>
      </c>
      <c r="I21" s="38">
        <v>-6.5254727292052173E-2</v>
      </c>
      <c r="J21" s="20"/>
      <c r="K21" s="67" t="s">
        <v>29</v>
      </c>
      <c r="L21" s="52">
        <v>100</v>
      </c>
    </row>
    <row r="22" spans="1:12" ht="15.75" thickTop="1" x14ac:dyDescent="0.25">
      <c r="A22" s="39" t="s">
        <v>55</v>
      </c>
      <c r="B22" s="20"/>
      <c r="C22" s="20"/>
      <c r="D22" s="20"/>
      <c r="E22" s="20"/>
      <c r="F22" s="20"/>
      <c r="G22" s="20"/>
      <c r="H22" s="20"/>
      <c r="I22" s="20"/>
      <c r="J22" s="20"/>
      <c r="K22" s="46"/>
      <c r="L22" s="52">
        <v>99.358425204834759</v>
      </c>
    </row>
    <row r="23" spans="1:12" ht="5.8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54"/>
      <c r="L23" s="52">
        <v>97.912449993441115</v>
      </c>
    </row>
    <row r="24" spans="1:12" x14ac:dyDescent="0.25">
      <c r="A24" s="40" t="str">
        <f>"Indexed number of employee jobs and total employee wages, "&amp;$L$1&amp;" and Australia"</f>
        <v>Indexed number of employee jobs and total employee wages, Queensland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54"/>
      <c r="L24" s="52">
        <v>94.151826793616877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54"/>
      <c r="L25" s="52">
        <v>93.891976980283872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54"/>
      <c r="L26" s="52">
        <v>92.511537320928028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67" t="s">
        <v>28</v>
      </c>
      <c r="L27" s="52">
        <v>100</v>
      </c>
    </row>
    <row r="28" spans="1:12" x14ac:dyDescent="0.25">
      <c r="A28" s="20"/>
      <c r="B28" s="40"/>
      <c r="C28" s="40"/>
      <c r="D28" s="40"/>
      <c r="E28" s="40"/>
      <c r="F28" s="40"/>
      <c r="G28" s="40"/>
      <c r="H28" s="40"/>
      <c r="I28" s="40"/>
      <c r="J28" s="40"/>
      <c r="K28" s="55"/>
      <c r="L28" s="52">
        <v>99.682622578177046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54"/>
      <c r="L29" s="52">
        <v>98.612571987068449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54"/>
      <c r="L30" s="52">
        <v>94.277569607265548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54"/>
      <c r="L31" s="52">
        <v>92.743467845978984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54"/>
      <c r="L32" s="52">
        <v>91.820076254221661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54"/>
      <c r="L33" s="52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52" t="s">
        <v>27</v>
      </c>
      <c r="L34" s="52"/>
    </row>
    <row r="35" spans="1:12" ht="5.8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52"/>
      <c r="L35" s="51" t="s">
        <v>25</v>
      </c>
    </row>
    <row r="36" spans="1:12" x14ac:dyDescent="0.25">
      <c r="A36" s="41" t="str">
        <f>"Indexed number of employee jobs held by men, by age group, "&amp;$L$1</f>
        <v>Indexed number of employee jobs held by men, by age group, Queensland</v>
      </c>
      <c r="B36" s="20"/>
      <c r="C36" s="20"/>
      <c r="D36" s="20"/>
      <c r="E36" s="20"/>
      <c r="F36" s="20"/>
      <c r="G36" s="20"/>
      <c r="H36" s="20"/>
      <c r="I36" s="20"/>
      <c r="J36" s="20"/>
      <c r="K36" s="51" t="s">
        <v>56</v>
      </c>
      <c r="L36" s="52">
        <v>98.812134502923982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51" t="s">
        <v>57</v>
      </c>
      <c r="L37" s="52">
        <v>99.349825010330122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51" t="s">
        <v>58</v>
      </c>
      <c r="L38" s="52">
        <v>99.753422249362728</v>
      </c>
    </row>
    <row r="39" spans="1:12" x14ac:dyDescent="0.25">
      <c r="K39" s="53" t="s">
        <v>59</v>
      </c>
      <c r="L39" s="52">
        <v>99.850103438894052</v>
      </c>
    </row>
    <row r="40" spans="1:12" x14ac:dyDescent="0.25">
      <c r="K40" s="46" t="s">
        <v>60</v>
      </c>
      <c r="L40" s="52">
        <v>99.764447722891347</v>
      </c>
    </row>
    <row r="41" spans="1:12" x14ac:dyDescent="0.25">
      <c r="K41" s="46" t="s">
        <v>61</v>
      </c>
      <c r="L41" s="52">
        <v>99.649221271222103</v>
      </c>
    </row>
    <row r="42" spans="1:12" x14ac:dyDescent="0.25">
      <c r="K42" s="46" t="s">
        <v>62</v>
      </c>
      <c r="L42" s="52">
        <v>99.336899179366938</v>
      </c>
    </row>
    <row r="43" spans="1:12" x14ac:dyDescent="0.25">
      <c r="K43" s="46" t="s">
        <v>63</v>
      </c>
      <c r="L43" s="52">
        <v>0</v>
      </c>
    </row>
    <row r="44" spans="1:12" x14ac:dyDescent="0.25">
      <c r="K44" s="52"/>
      <c r="L44" s="52" t="s">
        <v>24</v>
      </c>
    </row>
    <row r="45" spans="1:12" x14ac:dyDescent="0.25">
      <c r="K45" s="51" t="s">
        <v>56</v>
      </c>
      <c r="L45" s="52">
        <v>87.575383771929822</v>
      </c>
    </row>
    <row r="46" spans="1:12" ht="15.4" customHeight="1" x14ac:dyDescent="0.25">
      <c r="A46" s="41" t="str">
        <f>"Indexed number of employee jobs held by women, by age group, "&amp;$L$1</f>
        <v>Indexed number of employee jobs held by women, by age group, Queensland</v>
      </c>
      <c r="B46" s="20"/>
      <c r="C46" s="20"/>
      <c r="D46" s="20"/>
      <c r="E46" s="20"/>
      <c r="F46" s="20"/>
      <c r="G46" s="20"/>
      <c r="H46" s="20"/>
      <c r="I46" s="20"/>
      <c r="J46" s="20"/>
      <c r="K46" s="51" t="s">
        <v>57</v>
      </c>
      <c r="L46" s="52">
        <v>91.511880877586876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51" t="s">
        <v>58</v>
      </c>
      <c r="L47" s="52">
        <v>95.773944179978628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53" t="s">
        <v>59</v>
      </c>
      <c r="L48" s="52">
        <v>96.955354438632241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46" t="s">
        <v>60</v>
      </c>
      <c r="L49" s="52">
        <v>97.193828530339758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46" t="s">
        <v>61</v>
      </c>
      <c r="L50" s="52">
        <v>95.978672653290303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46" t="s">
        <v>62</v>
      </c>
      <c r="L51" s="52">
        <v>92.606975381008212</v>
      </c>
    </row>
    <row r="52" spans="1:12" ht="15.4" customHeight="1" x14ac:dyDescent="0.25">
      <c r="B52" s="41"/>
      <c r="C52" s="41"/>
      <c r="D52" s="41"/>
      <c r="E52" s="41"/>
      <c r="F52" s="41"/>
      <c r="G52" s="41"/>
      <c r="H52" s="41"/>
      <c r="I52" s="41"/>
      <c r="J52" s="41"/>
      <c r="K52" s="46" t="s">
        <v>63</v>
      </c>
      <c r="L52" s="52">
        <v>0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52"/>
      <c r="L53" s="52" t="s">
        <v>23</v>
      </c>
    </row>
    <row r="54" spans="1:12" ht="15.4" customHeight="1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51" t="s">
        <v>56</v>
      </c>
      <c r="L54" s="52">
        <v>89.25986842105263</v>
      </c>
    </row>
    <row r="55" spans="1:12" ht="15.4" customHeight="1" x14ac:dyDescent="0.25">
      <c r="A55" s="41" t="str">
        <f>"Change in employee jobs since week ending 14 March by Industry, "&amp;$L$1</f>
        <v>Change in employee jobs since week ending 14 March by Industry, Queensland</v>
      </c>
      <c r="B55" s="20"/>
      <c r="C55" s="20"/>
      <c r="D55" s="20"/>
      <c r="E55" s="20"/>
      <c r="F55" s="20"/>
      <c r="G55" s="20"/>
      <c r="H55" s="20"/>
      <c r="I55" s="20"/>
      <c r="J55" s="20"/>
      <c r="K55" s="51" t="s">
        <v>57</v>
      </c>
      <c r="L55" s="52">
        <v>90.863722127356624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51" t="s">
        <v>58</v>
      </c>
      <c r="L56" s="52">
        <v>95.351768836828441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53" t="s">
        <v>59</v>
      </c>
      <c r="L57" s="52">
        <v>96.53883706962489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46" t="s">
        <v>60</v>
      </c>
      <c r="L58" s="52">
        <v>96.840029010122535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46" t="s">
        <v>61</v>
      </c>
      <c r="L59" s="52">
        <v>95.57300406903326</v>
      </c>
    </row>
    <row r="60" spans="1:12" ht="15.4" customHeight="1" x14ac:dyDescent="0.25">
      <c r="K60" s="46" t="s">
        <v>62</v>
      </c>
      <c r="L60" s="52">
        <v>90.514800703399757</v>
      </c>
    </row>
    <row r="61" spans="1:12" ht="15.4" customHeight="1" x14ac:dyDescent="0.25">
      <c r="K61" s="46" t="s">
        <v>63</v>
      </c>
      <c r="L61" s="52">
        <v>0</v>
      </c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48"/>
      <c r="L62" s="48"/>
    </row>
    <row r="63" spans="1:12" ht="15.4" customHeight="1" x14ac:dyDescent="0.25">
      <c r="K63" s="52" t="s">
        <v>26</v>
      </c>
      <c r="L63" s="55"/>
    </row>
    <row r="64" spans="1:12" ht="15.4" customHeight="1" x14ac:dyDescent="0.25">
      <c r="K64" s="55"/>
      <c r="L64" s="51" t="s">
        <v>25</v>
      </c>
    </row>
    <row r="65" spans="1:12" ht="15.4" customHeight="1" x14ac:dyDescent="0.25">
      <c r="K65" s="51" t="s">
        <v>56</v>
      </c>
      <c r="L65" s="52">
        <v>98.076737031519073</v>
      </c>
    </row>
    <row r="66" spans="1:12" ht="15.4" customHeight="1" x14ac:dyDescent="0.25">
      <c r="K66" s="51" t="s">
        <v>57</v>
      </c>
      <c r="L66" s="52">
        <v>99.243095139075763</v>
      </c>
    </row>
    <row r="67" spans="1:12" ht="15.4" customHeight="1" x14ac:dyDescent="0.25">
      <c r="K67" s="51" t="s">
        <v>58</v>
      </c>
      <c r="L67" s="52">
        <v>99.708059847731207</v>
      </c>
    </row>
    <row r="68" spans="1:12" ht="15.4" customHeight="1" x14ac:dyDescent="0.25">
      <c r="K68" s="53" t="s">
        <v>59</v>
      </c>
      <c r="L68" s="52">
        <v>99.697141675108867</v>
      </c>
    </row>
    <row r="69" spans="1:12" ht="15.4" customHeight="1" x14ac:dyDescent="0.25">
      <c r="K69" s="46" t="s">
        <v>60</v>
      </c>
      <c r="L69" s="52">
        <v>99.652502667057632</v>
      </c>
    </row>
    <row r="70" spans="1:12" ht="15.4" customHeight="1" x14ac:dyDescent="0.25">
      <c r="K70" s="46" t="s">
        <v>61</v>
      </c>
      <c r="L70" s="52">
        <v>99.574837569987125</v>
      </c>
    </row>
    <row r="71" spans="1:12" ht="15.4" customHeight="1" x14ac:dyDescent="0.25">
      <c r="K71" s="46" t="s">
        <v>62</v>
      </c>
      <c r="L71" s="52">
        <v>99.37812054208274</v>
      </c>
    </row>
    <row r="72" spans="1:12" ht="15.4" customHeight="1" x14ac:dyDescent="0.25">
      <c r="K72" s="46" t="s">
        <v>63</v>
      </c>
      <c r="L72" s="52">
        <v>0</v>
      </c>
    </row>
    <row r="73" spans="1:12" ht="15.4" customHeight="1" x14ac:dyDescent="0.25">
      <c r="K73" s="47"/>
      <c r="L73" s="52" t="s">
        <v>24</v>
      </c>
    </row>
    <row r="74" spans="1:12" ht="15.4" customHeight="1" x14ac:dyDescent="0.25">
      <c r="K74" s="51" t="s">
        <v>56</v>
      </c>
      <c r="L74" s="52">
        <v>81.13886577791537</v>
      </c>
    </row>
    <row r="75" spans="1:12" ht="15.4" customHeight="1" x14ac:dyDescent="0.25">
      <c r="K75" s="51" t="s">
        <v>57</v>
      </c>
      <c r="L75" s="52">
        <v>90.576607872397688</v>
      </c>
    </row>
    <row r="76" spans="1:12" ht="15.4" customHeight="1" x14ac:dyDescent="0.25">
      <c r="K76" s="51" t="s">
        <v>58</v>
      </c>
      <c r="L76" s="52">
        <v>95.821856519413515</v>
      </c>
    </row>
    <row r="77" spans="1:12" ht="15.4" customHeight="1" x14ac:dyDescent="0.25">
      <c r="A77" s="40" t="str">
        <f>"Distribution of employee jobs by industry, "&amp;$L$1</f>
        <v>Distribution of employee jobs by industry, Queensland</v>
      </c>
      <c r="K77" s="53" t="s">
        <v>59</v>
      </c>
      <c r="L77" s="52">
        <v>96.887083172003372</v>
      </c>
    </row>
    <row r="78" spans="1:12" ht="15.4" customHeight="1" x14ac:dyDescent="0.25">
      <c r="K78" s="46" t="s">
        <v>60</v>
      </c>
      <c r="L78" s="52">
        <v>97.431514327246418</v>
      </c>
    </row>
    <row r="79" spans="1:12" ht="15.4" customHeight="1" x14ac:dyDescent="0.25">
      <c r="K79" s="46" t="s">
        <v>61</v>
      </c>
      <c r="L79" s="52">
        <v>96.523848019401782</v>
      </c>
    </row>
    <row r="80" spans="1:12" ht="15.4" customHeight="1" x14ac:dyDescent="0.25">
      <c r="K80" s="46" t="s">
        <v>62</v>
      </c>
      <c r="L80" s="52">
        <v>88.126337375178323</v>
      </c>
    </row>
    <row r="81" spans="1:12" ht="15.4" customHeight="1" x14ac:dyDescent="0.25">
      <c r="K81" s="46" t="s">
        <v>63</v>
      </c>
      <c r="L81" s="52">
        <v>0</v>
      </c>
    </row>
    <row r="82" spans="1:12" ht="15.4" customHeight="1" x14ac:dyDescent="0.25">
      <c r="K82" s="48"/>
      <c r="L82" s="52" t="s">
        <v>23</v>
      </c>
    </row>
    <row r="83" spans="1:12" ht="15.4" customHeight="1" x14ac:dyDescent="0.25">
      <c r="K83" s="51" t="s">
        <v>56</v>
      </c>
      <c r="L83" s="52">
        <v>81.458990383685148</v>
      </c>
    </row>
    <row r="84" spans="1:12" ht="15.4" customHeight="1" x14ac:dyDescent="0.25">
      <c r="K84" s="51" t="s">
        <v>57</v>
      </c>
      <c r="L84" s="52">
        <v>89.382723781099401</v>
      </c>
    </row>
    <row r="85" spans="1:12" ht="15.4" customHeight="1" x14ac:dyDescent="0.25">
      <c r="K85" s="51" t="s">
        <v>58</v>
      </c>
      <c r="L85" s="52">
        <v>95.024375003124348</v>
      </c>
    </row>
    <row r="86" spans="1:12" ht="15.4" customHeight="1" x14ac:dyDescent="0.25">
      <c r="K86" s="53" t="s">
        <v>59</v>
      </c>
      <c r="L86" s="52">
        <v>96.198274078828021</v>
      </c>
    </row>
    <row r="87" spans="1:12" ht="15.4" customHeight="1" x14ac:dyDescent="0.25">
      <c r="K87" s="46" t="s">
        <v>60</v>
      </c>
      <c r="L87" s="52">
        <v>96.768143790278813</v>
      </c>
    </row>
    <row r="88" spans="1:12" ht="15.4" customHeight="1" x14ac:dyDescent="0.25">
      <c r="K88" s="46" t="s">
        <v>61</v>
      </c>
      <c r="L88" s="52">
        <v>95.6975208838588</v>
      </c>
    </row>
    <row r="89" spans="1:12" ht="15.4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6" t="s">
        <v>62</v>
      </c>
      <c r="L89" s="52">
        <v>85.182172788873032</v>
      </c>
    </row>
    <row r="90" spans="1:12" ht="15.4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6" t="s">
        <v>63</v>
      </c>
      <c r="L90" s="52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7"/>
      <c r="L91" s="47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52" t="s">
        <v>22</v>
      </c>
      <c r="L92" s="47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47"/>
      <c r="L93" s="56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47" t="s">
        <v>19</v>
      </c>
      <c r="L94" s="51">
        <v>-4.3132877205617537E-2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47" t="s">
        <v>0</v>
      </c>
      <c r="L95" s="51">
        <v>-1.6868235776618334E-2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47" t="s">
        <v>1</v>
      </c>
      <c r="L96" s="51">
        <v>-4.2241520981497804E-2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47" t="s">
        <v>18</v>
      </c>
      <c r="L97" s="51">
        <v>-1.2646356758506339E-2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47" t="s">
        <v>2</v>
      </c>
      <c r="L98" s="51">
        <v>-5.3479807138138047E-2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47" t="s">
        <v>17</v>
      </c>
      <c r="L99" s="51">
        <v>-4.2091401742542778E-2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47" t="s">
        <v>16</v>
      </c>
      <c r="L100" s="51">
        <v>-6.7518654328750149E-2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47" t="s">
        <v>15</v>
      </c>
      <c r="L101" s="51">
        <v>-0.3012070868072585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47" t="s">
        <v>14</v>
      </c>
      <c r="L102" s="51">
        <v>-3.7769697256834323E-2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47" t="s">
        <v>13</v>
      </c>
      <c r="L103" s="51">
        <v>-9.6562483721414738E-2</v>
      </c>
    </row>
    <row r="104" spans="1:12" x14ac:dyDescent="0.25">
      <c r="K104" s="47" t="s">
        <v>12</v>
      </c>
      <c r="L104" s="51">
        <v>-2.187205226551181E-2</v>
      </c>
    </row>
    <row r="105" spans="1:12" x14ac:dyDescent="0.25">
      <c r="K105" s="47" t="s">
        <v>11</v>
      </c>
      <c r="L105" s="51">
        <v>-0.1012311245336649</v>
      </c>
    </row>
    <row r="106" spans="1:12" x14ac:dyDescent="0.25">
      <c r="K106" s="47" t="s">
        <v>10</v>
      </c>
      <c r="L106" s="51">
        <v>-5.3720311726867975E-2</v>
      </c>
    </row>
    <row r="107" spans="1:12" x14ac:dyDescent="0.25">
      <c r="K107" s="47" t="s">
        <v>9</v>
      </c>
      <c r="L107" s="51">
        <v>-8.8026955403625373E-2</v>
      </c>
    </row>
    <row r="108" spans="1:12" x14ac:dyDescent="0.25">
      <c r="K108" s="47" t="s">
        <v>8</v>
      </c>
      <c r="L108" s="51">
        <v>-6.1827682763071712E-2</v>
      </c>
    </row>
    <row r="109" spans="1:12" x14ac:dyDescent="0.25">
      <c r="K109" s="47" t="s">
        <v>7</v>
      </c>
      <c r="L109" s="51">
        <v>-8.2175460312547965E-3</v>
      </c>
    </row>
    <row r="110" spans="1:12" x14ac:dyDescent="0.25">
      <c r="K110" s="47" t="s">
        <v>6</v>
      </c>
      <c r="L110" s="51">
        <v>1.5928899582972278E-2</v>
      </c>
    </row>
    <row r="111" spans="1:12" x14ac:dyDescent="0.25">
      <c r="K111" s="47" t="s">
        <v>5</v>
      </c>
      <c r="L111" s="51">
        <v>-0.26740434994516871</v>
      </c>
    </row>
    <row r="112" spans="1:12" x14ac:dyDescent="0.25">
      <c r="K112" s="47" t="s">
        <v>3</v>
      </c>
      <c r="L112" s="51">
        <v>-0.11633344679692292</v>
      </c>
    </row>
    <row r="113" spans="1:12" x14ac:dyDescent="0.25">
      <c r="K113" s="47"/>
      <c r="L113" s="57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47"/>
      <c r="L114" s="57"/>
    </row>
    <row r="115" spans="1:12" x14ac:dyDescent="0.25">
      <c r="K115" s="47"/>
      <c r="L115" s="57"/>
    </row>
    <row r="116" spans="1:12" x14ac:dyDescent="0.25">
      <c r="K116" s="47"/>
      <c r="L116" s="57"/>
    </row>
    <row r="117" spans="1:12" x14ac:dyDescent="0.25">
      <c r="K117" s="47"/>
      <c r="L117" s="57"/>
    </row>
    <row r="118" spans="1:12" x14ac:dyDescent="0.25">
      <c r="K118" s="47"/>
      <c r="L118" s="57"/>
    </row>
    <row r="119" spans="1:12" x14ac:dyDescent="0.25">
      <c r="K119" s="47"/>
      <c r="L119" s="57"/>
    </row>
    <row r="120" spans="1:12" x14ac:dyDescent="0.25">
      <c r="K120" s="47"/>
      <c r="L120" s="57"/>
    </row>
    <row r="121" spans="1:12" x14ac:dyDescent="0.25">
      <c r="K121" s="47"/>
      <c r="L121" s="56"/>
    </row>
    <row r="122" spans="1:12" x14ac:dyDescent="0.25">
      <c r="K122" s="47"/>
      <c r="L122" s="57"/>
    </row>
    <row r="123" spans="1:12" x14ac:dyDescent="0.25">
      <c r="K123" s="47"/>
      <c r="L123" s="57"/>
    </row>
    <row r="124" spans="1:12" x14ac:dyDescent="0.25">
      <c r="K124" s="47"/>
      <c r="L124" s="57"/>
    </row>
    <row r="125" spans="1:12" x14ac:dyDescent="0.25">
      <c r="K125" s="47"/>
      <c r="L125" s="57"/>
    </row>
    <row r="126" spans="1:12" x14ac:dyDescent="0.25">
      <c r="K126" s="47"/>
      <c r="L126" s="57"/>
    </row>
    <row r="127" spans="1:12" x14ac:dyDescent="0.25">
      <c r="K127" s="47"/>
      <c r="L127" s="57"/>
    </row>
    <row r="128" spans="1:12" x14ac:dyDescent="0.25">
      <c r="K128" s="47"/>
      <c r="L128" s="57"/>
    </row>
    <row r="129" spans="11:12" x14ac:dyDescent="0.25">
      <c r="K129" s="47"/>
      <c r="L129" s="57"/>
    </row>
    <row r="130" spans="11:12" x14ac:dyDescent="0.25">
      <c r="K130" s="47"/>
      <c r="L130" s="57"/>
    </row>
    <row r="131" spans="11:12" x14ac:dyDescent="0.25">
      <c r="K131" s="47"/>
      <c r="L131" s="57"/>
    </row>
    <row r="132" spans="11:12" x14ac:dyDescent="0.25">
      <c r="K132" s="47"/>
      <c r="L132" s="57"/>
    </row>
    <row r="133" spans="11:12" x14ac:dyDescent="0.25">
      <c r="K133" s="47"/>
      <c r="L133" s="57"/>
    </row>
    <row r="134" spans="11:12" x14ac:dyDescent="0.25">
      <c r="K134" s="43"/>
      <c r="L134" s="57"/>
    </row>
    <row r="135" spans="11:12" x14ac:dyDescent="0.25">
      <c r="K135" s="43"/>
      <c r="L135" s="57"/>
    </row>
    <row r="136" spans="11:12" x14ac:dyDescent="0.25">
      <c r="K136" s="43"/>
      <c r="L136" s="57"/>
    </row>
    <row r="137" spans="11:12" x14ac:dyDescent="0.25">
      <c r="K137" s="43"/>
      <c r="L137" s="57"/>
    </row>
    <row r="138" spans="11:12" x14ac:dyDescent="0.25">
      <c r="K138" s="43"/>
      <c r="L138" s="57"/>
    </row>
    <row r="139" spans="11:12" x14ac:dyDescent="0.25">
      <c r="K139" s="43"/>
      <c r="L139" s="57"/>
    </row>
    <row r="140" spans="11:12" x14ac:dyDescent="0.25">
      <c r="K140" s="43"/>
      <c r="L140" s="57"/>
    </row>
    <row r="141" spans="11:12" x14ac:dyDescent="0.25">
      <c r="K141" s="58" t="s">
        <v>21</v>
      </c>
      <c r="L141" s="47"/>
    </row>
    <row r="142" spans="11:12" x14ac:dyDescent="0.25">
      <c r="K142" s="43"/>
      <c r="L142" s="59">
        <v>43904</v>
      </c>
    </row>
    <row r="143" spans="11:12" x14ac:dyDescent="0.25">
      <c r="K143" s="47" t="s">
        <v>19</v>
      </c>
      <c r="L143" s="56">
        <v>1.454884945162835E-2</v>
      </c>
    </row>
    <row r="144" spans="11:12" x14ac:dyDescent="0.25">
      <c r="K144" s="47" t="s">
        <v>0</v>
      </c>
      <c r="L144" s="56">
        <v>2.2993678558967109E-2</v>
      </c>
    </row>
    <row r="145" spans="11:12" x14ac:dyDescent="0.25">
      <c r="K145" s="47" t="s">
        <v>1</v>
      </c>
      <c r="L145" s="56">
        <v>7.3960755303755038E-2</v>
      </c>
    </row>
    <row r="146" spans="11:12" x14ac:dyDescent="0.25">
      <c r="K146" s="47" t="s">
        <v>18</v>
      </c>
      <c r="L146" s="56">
        <v>1.2949366650914581E-2</v>
      </c>
    </row>
    <row r="147" spans="11:12" x14ac:dyDescent="0.25">
      <c r="K147" s="47" t="s">
        <v>2</v>
      </c>
      <c r="L147" s="56">
        <v>7.4540194536506246E-2</v>
      </c>
    </row>
    <row r="148" spans="11:12" x14ac:dyDescent="0.25">
      <c r="K148" s="47" t="s">
        <v>17</v>
      </c>
      <c r="L148" s="56">
        <v>4.4857817347760988E-2</v>
      </c>
    </row>
    <row r="149" spans="11:12" x14ac:dyDescent="0.25">
      <c r="K149" s="47" t="s">
        <v>16</v>
      </c>
      <c r="L149" s="56">
        <v>9.4154684079880882E-2</v>
      </c>
    </row>
    <row r="150" spans="11:12" x14ac:dyDescent="0.25">
      <c r="K150" s="47" t="s">
        <v>15</v>
      </c>
      <c r="L150" s="56">
        <v>7.6913485426526998E-2</v>
      </c>
    </row>
    <row r="151" spans="11:12" x14ac:dyDescent="0.25">
      <c r="K151" s="47" t="s">
        <v>14</v>
      </c>
      <c r="L151" s="56">
        <v>4.423227445092108E-2</v>
      </c>
    </row>
    <row r="152" spans="11:12" x14ac:dyDescent="0.25">
      <c r="K152" s="47" t="s">
        <v>13</v>
      </c>
      <c r="L152" s="56">
        <v>1.0057409539895911E-2</v>
      </c>
    </row>
    <row r="153" spans="11:12" x14ac:dyDescent="0.25">
      <c r="K153" s="47" t="s">
        <v>12</v>
      </c>
      <c r="L153" s="56">
        <v>2.8548122271108405E-2</v>
      </c>
    </row>
    <row r="154" spans="11:12" x14ac:dyDescent="0.25">
      <c r="K154" s="47" t="s">
        <v>11</v>
      </c>
      <c r="L154" s="56">
        <v>2.359250228684652E-2</v>
      </c>
    </row>
    <row r="155" spans="11:12" x14ac:dyDescent="0.25">
      <c r="K155" s="47" t="s">
        <v>10</v>
      </c>
      <c r="L155" s="56">
        <v>7.6234504191766098E-2</v>
      </c>
    </row>
    <row r="156" spans="11:12" x14ac:dyDescent="0.25">
      <c r="K156" s="47" t="s">
        <v>9</v>
      </c>
      <c r="L156" s="56">
        <v>6.6820974233290822E-2</v>
      </c>
    </row>
    <row r="157" spans="11:12" x14ac:dyDescent="0.25">
      <c r="K157" s="47" t="s">
        <v>8</v>
      </c>
      <c r="L157" s="56">
        <v>5.0330007931925845E-2</v>
      </c>
    </row>
    <row r="158" spans="11:12" x14ac:dyDescent="0.25">
      <c r="K158" s="47" t="s">
        <v>7</v>
      </c>
      <c r="L158" s="56">
        <v>6.0947996114718489E-2</v>
      </c>
    </row>
    <row r="159" spans="11:12" x14ac:dyDescent="0.25">
      <c r="K159" s="47" t="s">
        <v>6</v>
      </c>
      <c r="L159" s="56">
        <v>0.16809081583577037</v>
      </c>
    </row>
    <row r="160" spans="11:12" x14ac:dyDescent="0.25">
      <c r="K160" s="47" t="s">
        <v>5</v>
      </c>
      <c r="L160" s="56">
        <v>1.7198762326181328E-2</v>
      </c>
    </row>
    <row r="161" spans="11:12" x14ac:dyDescent="0.25">
      <c r="K161" s="47" t="s">
        <v>3</v>
      </c>
      <c r="L161" s="56">
        <v>3.8478222829486645E-2</v>
      </c>
    </row>
    <row r="162" spans="11:12" x14ac:dyDescent="0.25">
      <c r="K162" s="43"/>
      <c r="L162" s="56" t="s">
        <v>20</v>
      </c>
    </row>
    <row r="163" spans="11:12" x14ac:dyDescent="0.25">
      <c r="K163" s="47" t="s">
        <v>19</v>
      </c>
      <c r="L163" s="56">
        <v>1.4897008330202856E-2</v>
      </c>
    </row>
    <row r="164" spans="11:12" x14ac:dyDescent="0.25">
      <c r="K164" s="47" t="s">
        <v>0</v>
      </c>
      <c r="L164" s="56">
        <v>2.4190172301396726E-2</v>
      </c>
    </row>
    <row r="165" spans="11:12" x14ac:dyDescent="0.25">
      <c r="K165" s="47" t="s">
        <v>1</v>
      </c>
      <c r="L165" s="56">
        <v>7.5801206986088179E-2</v>
      </c>
    </row>
    <row r="166" spans="11:12" x14ac:dyDescent="0.25">
      <c r="K166" s="47" t="s">
        <v>18</v>
      </c>
      <c r="L166" s="56">
        <v>1.3681699220755872E-2</v>
      </c>
    </row>
    <row r="167" spans="11:12" x14ac:dyDescent="0.25">
      <c r="K167" s="47" t="s">
        <v>2</v>
      </c>
      <c r="L167" s="56">
        <v>7.5498649521683878E-2</v>
      </c>
    </row>
    <row r="168" spans="11:12" x14ac:dyDescent="0.25">
      <c r="K168" s="47" t="s">
        <v>17</v>
      </c>
      <c r="L168" s="56">
        <v>4.5981272686378791E-2</v>
      </c>
    </row>
    <row r="169" spans="11:12" x14ac:dyDescent="0.25">
      <c r="K169" s="47" t="s">
        <v>16</v>
      </c>
      <c r="L169" s="56">
        <v>9.3950881852022147E-2</v>
      </c>
    </row>
    <row r="170" spans="11:12" x14ac:dyDescent="0.25">
      <c r="K170" s="47" t="s">
        <v>15</v>
      </c>
      <c r="L170" s="56">
        <v>5.751349532263416E-2</v>
      </c>
    </row>
    <row r="171" spans="11:12" x14ac:dyDescent="0.25">
      <c r="K171" s="47" t="s">
        <v>14</v>
      </c>
      <c r="L171" s="56">
        <v>4.5544619609925001E-2</v>
      </c>
    </row>
    <row r="172" spans="11:12" x14ac:dyDescent="0.25">
      <c r="K172" s="47" t="s">
        <v>13</v>
      </c>
      <c r="L172" s="56">
        <v>9.7230615305892599E-3</v>
      </c>
    </row>
    <row r="173" spans="11:12" x14ac:dyDescent="0.25">
      <c r="K173" s="47" t="s">
        <v>12</v>
      </c>
      <c r="L173" s="56">
        <v>2.9880784409378906E-2</v>
      </c>
    </row>
    <row r="174" spans="11:12" x14ac:dyDescent="0.25">
      <c r="K174" s="47" t="s">
        <v>11</v>
      </c>
      <c r="L174" s="56">
        <v>2.2690329783431523E-2</v>
      </c>
    </row>
    <row r="175" spans="11:12" x14ac:dyDescent="0.25">
      <c r="K175" s="47" t="s">
        <v>10</v>
      </c>
      <c r="L175" s="56">
        <v>7.7195125239073112E-2</v>
      </c>
    </row>
    <row r="176" spans="11:12" x14ac:dyDescent="0.25">
      <c r="K176" s="47" t="s">
        <v>9</v>
      </c>
      <c r="L176" s="56">
        <v>6.520990734194472E-2</v>
      </c>
    </row>
    <row r="177" spans="11:12" x14ac:dyDescent="0.25">
      <c r="K177" s="47" t="s">
        <v>8</v>
      </c>
      <c r="L177" s="56">
        <v>5.0527567479528412E-2</v>
      </c>
    </row>
    <row r="178" spans="11:12" x14ac:dyDescent="0.25">
      <c r="K178" s="47" t="s">
        <v>7</v>
      </c>
      <c r="L178" s="56">
        <v>6.4683666578691706E-2</v>
      </c>
    </row>
    <row r="179" spans="11:12" x14ac:dyDescent="0.25">
      <c r="K179" s="47" t="s">
        <v>6</v>
      </c>
      <c r="L179" s="56">
        <v>0.1827368261292546</v>
      </c>
    </row>
    <row r="180" spans="11:12" x14ac:dyDescent="0.25">
      <c r="K180" s="47" t="s">
        <v>5</v>
      </c>
      <c r="L180" s="56">
        <v>1.3482806707328078E-2</v>
      </c>
    </row>
    <row r="181" spans="11:12" x14ac:dyDescent="0.25">
      <c r="K181" s="47" t="s">
        <v>3</v>
      </c>
      <c r="L181" s="56">
        <v>3.6384985020720122E-2</v>
      </c>
    </row>
    <row r="182" spans="11:12" x14ac:dyDescent="0.25">
      <c r="K182" s="43"/>
      <c r="L182" s="47"/>
    </row>
    <row r="183" spans="11:12" x14ac:dyDescent="0.25">
      <c r="K183" s="43"/>
      <c r="L183" s="47"/>
    </row>
    <row r="184" spans="11:12" x14ac:dyDescent="0.25">
      <c r="K184" s="43"/>
      <c r="L184" s="47"/>
    </row>
    <row r="185" spans="11:12" x14ac:dyDescent="0.25">
      <c r="K185" s="47"/>
      <c r="L185" s="47"/>
    </row>
    <row r="186" spans="11:12" x14ac:dyDescent="0.25">
      <c r="K186" s="47"/>
      <c r="L186" s="47"/>
    </row>
    <row r="187" spans="11:12" x14ac:dyDescent="0.25">
      <c r="K187" s="47"/>
      <c r="L187" s="47"/>
    </row>
    <row r="188" spans="11:12" x14ac:dyDescent="0.25">
      <c r="K188" s="47"/>
      <c r="L188" s="47"/>
    </row>
    <row r="189" spans="11:12" x14ac:dyDescent="0.25">
      <c r="K189" s="47"/>
      <c r="L189" s="47"/>
    </row>
    <row r="190" spans="11:12" x14ac:dyDescent="0.25">
      <c r="K190" s="47"/>
      <c r="L190" s="47"/>
    </row>
    <row r="191" spans="11:12" x14ac:dyDescent="0.25">
      <c r="K191" s="47"/>
      <c r="L191" s="47"/>
    </row>
    <row r="192" spans="11:12" x14ac:dyDescent="0.25">
      <c r="K192" s="47"/>
      <c r="L192" s="47"/>
    </row>
    <row r="193" spans="11:12" x14ac:dyDescent="0.25">
      <c r="K193" s="47"/>
      <c r="L193" s="47"/>
    </row>
    <row r="194" spans="11:12" x14ac:dyDescent="0.25">
      <c r="K194" s="47"/>
      <c r="L194" s="47"/>
    </row>
    <row r="195" spans="11:12" x14ac:dyDescent="0.25">
      <c r="K195" s="47"/>
      <c r="L195" s="47"/>
    </row>
    <row r="196" spans="11:12" x14ac:dyDescent="0.25">
      <c r="K196" s="47"/>
      <c r="L196" s="47"/>
    </row>
    <row r="197" spans="11:12" x14ac:dyDescent="0.25">
      <c r="K197" s="43"/>
      <c r="L197" s="47"/>
    </row>
    <row r="198" spans="11:12" x14ac:dyDescent="0.25">
      <c r="K198" s="43"/>
      <c r="L198" s="47"/>
    </row>
    <row r="199" spans="11:12" x14ac:dyDescent="0.25">
      <c r="K199" s="43"/>
      <c r="L199" s="47"/>
    </row>
    <row r="200" spans="11:12" x14ac:dyDescent="0.25">
      <c r="K200" s="43"/>
      <c r="L200" s="47"/>
    </row>
    <row r="201" spans="11:12" x14ac:dyDescent="0.25">
      <c r="K201" s="43"/>
      <c r="L201" s="47"/>
    </row>
    <row r="202" spans="11:12" x14ac:dyDescent="0.25">
      <c r="K202" s="43"/>
      <c r="L202" s="47"/>
    </row>
    <row r="203" spans="11:12" x14ac:dyDescent="0.25">
      <c r="K203" s="43"/>
      <c r="L203" s="47"/>
    </row>
    <row r="204" spans="11:12" x14ac:dyDescent="0.25">
      <c r="K204" s="43"/>
      <c r="L204" s="47"/>
    </row>
    <row r="205" spans="11:12" x14ac:dyDescent="0.25">
      <c r="K205" s="43"/>
      <c r="L205" s="47"/>
    </row>
    <row r="206" spans="11:12" x14ac:dyDescent="0.25">
      <c r="K206" s="43"/>
      <c r="L206" s="47"/>
    </row>
    <row r="207" spans="11:12" x14ac:dyDescent="0.25">
      <c r="K207" s="43"/>
      <c r="L207" s="47"/>
    </row>
    <row r="208" spans="11:12" x14ac:dyDescent="0.25">
      <c r="K208" s="43"/>
      <c r="L208" s="47"/>
    </row>
    <row r="209" spans="11:12" x14ac:dyDescent="0.25">
      <c r="K209" s="43"/>
      <c r="L209" s="47"/>
    </row>
    <row r="210" spans="11:12" x14ac:dyDescent="0.25">
      <c r="K210" s="43"/>
      <c r="L210" s="47"/>
    </row>
    <row r="211" spans="11:12" x14ac:dyDescent="0.25">
      <c r="K211" s="43"/>
      <c r="L211" s="47"/>
    </row>
    <row r="212" spans="11:12" x14ac:dyDescent="0.25">
      <c r="K212" s="43"/>
      <c r="L212" s="47"/>
    </row>
    <row r="213" spans="11:12" x14ac:dyDescent="0.25">
      <c r="K213" s="43"/>
      <c r="L213" s="47"/>
    </row>
    <row r="214" spans="11:12" x14ac:dyDescent="0.25">
      <c r="K214" s="43"/>
      <c r="L214" s="47"/>
    </row>
    <row r="215" spans="11:12" x14ac:dyDescent="0.25">
      <c r="K215" s="43"/>
      <c r="L215" s="47"/>
    </row>
    <row r="216" spans="11:12" x14ac:dyDescent="0.25">
      <c r="K216" s="43"/>
      <c r="L216" s="47"/>
    </row>
    <row r="217" spans="11:12" x14ac:dyDescent="0.25">
      <c r="K217" s="43"/>
      <c r="L217" s="47"/>
    </row>
    <row r="218" spans="11:12" x14ac:dyDescent="0.25">
      <c r="K218" s="43"/>
      <c r="L218" s="47"/>
    </row>
    <row r="219" spans="11:12" x14ac:dyDescent="0.25">
      <c r="K219" s="43"/>
      <c r="L219" s="47"/>
    </row>
    <row r="220" spans="11:12" x14ac:dyDescent="0.25">
      <c r="K220" s="43"/>
      <c r="L220" s="47"/>
    </row>
    <row r="221" spans="11:12" x14ac:dyDescent="0.25">
      <c r="K221" s="43"/>
      <c r="L221" s="47"/>
    </row>
    <row r="222" spans="11:12" x14ac:dyDescent="0.25">
      <c r="K222" s="43"/>
      <c r="L222" s="47"/>
    </row>
    <row r="223" spans="11:12" x14ac:dyDescent="0.25">
      <c r="K223" s="43"/>
      <c r="L223" s="47"/>
    </row>
    <row r="224" spans="11:12" x14ac:dyDescent="0.25">
      <c r="K224" s="43"/>
      <c r="L224" s="47"/>
    </row>
    <row r="225" spans="11:12" x14ac:dyDescent="0.25">
      <c r="K225" s="43"/>
      <c r="L225" s="47"/>
    </row>
    <row r="226" spans="11:12" x14ac:dyDescent="0.25">
      <c r="K226" s="43"/>
      <c r="L226" s="47"/>
    </row>
    <row r="227" spans="11:12" x14ac:dyDescent="0.25">
      <c r="K227" s="43"/>
      <c r="L227" s="47"/>
    </row>
    <row r="228" spans="11:12" x14ac:dyDescent="0.25">
      <c r="K228" s="43"/>
      <c r="L228" s="47"/>
    </row>
    <row r="229" spans="11:12" x14ac:dyDescent="0.25">
      <c r="K229" s="43"/>
      <c r="L229" s="47"/>
    </row>
    <row r="230" spans="11:12" x14ac:dyDescent="0.25">
      <c r="K230" s="43"/>
      <c r="L230" s="47"/>
    </row>
    <row r="231" spans="11:12" x14ac:dyDescent="0.25">
      <c r="K231" s="43"/>
      <c r="L231" s="47"/>
    </row>
    <row r="232" spans="11:12" x14ac:dyDescent="0.25">
      <c r="K232" s="43"/>
      <c r="L232" s="47"/>
    </row>
    <row r="233" spans="11:12" x14ac:dyDescent="0.25">
      <c r="K233" s="43"/>
      <c r="L233" s="47"/>
    </row>
    <row r="234" spans="11:12" x14ac:dyDescent="0.25">
      <c r="K234" s="43"/>
      <c r="L234" s="47"/>
    </row>
    <row r="235" spans="11:12" x14ac:dyDescent="0.25">
      <c r="K235" s="43"/>
      <c r="L235" s="47"/>
    </row>
    <row r="236" spans="11:12" x14ac:dyDescent="0.25">
      <c r="K236" s="43"/>
      <c r="L236" s="47"/>
    </row>
    <row r="237" spans="11:12" x14ac:dyDescent="0.25">
      <c r="K237" s="43"/>
      <c r="L237" s="47"/>
    </row>
    <row r="238" spans="11:12" x14ac:dyDescent="0.25">
      <c r="K238" s="43"/>
      <c r="L238" s="47"/>
    </row>
    <row r="239" spans="11:12" x14ac:dyDescent="0.25">
      <c r="K239" s="43"/>
      <c r="L239" s="47"/>
    </row>
    <row r="240" spans="11:12" x14ac:dyDescent="0.25">
      <c r="K240" s="43"/>
      <c r="L240" s="47"/>
    </row>
    <row r="241" spans="11:12" x14ac:dyDescent="0.25">
      <c r="K241" s="43"/>
      <c r="L241" s="47"/>
    </row>
    <row r="242" spans="11:12" x14ac:dyDescent="0.25">
      <c r="K242" s="43"/>
      <c r="L242" s="47"/>
    </row>
    <row r="243" spans="11:12" x14ac:dyDescent="0.25">
      <c r="K243" s="43"/>
      <c r="L243" s="47"/>
    </row>
    <row r="244" spans="11:12" x14ac:dyDescent="0.25">
      <c r="K244" s="43"/>
      <c r="L244" s="47"/>
    </row>
    <row r="245" spans="11:12" x14ac:dyDescent="0.25">
      <c r="K245" s="43"/>
      <c r="L245" s="47"/>
    </row>
    <row r="246" spans="11:12" x14ac:dyDescent="0.25">
      <c r="K246" s="43"/>
      <c r="L246" s="47"/>
    </row>
    <row r="247" spans="11:12" x14ac:dyDescent="0.25">
      <c r="K247" s="43"/>
      <c r="L247" s="47"/>
    </row>
    <row r="248" spans="11:12" x14ac:dyDescent="0.25">
      <c r="K248" s="43"/>
      <c r="L248" s="47"/>
    </row>
    <row r="249" spans="11:12" x14ac:dyDescent="0.25">
      <c r="K249" s="43"/>
      <c r="L249" s="47"/>
    </row>
    <row r="250" spans="11:12" x14ac:dyDescent="0.25">
      <c r="K250" s="43"/>
      <c r="L250" s="47"/>
    </row>
    <row r="251" spans="11:12" x14ac:dyDescent="0.25">
      <c r="K251" s="43"/>
      <c r="L251" s="47"/>
    </row>
    <row r="252" spans="11:12" x14ac:dyDescent="0.25">
      <c r="K252" s="43"/>
      <c r="L252" s="47"/>
    </row>
    <row r="253" spans="11:12" x14ac:dyDescent="0.25">
      <c r="K253" s="43"/>
      <c r="L253" s="47"/>
    </row>
    <row r="254" spans="11:12" x14ac:dyDescent="0.25">
      <c r="K254" s="43"/>
      <c r="L254" s="47"/>
    </row>
    <row r="255" spans="11:12" x14ac:dyDescent="0.25">
      <c r="K255" s="43"/>
      <c r="L255" s="47"/>
    </row>
    <row r="256" spans="11:12" x14ac:dyDescent="0.25">
      <c r="K256" s="43"/>
      <c r="L256" s="47"/>
    </row>
    <row r="257" spans="11:12" x14ac:dyDescent="0.25">
      <c r="K257" s="43"/>
      <c r="L257" s="47"/>
    </row>
    <row r="258" spans="11:12" x14ac:dyDescent="0.25">
      <c r="K258" s="43"/>
      <c r="L258" s="47"/>
    </row>
    <row r="259" spans="11:12" x14ac:dyDescent="0.25">
      <c r="K259" s="43"/>
      <c r="L259" s="47"/>
    </row>
    <row r="260" spans="11:12" x14ac:dyDescent="0.25">
      <c r="K260" s="43"/>
      <c r="L260" s="47"/>
    </row>
    <row r="261" spans="11:12" x14ac:dyDescent="0.25">
      <c r="K261" s="43"/>
      <c r="L261" s="47"/>
    </row>
    <row r="262" spans="11:12" x14ac:dyDescent="0.25">
      <c r="K262" s="43"/>
      <c r="L262" s="47"/>
    </row>
    <row r="263" spans="11:12" x14ac:dyDescent="0.25">
      <c r="K263" s="43"/>
      <c r="L263" s="4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0.39997558519241921"/>
  </sheetPr>
  <dimension ref="A1:L263"/>
  <sheetViews>
    <sheetView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0.42578125" style="19" customWidth="1"/>
    <col min="3" max="5" width="10" style="19" customWidth="1"/>
    <col min="6" max="6" width="10.42578125" style="19" customWidth="1"/>
    <col min="7" max="9" width="10" style="19" customWidth="1"/>
    <col min="10" max="10" width="6.7109375" style="19" customWidth="1"/>
    <col min="11" max="11" width="11.5703125" style="19" customWidth="1"/>
    <col min="12" max="12" width="22" style="64" customWidth="1"/>
    <col min="13" max="16384" width="8.7109375" style="19"/>
  </cols>
  <sheetData>
    <row r="1" spans="1:12" ht="60" customHeight="1" x14ac:dyDescent="0.25">
      <c r="A1" s="68" t="s">
        <v>40</v>
      </c>
      <c r="B1" s="68"/>
      <c r="C1" s="68"/>
      <c r="D1" s="68"/>
      <c r="E1" s="68"/>
      <c r="F1" s="68"/>
      <c r="G1" s="68"/>
      <c r="H1" s="68"/>
      <c r="I1" s="68"/>
      <c r="J1" s="4"/>
      <c r="K1" s="43"/>
      <c r="L1" s="44" t="s">
        <v>44</v>
      </c>
    </row>
    <row r="2" spans="1:12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20"/>
      <c r="K2" s="48"/>
      <c r="L2" s="45">
        <v>43939</v>
      </c>
    </row>
    <row r="3" spans="1:12" ht="15" customHeight="1" x14ac:dyDescent="0.25">
      <c r="A3" s="21" t="str">
        <f>"Week ending "&amp;TEXT($L$2,"dddd dd mmmm yyyy")</f>
        <v>Week ending Saturday 18 April 2020</v>
      </c>
      <c r="B3" s="20"/>
      <c r="C3" s="22"/>
      <c r="D3" s="23"/>
      <c r="E3" s="20"/>
      <c r="F3" s="20"/>
      <c r="G3" s="20"/>
      <c r="H3" s="20"/>
      <c r="I3" s="20"/>
      <c r="J3" s="20"/>
      <c r="K3" s="46" t="s">
        <v>39</v>
      </c>
      <c r="L3" s="49">
        <v>43904</v>
      </c>
    </row>
    <row r="4" spans="1:12" ht="15" customHeight="1" x14ac:dyDescent="0.25">
      <c r="A4" s="2" t="s">
        <v>38</v>
      </c>
      <c r="B4" s="24"/>
      <c r="C4" s="24"/>
      <c r="D4" s="24"/>
      <c r="E4" s="24"/>
      <c r="F4" s="24"/>
      <c r="G4" s="24"/>
      <c r="H4" s="24"/>
      <c r="I4" s="24"/>
      <c r="J4" s="24"/>
      <c r="K4" s="48" t="s">
        <v>64</v>
      </c>
      <c r="L4" s="49">
        <v>43911</v>
      </c>
    </row>
    <row r="5" spans="1:12" ht="11.65" customHeight="1" x14ac:dyDescent="0.25">
      <c r="A5" s="60"/>
      <c r="B5" s="20"/>
      <c r="C5" s="20"/>
      <c r="D5" s="24"/>
      <c r="E5" s="24"/>
      <c r="F5" s="20"/>
      <c r="G5" s="20"/>
      <c r="H5" s="20"/>
      <c r="I5" s="20"/>
      <c r="J5" s="20"/>
      <c r="K5" s="48"/>
      <c r="L5" s="49">
        <v>43918</v>
      </c>
    </row>
    <row r="6" spans="1:12" ht="16.5" customHeight="1" thickBot="1" x14ac:dyDescent="0.3">
      <c r="A6" s="25" t="str">
        <f>"Change in employee jobs and total employee wages, "&amp;$L$1</f>
        <v>Change in employee jobs and total employee wages, South Australia</v>
      </c>
      <c r="B6" s="22"/>
      <c r="C6" s="26"/>
      <c r="D6" s="27"/>
      <c r="E6" s="24"/>
      <c r="F6" s="20"/>
      <c r="G6" s="20"/>
      <c r="H6" s="20"/>
      <c r="I6" s="20"/>
      <c r="J6" s="20"/>
      <c r="K6" s="48"/>
      <c r="L6" s="49">
        <v>43925</v>
      </c>
    </row>
    <row r="7" spans="1:12" ht="16.5" customHeight="1" thickTop="1" x14ac:dyDescent="0.25">
      <c r="A7" s="28"/>
      <c r="B7" s="80" t="s">
        <v>37</v>
      </c>
      <c r="C7" s="81"/>
      <c r="D7" s="81"/>
      <c r="E7" s="82"/>
      <c r="F7" s="83" t="s">
        <v>36</v>
      </c>
      <c r="G7" s="84"/>
      <c r="H7" s="84"/>
      <c r="I7" s="85"/>
      <c r="J7" s="61"/>
      <c r="K7" s="48" t="s">
        <v>65</v>
      </c>
      <c r="L7" s="49">
        <v>43932</v>
      </c>
    </row>
    <row r="8" spans="1:12" ht="34.15" customHeight="1" x14ac:dyDescent="0.25">
      <c r="A8" s="86"/>
      <c r="B8" s="88" t="s">
        <v>67</v>
      </c>
      <c r="C8" s="90" t="str">
        <f>"% Change between " &amp; TEXT($L$4,"dd mmmm")&amp;" and "&amp; TEXT($L$2,"dd mmmm") &amp; " (monthly change)"</f>
        <v>% Change between 21 March and 18 April (monthly change)</v>
      </c>
      <c r="D8" s="71" t="str">
        <f>"% Change between " &amp; TEXT($L$7,"dd mmmm")&amp;" and "&amp; TEXT($L$2,"dd mmmm") &amp; " (weekly change)"</f>
        <v>% Change between 11 April and 18 April (weekly change)</v>
      </c>
      <c r="E8" s="73" t="str">
        <f>"% Change between " &amp; TEXT($L$6,"dd mmmm")&amp;" and "&amp; TEXT($L$7,"dd mmmm") &amp; " (weekly change)"</f>
        <v>% Change between 04 April and 11 April (weekly change)</v>
      </c>
      <c r="F8" s="92" t="s">
        <v>67</v>
      </c>
      <c r="G8" s="90" t="str">
        <f>"% Change between " &amp; TEXT($L$4,"dd mmmm")&amp;" and "&amp; TEXT($L$2,"dd mmmm") &amp; " (monthly change)"</f>
        <v>% Change between 21 March and 18 April (monthly change)</v>
      </c>
      <c r="H8" s="71" t="str">
        <f>"% Change between " &amp; TEXT($L$7,"dd mmmm")&amp;" and "&amp; TEXT($L$2,"dd mmmm") &amp; " (weekly change)"</f>
        <v>% Change between 11 April and 18 April (weekly change)</v>
      </c>
      <c r="I8" s="73" t="str">
        <f>"% Change between " &amp; TEXT($L$6,"dd mmmm")&amp;" and "&amp; TEXT($L$7,"dd mmmm") &amp; " (weekly change)"</f>
        <v>% Change between 04 April and 11 April (weekly change)</v>
      </c>
      <c r="J8" s="62"/>
      <c r="K8" s="48" t="s">
        <v>66</v>
      </c>
      <c r="L8" s="49">
        <v>43939</v>
      </c>
    </row>
    <row r="9" spans="1:12" ht="34.15" customHeight="1" thickBot="1" x14ac:dyDescent="0.3">
      <c r="A9" s="87"/>
      <c r="B9" s="89"/>
      <c r="C9" s="91"/>
      <c r="D9" s="72"/>
      <c r="E9" s="74"/>
      <c r="F9" s="93"/>
      <c r="G9" s="91"/>
      <c r="H9" s="72"/>
      <c r="I9" s="74"/>
      <c r="J9" s="63"/>
      <c r="K9" s="50" t="s">
        <v>35</v>
      </c>
      <c r="L9" s="52">
        <v>100</v>
      </c>
    </row>
    <row r="10" spans="1:12" x14ac:dyDescent="0.25">
      <c r="A10" s="29"/>
      <c r="B10" s="75" t="str">
        <f>L1</f>
        <v>South Australia</v>
      </c>
      <c r="C10" s="76"/>
      <c r="D10" s="76"/>
      <c r="E10" s="76"/>
      <c r="F10" s="76"/>
      <c r="G10" s="76"/>
      <c r="H10" s="76"/>
      <c r="I10" s="77"/>
      <c r="J10" s="30"/>
      <c r="K10" s="65" t="s">
        <v>68</v>
      </c>
      <c r="L10" s="52">
        <v>99.698931840530008</v>
      </c>
    </row>
    <row r="11" spans="1:12" x14ac:dyDescent="0.25">
      <c r="A11" s="31" t="s">
        <v>34</v>
      </c>
      <c r="B11" s="30">
        <v>-7.8178040071581689E-2</v>
      </c>
      <c r="C11" s="30">
        <v>-7.5394346849285476E-2</v>
      </c>
      <c r="D11" s="30">
        <v>-1.7729775001213199E-2</v>
      </c>
      <c r="E11" s="30">
        <v>-6.540442513497613E-3</v>
      </c>
      <c r="F11" s="30">
        <v>-4.4606168210183927E-2</v>
      </c>
      <c r="G11" s="30">
        <v>-4.6545084852183449E-2</v>
      </c>
      <c r="H11" s="30">
        <v>1.236050739774619E-4</v>
      </c>
      <c r="I11" s="32">
        <v>-1.5714520472983717E-2</v>
      </c>
      <c r="J11" s="30"/>
      <c r="K11" s="51"/>
      <c r="L11" s="52">
        <v>98.336619502132777</v>
      </c>
    </row>
    <row r="12" spans="1:12" x14ac:dyDescent="0.25">
      <c r="A12" s="29"/>
      <c r="B12" s="78" t="s">
        <v>33</v>
      </c>
      <c r="C12" s="78"/>
      <c r="D12" s="78"/>
      <c r="E12" s="78"/>
      <c r="F12" s="78"/>
      <c r="G12" s="78"/>
      <c r="H12" s="78"/>
      <c r="I12" s="79"/>
      <c r="J12" s="30"/>
      <c r="K12" s="51"/>
      <c r="L12" s="52">
        <v>94.463901337349824</v>
      </c>
    </row>
    <row r="13" spans="1:12" x14ac:dyDescent="0.25">
      <c r="A13" s="33" t="s">
        <v>32</v>
      </c>
      <c r="B13" s="30">
        <v>-6.1050205942336122E-2</v>
      </c>
      <c r="C13" s="30">
        <v>-5.757993036300213E-2</v>
      </c>
      <c r="D13" s="30">
        <v>-1.3625444590696478E-2</v>
      </c>
      <c r="E13" s="30">
        <v>-1.1913423342756468E-3</v>
      </c>
      <c r="F13" s="30">
        <v>-5.1308934897347558E-2</v>
      </c>
      <c r="G13" s="30">
        <v>-5.2999572300797659E-2</v>
      </c>
      <c r="H13" s="30">
        <v>-6.8790382939145633E-3</v>
      </c>
      <c r="I13" s="32">
        <v>-1.8408208272030824E-2</v>
      </c>
      <c r="J13" s="30"/>
      <c r="K13" s="51"/>
      <c r="L13" s="52">
        <v>93.846065621052162</v>
      </c>
    </row>
    <row r="14" spans="1:12" x14ac:dyDescent="0.25">
      <c r="A14" s="33" t="s">
        <v>31</v>
      </c>
      <c r="B14" s="30">
        <v>-9.0111484921709173E-2</v>
      </c>
      <c r="C14" s="30">
        <v>-8.7592243216775167E-2</v>
      </c>
      <c r="D14" s="30">
        <v>-2.165890682788596E-2</v>
      </c>
      <c r="E14" s="30">
        <v>-8.5038481308976621E-3</v>
      </c>
      <c r="F14" s="30">
        <v>-3.142067538490434E-2</v>
      </c>
      <c r="G14" s="30">
        <v>-3.3902168601880667E-2</v>
      </c>
      <c r="H14" s="30">
        <v>1.2192027695843155E-2</v>
      </c>
      <c r="I14" s="32">
        <v>-1.073769928096957E-2</v>
      </c>
      <c r="J14" s="30"/>
      <c r="K14" s="47"/>
      <c r="L14" s="52">
        <v>92.182195992841827</v>
      </c>
    </row>
    <row r="15" spans="1:12" x14ac:dyDescent="0.25">
      <c r="A15" s="34" t="s">
        <v>56</v>
      </c>
      <c r="B15" s="30">
        <v>-0.20443947648939953</v>
      </c>
      <c r="C15" s="30">
        <v>-0.19740500657187243</v>
      </c>
      <c r="D15" s="30">
        <v>-1.3813316693583988E-2</v>
      </c>
      <c r="E15" s="30">
        <v>-6.2696855506896743E-2</v>
      </c>
      <c r="F15" s="30">
        <v>-0.10127749100551509</v>
      </c>
      <c r="G15" s="30">
        <v>-5.1375706422943646E-2</v>
      </c>
      <c r="H15" s="30">
        <v>1.3743478548484234E-2</v>
      </c>
      <c r="I15" s="32">
        <v>2.3472813261746994E-2</v>
      </c>
      <c r="J15" s="30"/>
      <c r="K15" s="66" t="s">
        <v>30</v>
      </c>
      <c r="L15" s="52">
        <v>100</v>
      </c>
    </row>
    <row r="16" spans="1:12" x14ac:dyDescent="0.25">
      <c r="A16" s="33" t="s">
        <v>57</v>
      </c>
      <c r="B16" s="30">
        <v>-0.11970692785329606</v>
      </c>
      <c r="C16" s="30">
        <v>-0.11470963683507984</v>
      </c>
      <c r="D16" s="30">
        <v>-2.8094528243091887E-2</v>
      </c>
      <c r="E16" s="30">
        <v>-1.4155045430218394E-2</v>
      </c>
      <c r="F16" s="30">
        <v>-8.1524703186549696E-2</v>
      </c>
      <c r="G16" s="30">
        <v>-7.4284936648973843E-2</v>
      </c>
      <c r="H16" s="30">
        <v>-7.9321744462411692E-3</v>
      </c>
      <c r="I16" s="32">
        <v>-1.9053725152613721E-2</v>
      </c>
      <c r="J16" s="30"/>
      <c r="K16" s="51"/>
      <c r="L16" s="52">
        <v>100.20335692975048</v>
      </c>
    </row>
    <row r="17" spans="1:12" x14ac:dyDescent="0.25">
      <c r="A17" s="33" t="s">
        <v>58</v>
      </c>
      <c r="B17" s="30">
        <v>-6.0759910082789581E-2</v>
      </c>
      <c r="C17" s="30">
        <v>-5.9861545577847286E-2</v>
      </c>
      <c r="D17" s="30">
        <v>-1.8950847568558138E-2</v>
      </c>
      <c r="E17" s="30">
        <v>2.369826478949566E-4</v>
      </c>
      <c r="F17" s="30">
        <v>-3.5912538784213521E-2</v>
      </c>
      <c r="G17" s="30">
        <v>-3.8547859614052382E-2</v>
      </c>
      <c r="H17" s="30">
        <v>1.4997705538826178E-3</v>
      </c>
      <c r="I17" s="32">
        <v>-1.7634179272684736E-2</v>
      </c>
      <c r="J17" s="30"/>
      <c r="K17" s="51"/>
      <c r="L17" s="52">
        <v>98.804648453565875</v>
      </c>
    </row>
    <row r="18" spans="1:12" x14ac:dyDescent="0.25">
      <c r="A18" s="33" t="s">
        <v>59</v>
      </c>
      <c r="B18" s="30">
        <v>-4.7446714147817648E-2</v>
      </c>
      <c r="C18" s="30">
        <v>-4.5487769809249068E-2</v>
      </c>
      <c r="D18" s="30">
        <v>-1.2833698326438991E-2</v>
      </c>
      <c r="E18" s="30">
        <v>2.9626722459428212E-3</v>
      </c>
      <c r="F18" s="30">
        <v>-4.1413068358774341E-2</v>
      </c>
      <c r="G18" s="30">
        <v>-4.3097292973299783E-2</v>
      </c>
      <c r="H18" s="30">
        <v>3.6540837976628548E-3</v>
      </c>
      <c r="I18" s="32">
        <v>-1.4687173484009386E-2</v>
      </c>
      <c r="J18" s="30"/>
      <c r="K18" s="51"/>
      <c r="L18" s="52">
        <v>97.052712320668533</v>
      </c>
    </row>
    <row r="19" spans="1:12" ht="17.25" customHeight="1" x14ac:dyDescent="0.25">
      <c r="A19" s="33" t="s">
        <v>60</v>
      </c>
      <c r="B19" s="30">
        <v>-4.5808038034377163E-2</v>
      </c>
      <c r="C19" s="30">
        <v>-4.4962432812530095E-2</v>
      </c>
      <c r="D19" s="30">
        <v>-1.175896577158464E-2</v>
      </c>
      <c r="E19" s="30">
        <v>3.7824687749974384E-3</v>
      </c>
      <c r="F19" s="30">
        <v>-3.4418168609927191E-2</v>
      </c>
      <c r="G19" s="30">
        <v>-4.0980922252777163E-2</v>
      </c>
      <c r="H19" s="30">
        <v>4.024295623213936E-3</v>
      </c>
      <c r="I19" s="32">
        <v>-8.9535502658789623E-3</v>
      </c>
      <c r="J19" s="35"/>
      <c r="K19" s="53"/>
      <c r="L19" s="52">
        <v>95.527575485946798</v>
      </c>
    </row>
    <row r="20" spans="1:12" x14ac:dyDescent="0.25">
      <c r="A20" s="33" t="s">
        <v>61</v>
      </c>
      <c r="B20" s="30">
        <v>-5.5717580836295855E-2</v>
      </c>
      <c r="C20" s="30">
        <v>-5.3594697773064692E-2</v>
      </c>
      <c r="D20" s="30">
        <v>-1.3550932885312506E-2</v>
      </c>
      <c r="E20" s="30">
        <v>2.5293721204373565E-3</v>
      </c>
      <c r="F20" s="30">
        <v>-2.2351852194732902E-2</v>
      </c>
      <c r="G20" s="30">
        <v>-3.7951334229287648E-2</v>
      </c>
      <c r="H20" s="30">
        <v>4.3490973269635358E-3</v>
      </c>
      <c r="I20" s="32">
        <v>-1.1484408081360975E-2</v>
      </c>
      <c r="J20" s="20"/>
      <c r="K20" s="46"/>
      <c r="L20" s="52">
        <v>95.539383178981609</v>
      </c>
    </row>
    <row r="21" spans="1:12" ht="15.75" thickBot="1" x14ac:dyDescent="0.3">
      <c r="A21" s="36" t="s">
        <v>62</v>
      </c>
      <c r="B21" s="37">
        <v>-9.2046498026027157E-2</v>
      </c>
      <c r="C21" s="37">
        <v>-8.6892829833539187E-2</v>
      </c>
      <c r="D21" s="37">
        <v>-1.9563899327375456E-2</v>
      </c>
      <c r="E21" s="37">
        <v>-3.0159773880558349E-2</v>
      </c>
      <c r="F21" s="37">
        <v>-3.4603369645908488E-2</v>
      </c>
      <c r="G21" s="37">
        <v>-4.3017130724180563E-2</v>
      </c>
      <c r="H21" s="37">
        <v>-2.3628309551507853E-2</v>
      </c>
      <c r="I21" s="38">
        <v>-4.5418340783198397E-2</v>
      </c>
      <c r="J21" s="20"/>
      <c r="K21" s="67" t="s">
        <v>29</v>
      </c>
      <c r="L21" s="52">
        <v>100</v>
      </c>
    </row>
    <row r="22" spans="1:12" ht="15.75" thickTop="1" x14ac:dyDescent="0.25">
      <c r="A22" s="39" t="s">
        <v>55</v>
      </c>
      <c r="B22" s="20"/>
      <c r="C22" s="20"/>
      <c r="D22" s="20"/>
      <c r="E22" s="20"/>
      <c r="F22" s="20"/>
      <c r="G22" s="20"/>
      <c r="H22" s="20"/>
      <c r="I22" s="20"/>
      <c r="J22" s="20"/>
      <c r="K22" s="46"/>
      <c r="L22" s="52">
        <v>99.358425204834759</v>
      </c>
    </row>
    <row r="23" spans="1:12" ht="5.8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54"/>
      <c r="L23" s="52">
        <v>97.912449993441115</v>
      </c>
    </row>
    <row r="24" spans="1:12" x14ac:dyDescent="0.25">
      <c r="A24" s="40" t="str">
        <f>"Indexed number of employee jobs and total employee wages, "&amp;$L$1&amp;" and Australia"</f>
        <v>Indexed number of employee jobs and total employee wages, South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54"/>
      <c r="L24" s="52">
        <v>94.151826793616877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54"/>
      <c r="L25" s="52">
        <v>93.891976980283872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54"/>
      <c r="L26" s="52">
        <v>92.511537320928028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67" t="s">
        <v>28</v>
      </c>
      <c r="L27" s="52">
        <v>100</v>
      </c>
    </row>
    <row r="28" spans="1:12" x14ac:dyDescent="0.25">
      <c r="A28" s="20"/>
      <c r="B28" s="40"/>
      <c r="C28" s="40"/>
      <c r="D28" s="40"/>
      <c r="E28" s="40"/>
      <c r="F28" s="40"/>
      <c r="G28" s="40"/>
      <c r="H28" s="40"/>
      <c r="I28" s="40"/>
      <c r="J28" s="40"/>
      <c r="K28" s="55"/>
      <c r="L28" s="52">
        <v>99.682622578177046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54"/>
      <c r="L29" s="52">
        <v>98.612571987068449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54"/>
      <c r="L30" s="52">
        <v>94.277569607265548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54"/>
      <c r="L31" s="52">
        <v>92.743467845978984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54"/>
      <c r="L32" s="52">
        <v>91.820076254221661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54"/>
      <c r="L33" s="52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52" t="s">
        <v>27</v>
      </c>
      <c r="L34" s="52"/>
    </row>
    <row r="35" spans="1:12" ht="5.8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52"/>
      <c r="L35" s="51" t="s">
        <v>25</v>
      </c>
    </row>
    <row r="36" spans="1:12" x14ac:dyDescent="0.25">
      <c r="A36" s="41" t="str">
        <f>"Indexed number of employee jobs held by men, by age group, "&amp;$L$1</f>
        <v>Indexed number of employee jobs held by men, by age group, South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51" t="s">
        <v>56</v>
      </c>
      <c r="L36" s="52">
        <v>99.283387622149831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51" t="s">
        <v>57</v>
      </c>
      <c r="L37" s="52">
        <v>99.483696066038164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51" t="s">
        <v>58</v>
      </c>
      <c r="L38" s="52">
        <v>99.763341616376749</v>
      </c>
    </row>
    <row r="39" spans="1:12" x14ac:dyDescent="0.25">
      <c r="K39" s="53" t="s">
        <v>59</v>
      </c>
      <c r="L39" s="52">
        <v>99.669601677148847</v>
      </c>
    </row>
    <row r="40" spans="1:12" x14ac:dyDescent="0.25">
      <c r="K40" s="46" t="s">
        <v>60</v>
      </c>
      <c r="L40" s="52">
        <v>99.817580663550331</v>
      </c>
    </row>
    <row r="41" spans="1:12" x14ac:dyDescent="0.25">
      <c r="K41" s="46" t="s">
        <v>61</v>
      </c>
      <c r="L41" s="52">
        <v>99.769202737174552</v>
      </c>
    </row>
    <row r="42" spans="1:12" x14ac:dyDescent="0.25">
      <c r="K42" s="46" t="s">
        <v>62</v>
      </c>
      <c r="L42" s="52">
        <v>99.04485758144294</v>
      </c>
    </row>
    <row r="43" spans="1:12" x14ac:dyDescent="0.25">
      <c r="K43" s="46" t="s">
        <v>63</v>
      </c>
      <c r="L43" s="52">
        <v>0</v>
      </c>
    </row>
    <row r="44" spans="1:12" x14ac:dyDescent="0.25">
      <c r="K44" s="52"/>
      <c r="L44" s="52" t="s">
        <v>24</v>
      </c>
    </row>
    <row r="45" spans="1:12" x14ac:dyDescent="0.25">
      <c r="K45" s="51" t="s">
        <v>56</v>
      </c>
      <c r="L45" s="52">
        <v>85.814332247557005</v>
      </c>
    </row>
    <row r="46" spans="1:12" ht="15.4" customHeight="1" x14ac:dyDescent="0.25">
      <c r="A46" s="41" t="str">
        <f>"Indexed number of employee jobs held by women, by age group, "&amp;$L$1</f>
        <v>Indexed number of employee jobs held by women, by age group, South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51" t="s">
        <v>57</v>
      </c>
      <c r="L46" s="52">
        <v>92.069632495164413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51" t="s">
        <v>58</v>
      </c>
      <c r="L47" s="52">
        <v>96.19423736835877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53" t="s">
        <v>59</v>
      </c>
      <c r="L48" s="52">
        <v>97.066666666666663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46" t="s">
        <v>60</v>
      </c>
      <c r="L49" s="52">
        <v>97.529738152244136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46" t="s">
        <v>61</v>
      </c>
      <c r="L50" s="52">
        <v>96.493501234967809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46" t="s">
        <v>62</v>
      </c>
      <c r="L51" s="52">
        <v>94.365796804821201</v>
      </c>
    </row>
    <row r="52" spans="1:12" ht="15.4" customHeight="1" x14ac:dyDescent="0.25">
      <c r="B52" s="41"/>
      <c r="C52" s="41"/>
      <c r="D52" s="41"/>
      <c r="E52" s="41"/>
      <c r="F52" s="41"/>
      <c r="G52" s="41"/>
      <c r="H52" s="41"/>
      <c r="I52" s="41"/>
      <c r="J52" s="41"/>
      <c r="K52" s="46" t="s">
        <v>63</v>
      </c>
      <c r="L52" s="52">
        <v>0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52"/>
      <c r="L53" s="52" t="s">
        <v>23</v>
      </c>
    </row>
    <row r="54" spans="1:12" ht="15.4" customHeight="1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51" t="s">
        <v>56</v>
      </c>
      <c r="L54" s="52">
        <v>85.539576547231277</v>
      </c>
    </row>
    <row r="55" spans="1:12" ht="15.4" customHeight="1" x14ac:dyDescent="0.25">
      <c r="A55" s="41" t="str">
        <f>"Change in employee jobs since week ending 14 March by Industry, "&amp;$L$1</f>
        <v>Change in employee jobs since week ending 14 March by Industry, South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51" t="s">
        <v>57</v>
      </c>
      <c r="L55" s="52">
        <v>90.128405854490637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51" t="s">
        <v>58</v>
      </c>
      <c r="L56" s="52">
        <v>94.768015619453323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53" t="s">
        <v>59</v>
      </c>
      <c r="L57" s="52">
        <v>96.095698113207533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46" t="s">
        <v>60</v>
      </c>
      <c r="L58" s="52">
        <v>96.64432029795158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46" t="s">
        <v>61</v>
      </c>
      <c r="L59" s="52">
        <v>95.449973681013887</v>
      </c>
    </row>
    <row r="60" spans="1:12" ht="15.4" customHeight="1" x14ac:dyDescent="0.25">
      <c r="K60" s="46" t="s">
        <v>62</v>
      </c>
      <c r="L60" s="52">
        <v>92.563534026948659</v>
      </c>
    </row>
    <row r="61" spans="1:12" ht="15.4" customHeight="1" x14ac:dyDescent="0.25">
      <c r="K61" s="46" t="s">
        <v>63</v>
      </c>
      <c r="L61" s="52">
        <v>0</v>
      </c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48"/>
      <c r="L62" s="48"/>
    </row>
    <row r="63" spans="1:12" ht="15.4" customHeight="1" x14ac:dyDescent="0.25">
      <c r="K63" s="52" t="s">
        <v>26</v>
      </c>
      <c r="L63" s="55"/>
    </row>
    <row r="64" spans="1:12" ht="15.4" customHeight="1" x14ac:dyDescent="0.25">
      <c r="K64" s="55"/>
      <c r="L64" s="51" t="s">
        <v>25</v>
      </c>
    </row>
    <row r="65" spans="1:12" ht="15.4" customHeight="1" x14ac:dyDescent="0.25">
      <c r="K65" s="51" t="s">
        <v>56</v>
      </c>
      <c r="L65" s="52">
        <v>98.30244826186933</v>
      </c>
    </row>
    <row r="66" spans="1:12" ht="15.4" customHeight="1" x14ac:dyDescent="0.25">
      <c r="K66" s="51" t="s">
        <v>57</v>
      </c>
      <c r="L66" s="52">
        <v>99.343182938659965</v>
      </c>
    </row>
    <row r="67" spans="1:12" ht="15.4" customHeight="1" x14ac:dyDescent="0.25">
      <c r="K67" s="51" t="s">
        <v>58</v>
      </c>
      <c r="L67" s="52">
        <v>100.06225573271539</v>
      </c>
    </row>
    <row r="68" spans="1:12" ht="15.4" customHeight="1" x14ac:dyDescent="0.25">
      <c r="K68" s="53" t="s">
        <v>59</v>
      </c>
      <c r="L68" s="52">
        <v>99.872151195108387</v>
      </c>
    </row>
    <row r="69" spans="1:12" ht="15.4" customHeight="1" x14ac:dyDescent="0.25">
      <c r="K69" s="46" t="s">
        <v>60</v>
      </c>
      <c r="L69" s="52">
        <v>100.01373815084489</v>
      </c>
    </row>
    <row r="70" spans="1:12" ht="15.4" customHeight="1" x14ac:dyDescent="0.25">
      <c r="K70" s="46" t="s">
        <v>61</v>
      </c>
      <c r="L70" s="52">
        <v>99.771443936542084</v>
      </c>
    </row>
    <row r="71" spans="1:12" ht="15.4" customHeight="1" x14ac:dyDescent="0.25">
      <c r="K71" s="46" t="s">
        <v>62</v>
      </c>
      <c r="L71" s="52">
        <v>99.822616407982252</v>
      </c>
    </row>
    <row r="72" spans="1:12" ht="15.4" customHeight="1" x14ac:dyDescent="0.25">
      <c r="K72" s="46" t="s">
        <v>63</v>
      </c>
      <c r="L72" s="52">
        <v>0</v>
      </c>
    </row>
    <row r="73" spans="1:12" ht="15.4" customHeight="1" x14ac:dyDescent="0.25">
      <c r="K73" s="47"/>
      <c r="L73" s="52" t="s">
        <v>24</v>
      </c>
    </row>
    <row r="74" spans="1:12" ht="15.4" customHeight="1" x14ac:dyDescent="0.25">
      <c r="K74" s="51" t="s">
        <v>56</v>
      </c>
      <c r="L74" s="52">
        <v>78.723116461517648</v>
      </c>
    </row>
    <row r="75" spans="1:12" ht="15.4" customHeight="1" x14ac:dyDescent="0.25">
      <c r="K75" s="51" t="s">
        <v>57</v>
      </c>
      <c r="L75" s="52">
        <v>89.514782359770351</v>
      </c>
    </row>
    <row r="76" spans="1:12" ht="15.4" customHeight="1" x14ac:dyDescent="0.25">
      <c r="K76" s="51" t="s">
        <v>58</v>
      </c>
      <c r="L76" s="52">
        <v>95.315256113167095</v>
      </c>
    </row>
    <row r="77" spans="1:12" ht="15.4" customHeight="1" x14ac:dyDescent="0.25">
      <c r="A77" s="40" t="str">
        <f>"Distribution of employee jobs by industry, "&amp;$L$1</f>
        <v>Distribution of employee jobs by industry, South Australia</v>
      </c>
      <c r="K77" s="53" t="s">
        <v>59</v>
      </c>
      <c r="L77" s="52">
        <v>95.871780618862331</v>
      </c>
    </row>
    <row r="78" spans="1:12" ht="15.4" customHeight="1" x14ac:dyDescent="0.25">
      <c r="K78" s="46" t="s">
        <v>60</v>
      </c>
      <c r="L78" s="52">
        <v>95.568465056032025</v>
      </c>
    </row>
    <row r="79" spans="1:12" ht="15.4" customHeight="1" x14ac:dyDescent="0.25">
      <c r="K79" s="46" t="s">
        <v>61</v>
      </c>
      <c r="L79" s="52">
        <v>94.886618266559111</v>
      </c>
    </row>
    <row r="80" spans="1:12" ht="15.4" customHeight="1" x14ac:dyDescent="0.25">
      <c r="K80" s="46" t="s">
        <v>62</v>
      </c>
      <c r="L80" s="52">
        <v>91.054798859676907</v>
      </c>
    </row>
    <row r="81" spans="1:12" ht="15.4" customHeight="1" x14ac:dyDescent="0.25">
      <c r="K81" s="46" t="s">
        <v>63</v>
      </c>
      <c r="L81" s="52">
        <v>0</v>
      </c>
    </row>
    <row r="82" spans="1:12" ht="15.4" customHeight="1" x14ac:dyDescent="0.25">
      <c r="K82" s="48"/>
      <c r="L82" s="52" t="s">
        <v>23</v>
      </c>
    </row>
    <row r="83" spans="1:12" ht="15.4" customHeight="1" x14ac:dyDescent="0.25">
      <c r="K83" s="51" t="s">
        <v>56</v>
      </c>
      <c r="L83" s="52">
        <v>76.574665223860407</v>
      </c>
    </row>
    <row r="84" spans="1:12" ht="15.4" customHeight="1" x14ac:dyDescent="0.25">
      <c r="K84" s="51" t="s">
        <v>57</v>
      </c>
      <c r="L84" s="52">
        <v>86.500421444361393</v>
      </c>
    </row>
    <row r="85" spans="1:12" ht="15.4" customHeight="1" x14ac:dyDescent="0.25">
      <c r="K85" s="51" t="s">
        <v>58</v>
      </c>
      <c r="L85" s="52">
        <v>93.150122782139519</v>
      </c>
    </row>
    <row r="86" spans="1:12" ht="15.4" customHeight="1" x14ac:dyDescent="0.25">
      <c r="K86" s="53" t="s">
        <v>59</v>
      </c>
      <c r="L86" s="52">
        <v>94.379136557346669</v>
      </c>
    </row>
    <row r="87" spans="1:12" ht="15.4" customHeight="1" x14ac:dyDescent="0.25">
      <c r="K87" s="46" t="s">
        <v>60</v>
      </c>
      <c r="L87" s="52">
        <v>94.180421172453038</v>
      </c>
    </row>
    <row r="88" spans="1:12" ht="15.4" customHeight="1" x14ac:dyDescent="0.25">
      <c r="K88" s="46" t="s">
        <v>61</v>
      </c>
      <c r="L88" s="52">
        <v>93.311777359505243</v>
      </c>
    </row>
    <row r="89" spans="1:12" ht="15.4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6" t="s">
        <v>62</v>
      </c>
      <c r="L89" s="52">
        <v>89.275324675324669</v>
      </c>
    </row>
    <row r="90" spans="1:12" ht="15.4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6" t="s">
        <v>63</v>
      </c>
      <c r="L90" s="52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7"/>
      <c r="L91" s="47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52" t="s">
        <v>22</v>
      </c>
      <c r="L92" s="47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47"/>
      <c r="L93" s="56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47" t="s">
        <v>19</v>
      </c>
      <c r="L94" s="51">
        <v>-0.14121064544893336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47" t="s">
        <v>0</v>
      </c>
      <c r="L95" s="51">
        <v>-2.0960268165237106E-2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47" t="s">
        <v>1</v>
      </c>
      <c r="L96" s="51">
        <v>-3.2789083557951515E-2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47" t="s">
        <v>18</v>
      </c>
      <c r="L97" s="51">
        <v>-1.7330130404946686E-4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47" t="s">
        <v>2</v>
      </c>
      <c r="L98" s="51">
        <v>-5.4936793940490669E-2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47" t="s">
        <v>17</v>
      </c>
      <c r="L99" s="51">
        <v>-5.104980951037108E-2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47" t="s">
        <v>16</v>
      </c>
      <c r="L100" s="51">
        <v>-5.9629480527226164E-2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47" t="s">
        <v>15</v>
      </c>
      <c r="L101" s="51">
        <v>-0.39746690421957109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47" t="s">
        <v>14</v>
      </c>
      <c r="L102" s="51">
        <v>-9.8178664353859579E-3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47" t="s">
        <v>13</v>
      </c>
      <c r="L103" s="51">
        <v>-5.854041367170304E-2</v>
      </c>
    </row>
    <row r="104" spans="1:12" x14ac:dyDescent="0.25">
      <c r="K104" s="47" t="s">
        <v>12</v>
      </c>
      <c r="L104" s="51">
        <v>-1.7941859935298732E-2</v>
      </c>
    </row>
    <row r="105" spans="1:12" x14ac:dyDescent="0.25">
      <c r="K105" s="47" t="s">
        <v>11</v>
      </c>
      <c r="L105" s="51">
        <v>-0.10915801726646612</v>
      </c>
    </row>
    <row r="106" spans="1:12" x14ac:dyDescent="0.25">
      <c r="K106" s="47" t="s">
        <v>10</v>
      </c>
      <c r="L106" s="51">
        <v>-4.854381351716297E-2</v>
      </c>
    </row>
    <row r="107" spans="1:12" x14ac:dyDescent="0.25">
      <c r="K107" s="47" t="s">
        <v>9</v>
      </c>
      <c r="L107" s="51">
        <v>-4.4069248224873681E-2</v>
      </c>
    </row>
    <row r="108" spans="1:12" x14ac:dyDescent="0.25">
      <c r="K108" s="47" t="s">
        <v>8</v>
      </c>
      <c r="L108" s="51">
        <v>-9.4739312444500845E-2</v>
      </c>
    </row>
    <row r="109" spans="1:12" x14ac:dyDescent="0.25">
      <c r="K109" s="47" t="s">
        <v>7</v>
      </c>
      <c r="L109" s="51">
        <v>4.9739953942091741E-3</v>
      </c>
    </row>
    <row r="110" spans="1:12" x14ac:dyDescent="0.25">
      <c r="K110" s="47" t="s">
        <v>6</v>
      </c>
      <c r="L110" s="51">
        <v>-3.9529948121364678E-2</v>
      </c>
    </row>
    <row r="111" spans="1:12" x14ac:dyDescent="0.25">
      <c r="K111" s="47" t="s">
        <v>5</v>
      </c>
      <c r="L111" s="51">
        <v>-0.34324943497020743</v>
      </c>
    </row>
    <row r="112" spans="1:12" x14ac:dyDescent="0.25">
      <c r="K112" s="47" t="s">
        <v>3</v>
      </c>
      <c r="L112" s="51">
        <v>-9.6872064706905459E-2</v>
      </c>
    </row>
    <row r="113" spans="1:12" x14ac:dyDescent="0.25">
      <c r="K113" s="47"/>
      <c r="L113" s="57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47"/>
      <c r="L114" s="57"/>
    </row>
    <row r="115" spans="1:12" x14ac:dyDescent="0.25">
      <c r="K115" s="47"/>
      <c r="L115" s="57"/>
    </row>
    <row r="116" spans="1:12" x14ac:dyDescent="0.25">
      <c r="K116" s="47"/>
      <c r="L116" s="57"/>
    </row>
    <row r="117" spans="1:12" x14ac:dyDescent="0.25">
      <c r="K117" s="47"/>
      <c r="L117" s="57"/>
    </row>
    <row r="118" spans="1:12" x14ac:dyDescent="0.25">
      <c r="K118" s="47"/>
      <c r="L118" s="57"/>
    </row>
    <row r="119" spans="1:12" x14ac:dyDescent="0.25">
      <c r="K119" s="47"/>
      <c r="L119" s="57"/>
    </row>
    <row r="120" spans="1:12" x14ac:dyDescent="0.25">
      <c r="K120" s="47"/>
      <c r="L120" s="57"/>
    </row>
    <row r="121" spans="1:12" x14ac:dyDescent="0.25">
      <c r="K121" s="47"/>
      <c r="L121" s="56"/>
    </row>
    <row r="122" spans="1:12" x14ac:dyDescent="0.25">
      <c r="K122" s="47"/>
      <c r="L122" s="57"/>
    </row>
    <row r="123" spans="1:12" x14ac:dyDescent="0.25">
      <c r="K123" s="47"/>
      <c r="L123" s="57"/>
    </row>
    <row r="124" spans="1:12" x14ac:dyDescent="0.25">
      <c r="K124" s="47"/>
      <c r="L124" s="57"/>
    </row>
    <row r="125" spans="1:12" x14ac:dyDescent="0.25">
      <c r="K125" s="47"/>
      <c r="L125" s="57"/>
    </row>
    <row r="126" spans="1:12" x14ac:dyDescent="0.25">
      <c r="K126" s="47"/>
      <c r="L126" s="57"/>
    </row>
    <row r="127" spans="1:12" x14ac:dyDescent="0.25">
      <c r="K127" s="47"/>
      <c r="L127" s="57"/>
    </row>
    <row r="128" spans="1:12" x14ac:dyDescent="0.25">
      <c r="K128" s="47"/>
      <c r="L128" s="57"/>
    </row>
    <row r="129" spans="11:12" x14ac:dyDescent="0.25">
      <c r="K129" s="47"/>
      <c r="L129" s="57"/>
    </row>
    <row r="130" spans="11:12" x14ac:dyDescent="0.25">
      <c r="K130" s="47"/>
      <c r="L130" s="57"/>
    </row>
    <row r="131" spans="11:12" x14ac:dyDescent="0.25">
      <c r="K131" s="47"/>
      <c r="L131" s="57"/>
    </row>
    <row r="132" spans="11:12" x14ac:dyDescent="0.25">
      <c r="K132" s="47"/>
      <c r="L132" s="57"/>
    </row>
    <row r="133" spans="11:12" x14ac:dyDescent="0.25">
      <c r="K133" s="47"/>
      <c r="L133" s="57"/>
    </row>
    <row r="134" spans="11:12" x14ac:dyDescent="0.25">
      <c r="K134" s="43"/>
      <c r="L134" s="57"/>
    </row>
    <row r="135" spans="11:12" x14ac:dyDescent="0.25">
      <c r="K135" s="43"/>
      <c r="L135" s="57"/>
    </row>
    <row r="136" spans="11:12" x14ac:dyDescent="0.25">
      <c r="K136" s="43"/>
      <c r="L136" s="57"/>
    </row>
    <row r="137" spans="11:12" x14ac:dyDescent="0.25">
      <c r="K137" s="43"/>
      <c r="L137" s="57"/>
    </row>
    <row r="138" spans="11:12" x14ac:dyDescent="0.25">
      <c r="K138" s="43"/>
      <c r="L138" s="57"/>
    </row>
    <row r="139" spans="11:12" x14ac:dyDescent="0.25">
      <c r="K139" s="43"/>
      <c r="L139" s="57"/>
    </row>
    <row r="140" spans="11:12" x14ac:dyDescent="0.25">
      <c r="K140" s="43"/>
      <c r="L140" s="57"/>
    </row>
    <row r="141" spans="11:12" x14ac:dyDescent="0.25">
      <c r="K141" s="58" t="s">
        <v>21</v>
      </c>
      <c r="L141" s="47"/>
    </row>
    <row r="142" spans="11:12" x14ac:dyDescent="0.25">
      <c r="K142" s="43"/>
      <c r="L142" s="59">
        <v>43904</v>
      </c>
    </row>
    <row r="143" spans="11:12" x14ac:dyDescent="0.25">
      <c r="K143" s="47" t="s">
        <v>19</v>
      </c>
      <c r="L143" s="56">
        <v>2.4589763007915478E-2</v>
      </c>
    </row>
    <row r="144" spans="11:12" x14ac:dyDescent="0.25">
      <c r="K144" s="47" t="s">
        <v>0</v>
      </c>
      <c r="L144" s="56">
        <v>1.7107755414588567E-2</v>
      </c>
    </row>
    <row r="145" spans="11:12" x14ac:dyDescent="0.25">
      <c r="K145" s="47" t="s">
        <v>1</v>
      </c>
      <c r="L145" s="56">
        <v>0.10011992126688132</v>
      </c>
    </row>
    <row r="146" spans="11:12" x14ac:dyDescent="0.25">
      <c r="K146" s="47" t="s">
        <v>18</v>
      </c>
      <c r="L146" s="56">
        <v>9.829833240286124E-3</v>
      </c>
    </row>
    <row r="147" spans="11:12" x14ac:dyDescent="0.25">
      <c r="K147" s="47" t="s">
        <v>2</v>
      </c>
      <c r="L147" s="56">
        <v>6.5244927802674699E-2</v>
      </c>
    </row>
    <row r="148" spans="11:12" x14ac:dyDescent="0.25">
      <c r="K148" s="47" t="s">
        <v>17</v>
      </c>
      <c r="L148" s="56">
        <v>4.7813334367815895E-2</v>
      </c>
    </row>
    <row r="149" spans="11:12" x14ac:dyDescent="0.25">
      <c r="K149" s="47" t="s">
        <v>16</v>
      </c>
      <c r="L149" s="56">
        <v>0.11312066845564685</v>
      </c>
    </row>
    <row r="150" spans="11:12" x14ac:dyDescent="0.25">
      <c r="K150" s="47" t="s">
        <v>15</v>
      </c>
      <c r="L150" s="56">
        <v>7.4788029462513214E-2</v>
      </c>
    </row>
    <row r="151" spans="11:12" x14ac:dyDescent="0.25">
      <c r="K151" s="47" t="s">
        <v>14</v>
      </c>
      <c r="L151" s="56">
        <v>4.0839010337516801E-2</v>
      </c>
    </row>
    <row r="152" spans="11:12" x14ac:dyDescent="0.25">
      <c r="K152" s="47" t="s">
        <v>13</v>
      </c>
      <c r="L152" s="56">
        <v>1.1497936375948955E-2</v>
      </c>
    </row>
    <row r="153" spans="11:12" x14ac:dyDescent="0.25">
      <c r="K153" s="47" t="s">
        <v>12</v>
      </c>
      <c r="L153" s="56">
        <v>3.7017047035785788E-2</v>
      </c>
    </row>
    <row r="154" spans="11:12" x14ac:dyDescent="0.25">
      <c r="K154" s="47" t="s">
        <v>11</v>
      </c>
      <c r="L154" s="56">
        <v>1.7387740369613873E-2</v>
      </c>
    </row>
    <row r="155" spans="11:12" x14ac:dyDescent="0.25">
      <c r="K155" s="47" t="s">
        <v>10</v>
      </c>
      <c r="L155" s="56">
        <v>7.1198824737851441E-2</v>
      </c>
    </row>
    <row r="156" spans="11:12" x14ac:dyDescent="0.25">
      <c r="K156" s="47" t="s">
        <v>9</v>
      </c>
      <c r="L156" s="56">
        <v>6.9124237420495241E-2</v>
      </c>
    </row>
    <row r="157" spans="11:12" x14ac:dyDescent="0.25">
      <c r="K157" s="47" t="s">
        <v>8</v>
      </c>
      <c r="L157" s="56">
        <v>3.9887736152972982E-2</v>
      </c>
    </row>
    <row r="158" spans="11:12" x14ac:dyDescent="0.25">
      <c r="K158" s="47" t="s">
        <v>7</v>
      </c>
      <c r="L158" s="56">
        <v>6.5184208173874034E-2</v>
      </c>
    </row>
    <row r="159" spans="11:12" x14ac:dyDescent="0.25">
      <c r="K159" s="47" t="s">
        <v>6</v>
      </c>
      <c r="L159" s="56">
        <v>0.13947467401149288</v>
      </c>
    </row>
    <row r="160" spans="11:12" x14ac:dyDescent="0.25">
      <c r="K160" s="47" t="s">
        <v>5</v>
      </c>
      <c r="L160" s="56">
        <v>1.6417912965158741E-2</v>
      </c>
    </row>
    <row r="161" spans="11:12" x14ac:dyDescent="0.25">
      <c r="K161" s="47" t="s">
        <v>3</v>
      </c>
      <c r="L161" s="56">
        <v>3.8786349552783067E-2</v>
      </c>
    </row>
    <row r="162" spans="11:12" x14ac:dyDescent="0.25">
      <c r="K162" s="43"/>
      <c r="L162" s="56" t="s">
        <v>20</v>
      </c>
    </row>
    <row r="163" spans="11:12" x14ac:dyDescent="0.25">
      <c r="K163" s="47" t="s">
        <v>19</v>
      </c>
      <c r="L163" s="56">
        <v>2.2908357166682436E-2</v>
      </c>
    </row>
    <row r="164" spans="11:12" x14ac:dyDescent="0.25">
      <c r="K164" s="47" t="s">
        <v>0</v>
      </c>
      <c r="L164" s="56">
        <v>1.8169639042547994E-2</v>
      </c>
    </row>
    <row r="165" spans="11:12" x14ac:dyDescent="0.25">
      <c r="K165" s="47" t="s">
        <v>1</v>
      </c>
      <c r="L165" s="56">
        <v>0.10504965710533264</v>
      </c>
    </row>
    <row r="166" spans="11:12" x14ac:dyDescent="0.25">
      <c r="K166" s="47" t="s">
        <v>18</v>
      </c>
      <c r="L166" s="56">
        <v>1.0661635483418265E-2</v>
      </c>
    </row>
    <row r="167" spans="11:12" x14ac:dyDescent="0.25">
      <c r="K167" s="47" t="s">
        <v>2</v>
      </c>
      <c r="L167" s="56">
        <v>6.6889902094657255E-2</v>
      </c>
    </row>
    <row r="168" spans="11:12" x14ac:dyDescent="0.25">
      <c r="K168" s="47" t="s">
        <v>17</v>
      </c>
      <c r="L168" s="56">
        <v>4.9220429463197539E-2</v>
      </c>
    </row>
    <row r="169" spans="11:12" x14ac:dyDescent="0.25">
      <c r="K169" s="47" t="s">
        <v>16</v>
      </c>
      <c r="L169" s="56">
        <v>0.11539684058622811</v>
      </c>
    </row>
    <row r="170" spans="11:12" x14ac:dyDescent="0.25">
      <c r="K170" s="47" t="s">
        <v>15</v>
      </c>
      <c r="L170" s="56">
        <v>4.8883911295479671E-2</v>
      </c>
    </row>
    <row r="171" spans="11:12" x14ac:dyDescent="0.25">
      <c r="K171" s="47" t="s">
        <v>14</v>
      </c>
      <c r="L171" s="56">
        <v>4.3867536407800299E-2</v>
      </c>
    </row>
    <row r="172" spans="11:12" x14ac:dyDescent="0.25">
      <c r="K172" s="47" t="s">
        <v>13</v>
      </c>
      <c r="L172" s="56">
        <v>1.1742877577976724E-2</v>
      </c>
    </row>
    <row r="173" spans="11:12" x14ac:dyDescent="0.25">
      <c r="K173" s="47" t="s">
        <v>12</v>
      </c>
      <c r="L173" s="56">
        <v>3.9435914897790289E-2</v>
      </c>
    </row>
    <row r="174" spans="11:12" x14ac:dyDescent="0.25">
      <c r="K174" s="47" t="s">
        <v>11</v>
      </c>
      <c r="L174" s="56">
        <v>1.6803384796046244E-2</v>
      </c>
    </row>
    <row r="175" spans="11:12" x14ac:dyDescent="0.25">
      <c r="K175" s="47" t="s">
        <v>10</v>
      </c>
      <c r="L175" s="56">
        <v>7.3487685487983359E-2</v>
      </c>
    </row>
    <row r="176" spans="11:12" x14ac:dyDescent="0.25">
      <c r="K176" s="47" t="s">
        <v>9</v>
      </c>
      <c r="L176" s="56">
        <v>7.1681937636186757E-2</v>
      </c>
    </row>
    <row r="177" spans="11:12" x14ac:dyDescent="0.25">
      <c r="K177" s="47" t="s">
        <v>8</v>
      </c>
      <c r="L177" s="56">
        <v>3.9171120915449442E-2</v>
      </c>
    </row>
    <row r="178" spans="11:12" x14ac:dyDescent="0.25">
      <c r="K178" s="47" t="s">
        <v>7</v>
      </c>
      <c r="L178" s="56">
        <v>7.1064085010724781E-2</v>
      </c>
    </row>
    <row r="179" spans="11:12" x14ac:dyDescent="0.25">
      <c r="K179" s="47" t="s">
        <v>6</v>
      </c>
      <c r="L179" s="56">
        <v>0.14532225658192904</v>
      </c>
    </row>
    <row r="180" spans="11:12" x14ac:dyDescent="0.25">
      <c r="K180" s="47" t="s">
        <v>5</v>
      </c>
      <c r="L180" s="56">
        <v>1.1696915548980027E-2</v>
      </c>
    </row>
    <row r="181" spans="11:12" x14ac:dyDescent="0.25">
      <c r="K181" s="47" t="s">
        <v>3</v>
      </c>
      <c r="L181" s="56">
        <v>3.7999784461504149E-2</v>
      </c>
    </row>
    <row r="182" spans="11:12" x14ac:dyDescent="0.25">
      <c r="K182" s="43"/>
      <c r="L182" s="47"/>
    </row>
    <row r="183" spans="11:12" x14ac:dyDescent="0.25">
      <c r="K183" s="43"/>
      <c r="L183" s="47"/>
    </row>
    <row r="184" spans="11:12" x14ac:dyDescent="0.25">
      <c r="K184" s="43"/>
      <c r="L184" s="47"/>
    </row>
    <row r="185" spans="11:12" x14ac:dyDescent="0.25">
      <c r="K185" s="47"/>
      <c r="L185" s="47"/>
    </row>
    <row r="186" spans="11:12" x14ac:dyDescent="0.25">
      <c r="K186" s="47"/>
      <c r="L186" s="47"/>
    </row>
    <row r="187" spans="11:12" x14ac:dyDescent="0.25">
      <c r="K187" s="47"/>
      <c r="L187" s="47"/>
    </row>
    <row r="188" spans="11:12" x14ac:dyDescent="0.25">
      <c r="K188" s="47"/>
      <c r="L188" s="47"/>
    </row>
    <row r="189" spans="11:12" x14ac:dyDescent="0.25">
      <c r="K189" s="47"/>
      <c r="L189" s="47"/>
    </row>
    <row r="190" spans="11:12" x14ac:dyDescent="0.25">
      <c r="K190" s="47"/>
      <c r="L190" s="47"/>
    </row>
    <row r="191" spans="11:12" x14ac:dyDescent="0.25">
      <c r="K191" s="47"/>
      <c r="L191" s="47"/>
    </row>
    <row r="192" spans="11:12" x14ac:dyDescent="0.25">
      <c r="K192" s="47"/>
      <c r="L192" s="47"/>
    </row>
    <row r="193" spans="11:12" x14ac:dyDescent="0.25">
      <c r="K193" s="47"/>
      <c r="L193" s="47"/>
    </row>
    <row r="194" spans="11:12" x14ac:dyDescent="0.25">
      <c r="K194" s="47"/>
      <c r="L194" s="47"/>
    </row>
    <row r="195" spans="11:12" x14ac:dyDescent="0.25">
      <c r="K195" s="47"/>
      <c r="L195" s="47"/>
    </row>
    <row r="196" spans="11:12" x14ac:dyDescent="0.25">
      <c r="K196" s="47"/>
      <c r="L196" s="47"/>
    </row>
    <row r="197" spans="11:12" x14ac:dyDescent="0.25">
      <c r="K197" s="43"/>
      <c r="L197" s="47"/>
    </row>
    <row r="198" spans="11:12" x14ac:dyDescent="0.25">
      <c r="K198" s="43"/>
      <c r="L198" s="47"/>
    </row>
    <row r="199" spans="11:12" x14ac:dyDescent="0.25">
      <c r="K199" s="43"/>
      <c r="L199" s="47"/>
    </row>
    <row r="200" spans="11:12" x14ac:dyDescent="0.25">
      <c r="K200" s="43"/>
      <c r="L200" s="47"/>
    </row>
    <row r="201" spans="11:12" x14ac:dyDescent="0.25">
      <c r="K201" s="43"/>
      <c r="L201" s="47"/>
    </row>
    <row r="202" spans="11:12" x14ac:dyDescent="0.25">
      <c r="K202" s="43"/>
      <c r="L202" s="47"/>
    </row>
    <row r="203" spans="11:12" x14ac:dyDescent="0.25">
      <c r="K203" s="43"/>
      <c r="L203" s="47"/>
    </row>
    <row r="204" spans="11:12" x14ac:dyDescent="0.25">
      <c r="K204" s="43"/>
      <c r="L204" s="47"/>
    </row>
    <row r="205" spans="11:12" x14ac:dyDescent="0.25">
      <c r="K205" s="43"/>
      <c r="L205" s="47"/>
    </row>
    <row r="206" spans="11:12" x14ac:dyDescent="0.25">
      <c r="K206" s="43"/>
      <c r="L206" s="47"/>
    </row>
    <row r="207" spans="11:12" x14ac:dyDescent="0.25">
      <c r="K207" s="43"/>
      <c r="L207" s="47"/>
    </row>
    <row r="208" spans="11:12" x14ac:dyDescent="0.25">
      <c r="K208" s="43"/>
      <c r="L208" s="47"/>
    </row>
    <row r="209" spans="11:12" x14ac:dyDescent="0.25">
      <c r="K209" s="43"/>
      <c r="L209" s="47"/>
    </row>
    <row r="210" spans="11:12" x14ac:dyDescent="0.25">
      <c r="K210" s="43"/>
      <c r="L210" s="47"/>
    </row>
    <row r="211" spans="11:12" x14ac:dyDescent="0.25">
      <c r="K211" s="43"/>
      <c r="L211" s="47"/>
    </row>
    <row r="212" spans="11:12" x14ac:dyDescent="0.25">
      <c r="K212" s="43"/>
      <c r="L212" s="47"/>
    </row>
    <row r="213" spans="11:12" x14ac:dyDescent="0.25">
      <c r="K213" s="43"/>
      <c r="L213" s="47"/>
    </row>
    <row r="214" spans="11:12" x14ac:dyDescent="0.25">
      <c r="K214" s="43"/>
      <c r="L214" s="47"/>
    </row>
    <row r="215" spans="11:12" x14ac:dyDescent="0.25">
      <c r="K215" s="43"/>
      <c r="L215" s="47"/>
    </row>
    <row r="216" spans="11:12" x14ac:dyDescent="0.25">
      <c r="K216" s="43"/>
      <c r="L216" s="47"/>
    </row>
    <row r="217" spans="11:12" x14ac:dyDescent="0.25">
      <c r="K217" s="43"/>
      <c r="L217" s="47"/>
    </row>
    <row r="218" spans="11:12" x14ac:dyDescent="0.25">
      <c r="K218" s="43"/>
      <c r="L218" s="47"/>
    </row>
    <row r="219" spans="11:12" x14ac:dyDescent="0.25">
      <c r="K219" s="43"/>
      <c r="L219" s="47"/>
    </row>
    <row r="220" spans="11:12" x14ac:dyDescent="0.25">
      <c r="K220" s="43"/>
      <c r="L220" s="47"/>
    </row>
    <row r="221" spans="11:12" x14ac:dyDescent="0.25">
      <c r="K221" s="43"/>
      <c r="L221" s="47"/>
    </row>
    <row r="222" spans="11:12" x14ac:dyDescent="0.25">
      <c r="K222" s="43"/>
      <c r="L222" s="47"/>
    </row>
    <row r="223" spans="11:12" x14ac:dyDescent="0.25">
      <c r="K223" s="43"/>
      <c r="L223" s="47"/>
    </row>
    <row r="224" spans="11:12" x14ac:dyDescent="0.25">
      <c r="K224" s="43"/>
      <c r="L224" s="47"/>
    </row>
    <row r="225" spans="11:12" x14ac:dyDescent="0.25">
      <c r="K225" s="43"/>
      <c r="L225" s="47"/>
    </row>
    <row r="226" spans="11:12" x14ac:dyDescent="0.25">
      <c r="K226" s="43"/>
      <c r="L226" s="47"/>
    </row>
    <row r="227" spans="11:12" x14ac:dyDescent="0.25">
      <c r="K227" s="43"/>
      <c r="L227" s="47"/>
    </row>
    <row r="228" spans="11:12" x14ac:dyDescent="0.25">
      <c r="K228" s="43"/>
      <c r="L228" s="47"/>
    </row>
    <row r="229" spans="11:12" x14ac:dyDescent="0.25">
      <c r="K229" s="43"/>
      <c r="L229" s="47"/>
    </row>
    <row r="230" spans="11:12" x14ac:dyDescent="0.25">
      <c r="K230" s="43"/>
      <c r="L230" s="47"/>
    </row>
    <row r="231" spans="11:12" x14ac:dyDescent="0.25">
      <c r="K231" s="43"/>
      <c r="L231" s="47"/>
    </row>
    <row r="232" spans="11:12" x14ac:dyDescent="0.25">
      <c r="K232" s="43"/>
      <c r="L232" s="47"/>
    </row>
    <row r="233" spans="11:12" x14ac:dyDescent="0.25">
      <c r="K233" s="43"/>
      <c r="L233" s="47"/>
    </row>
    <row r="234" spans="11:12" x14ac:dyDescent="0.25">
      <c r="K234" s="43"/>
      <c r="L234" s="47"/>
    </row>
    <row r="235" spans="11:12" x14ac:dyDescent="0.25">
      <c r="K235" s="43"/>
      <c r="L235" s="47"/>
    </row>
    <row r="236" spans="11:12" x14ac:dyDescent="0.25">
      <c r="K236" s="43"/>
      <c r="L236" s="47"/>
    </row>
    <row r="237" spans="11:12" x14ac:dyDescent="0.25">
      <c r="K237" s="43"/>
      <c r="L237" s="47"/>
    </row>
    <row r="238" spans="11:12" x14ac:dyDescent="0.25">
      <c r="K238" s="43"/>
      <c r="L238" s="47"/>
    </row>
    <row r="239" spans="11:12" x14ac:dyDescent="0.25">
      <c r="K239" s="43"/>
      <c r="L239" s="47"/>
    </row>
    <row r="240" spans="11:12" x14ac:dyDescent="0.25">
      <c r="K240" s="43"/>
      <c r="L240" s="47"/>
    </row>
    <row r="241" spans="11:12" x14ac:dyDescent="0.25">
      <c r="K241" s="43"/>
      <c r="L241" s="47"/>
    </row>
    <row r="242" spans="11:12" x14ac:dyDescent="0.25">
      <c r="K242" s="43"/>
      <c r="L242" s="47"/>
    </row>
    <row r="243" spans="11:12" x14ac:dyDescent="0.25">
      <c r="K243" s="43"/>
      <c r="L243" s="47"/>
    </row>
    <row r="244" spans="11:12" x14ac:dyDescent="0.25">
      <c r="K244" s="43"/>
      <c r="L244" s="47"/>
    </row>
    <row r="245" spans="11:12" x14ac:dyDescent="0.25">
      <c r="K245" s="43"/>
      <c r="L245" s="47"/>
    </row>
    <row r="246" spans="11:12" x14ac:dyDescent="0.25">
      <c r="K246" s="43"/>
      <c r="L246" s="47"/>
    </row>
    <row r="247" spans="11:12" x14ac:dyDescent="0.25">
      <c r="K247" s="43"/>
      <c r="L247" s="47"/>
    </row>
    <row r="248" spans="11:12" x14ac:dyDescent="0.25">
      <c r="K248" s="43"/>
      <c r="L248" s="47"/>
    </row>
    <row r="249" spans="11:12" x14ac:dyDescent="0.25">
      <c r="K249" s="43"/>
      <c r="L249" s="47"/>
    </row>
    <row r="250" spans="11:12" x14ac:dyDescent="0.25">
      <c r="K250" s="43"/>
      <c r="L250" s="47"/>
    </row>
    <row r="251" spans="11:12" x14ac:dyDescent="0.25">
      <c r="K251" s="43"/>
      <c r="L251" s="47"/>
    </row>
    <row r="252" spans="11:12" x14ac:dyDescent="0.25">
      <c r="K252" s="43"/>
      <c r="L252" s="47"/>
    </row>
    <row r="253" spans="11:12" x14ac:dyDescent="0.25">
      <c r="K253" s="43"/>
      <c r="L253" s="47"/>
    </row>
    <row r="254" spans="11:12" x14ac:dyDescent="0.25">
      <c r="K254" s="43"/>
      <c r="L254" s="47"/>
    </row>
    <row r="255" spans="11:12" x14ac:dyDescent="0.25">
      <c r="K255" s="43"/>
      <c r="L255" s="47"/>
    </row>
    <row r="256" spans="11:12" x14ac:dyDescent="0.25">
      <c r="K256" s="43"/>
      <c r="L256" s="47"/>
    </row>
    <row r="257" spans="11:12" x14ac:dyDescent="0.25">
      <c r="K257" s="43"/>
      <c r="L257" s="47"/>
    </row>
    <row r="258" spans="11:12" x14ac:dyDescent="0.25">
      <c r="K258" s="43"/>
      <c r="L258" s="47"/>
    </row>
    <row r="259" spans="11:12" x14ac:dyDescent="0.25">
      <c r="K259" s="43"/>
      <c r="L259" s="47"/>
    </row>
    <row r="260" spans="11:12" x14ac:dyDescent="0.25">
      <c r="K260" s="43"/>
      <c r="L260" s="47"/>
    </row>
    <row r="261" spans="11:12" x14ac:dyDescent="0.25">
      <c r="K261" s="43"/>
      <c r="L261" s="47"/>
    </row>
    <row r="262" spans="11:12" x14ac:dyDescent="0.25">
      <c r="K262" s="43"/>
      <c r="L262" s="47"/>
    </row>
    <row r="263" spans="11:12" x14ac:dyDescent="0.25">
      <c r="K263" s="43"/>
      <c r="L263" s="4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0.39997558519241921"/>
  </sheetPr>
  <dimension ref="A1:L263"/>
  <sheetViews>
    <sheetView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0.42578125" style="19" customWidth="1"/>
    <col min="3" max="5" width="10" style="19" customWidth="1"/>
    <col min="6" max="6" width="10.42578125" style="19" customWidth="1"/>
    <col min="7" max="9" width="10" style="19" customWidth="1"/>
    <col min="10" max="10" width="6.7109375" style="19" customWidth="1"/>
    <col min="11" max="11" width="11.5703125" style="19" customWidth="1"/>
    <col min="12" max="12" width="22" style="64" customWidth="1"/>
    <col min="13" max="16384" width="8.7109375" style="19"/>
  </cols>
  <sheetData>
    <row r="1" spans="1:12" ht="60" customHeight="1" x14ac:dyDescent="0.25">
      <c r="A1" s="68" t="s">
        <v>40</v>
      </c>
      <c r="B1" s="68"/>
      <c r="C1" s="68"/>
      <c r="D1" s="68"/>
      <c r="E1" s="68"/>
      <c r="F1" s="68"/>
      <c r="G1" s="68"/>
      <c r="H1" s="68"/>
      <c r="I1" s="68"/>
      <c r="J1" s="4"/>
      <c r="K1" s="43"/>
      <c r="L1" s="44" t="s">
        <v>4</v>
      </c>
    </row>
    <row r="2" spans="1:12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20"/>
      <c r="K2" s="48"/>
      <c r="L2" s="45">
        <v>43939</v>
      </c>
    </row>
    <row r="3" spans="1:12" ht="15" customHeight="1" x14ac:dyDescent="0.25">
      <c r="A3" s="21" t="str">
        <f>"Week ending "&amp;TEXT($L$2,"dddd dd mmmm yyyy")</f>
        <v>Week ending Saturday 18 April 2020</v>
      </c>
      <c r="B3" s="20"/>
      <c r="C3" s="22"/>
      <c r="D3" s="23"/>
      <c r="E3" s="20"/>
      <c r="F3" s="20"/>
      <c r="G3" s="20"/>
      <c r="H3" s="20"/>
      <c r="I3" s="20"/>
      <c r="J3" s="20"/>
      <c r="K3" s="46" t="s">
        <v>39</v>
      </c>
      <c r="L3" s="49">
        <v>43904</v>
      </c>
    </row>
    <row r="4" spans="1:12" ht="15" customHeight="1" x14ac:dyDescent="0.25">
      <c r="A4" s="2" t="s">
        <v>38</v>
      </c>
      <c r="B4" s="24"/>
      <c r="C4" s="24"/>
      <c r="D4" s="24"/>
      <c r="E4" s="24"/>
      <c r="F4" s="24"/>
      <c r="G4" s="24"/>
      <c r="H4" s="24"/>
      <c r="I4" s="24"/>
      <c r="J4" s="24"/>
      <c r="K4" s="48" t="s">
        <v>64</v>
      </c>
      <c r="L4" s="49">
        <v>43911</v>
      </c>
    </row>
    <row r="5" spans="1:12" ht="11.65" customHeight="1" x14ac:dyDescent="0.25">
      <c r="A5" s="60"/>
      <c r="B5" s="20"/>
      <c r="C5" s="20"/>
      <c r="D5" s="24"/>
      <c r="E5" s="24"/>
      <c r="F5" s="20"/>
      <c r="G5" s="20"/>
      <c r="H5" s="20"/>
      <c r="I5" s="20"/>
      <c r="J5" s="20"/>
      <c r="K5" s="48"/>
      <c r="L5" s="49">
        <v>43918</v>
      </c>
    </row>
    <row r="6" spans="1:12" ht="16.5" customHeight="1" thickBot="1" x14ac:dyDescent="0.3">
      <c r="A6" s="25" t="str">
        <f>"Change in employee jobs and total employee wages, "&amp;$L$1</f>
        <v>Change in employee jobs and total employee wages, Western Australia</v>
      </c>
      <c r="B6" s="22"/>
      <c r="C6" s="26"/>
      <c r="D6" s="27"/>
      <c r="E6" s="24"/>
      <c r="F6" s="20"/>
      <c r="G6" s="20"/>
      <c r="H6" s="20"/>
      <c r="I6" s="20"/>
      <c r="J6" s="20"/>
      <c r="K6" s="48"/>
      <c r="L6" s="49">
        <v>43925</v>
      </c>
    </row>
    <row r="7" spans="1:12" ht="16.5" customHeight="1" thickTop="1" x14ac:dyDescent="0.25">
      <c r="A7" s="28"/>
      <c r="B7" s="80" t="s">
        <v>37</v>
      </c>
      <c r="C7" s="81"/>
      <c r="D7" s="81"/>
      <c r="E7" s="82"/>
      <c r="F7" s="83" t="s">
        <v>36</v>
      </c>
      <c r="G7" s="84"/>
      <c r="H7" s="84"/>
      <c r="I7" s="85"/>
      <c r="J7" s="61"/>
      <c r="K7" s="48" t="s">
        <v>65</v>
      </c>
      <c r="L7" s="49">
        <v>43932</v>
      </c>
    </row>
    <row r="8" spans="1:12" ht="34.15" customHeight="1" x14ac:dyDescent="0.25">
      <c r="A8" s="86"/>
      <c r="B8" s="88" t="s">
        <v>67</v>
      </c>
      <c r="C8" s="90" t="str">
        <f>"% Change between " &amp; TEXT($L$4,"dd mmmm")&amp;" and "&amp; TEXT($L$2,"dd mmmm") &amp; " (monthly change)"</f>
        <v>% Change between 21 March and 18 April (monthly change)</v>
      </c>
      <c r="D8" s="71" t="str">
        <f>"% Change between " &amp; TEXT($L$7,"dd mmmm")&amp;" and "&amp; TEXT($L$2,"dd mmmm") &amp; " (weekly change)"</f>
        <v>% Change between 11 April and 18 April (weekly change)</v>
      </c>
      <c r="E8" s="73" t="str">
        <f>"% Change between " &amp; TEXT($L$6,"dd mmmm")&amp;" and "&amp; TEXT($L$7,"dd mmmm") &amp; " (weekly change)"</f>
        <v>% Change between 04 April and 11 April (weekly change)</v>
      </c>
      <c r="F8" s="92" t="s">
        <v>67</v>
      </c>
      <c r="G8" s="90" t="str">
        <f>"% Change between " &amp; TEXT($L$4,"dd mmmm")&amp;" and "&amp; TEXT($L$2,"dd mmmm") &amp; " (monthly change)"</f>
        <v>% Change between 21 March and 18 April (monthly change)</v>
      </c>
      <c r="H8" s="71" t="str">
        <f>"% Change between " &amp; TEXT($L$7,"dd mmmm")&amp;" and "&amp; TEXT($L$2,"dd mmmm") &amp; " (weekly change)"</f>
        <v>% Change between 11 April and 18 April (weekly change)</v>
      </c>
      <c r="I8" s="73" t="str">
        <f>"% Change between " &amp; TEXT($L$6,"dd mmmm")&amp;" and "&amp; TEXT($L$7,"dd mmmm") &amp; " (weekly change)"</f>
        <v>% Change between 04 April and 11 April (weekly change)</v>
      </c>
      <c r="J8" s="62"/>
      <c r="K8" s="48" t="s">
        <v>66</v>
      </c>
      <c r="L8" s="49">
        <v>43939</v>
      </c>
    </row>
    <row r="9" spans="1:12" ht="34.15" customHeight="1" thickBot="1" x14ac:dyDescent="0.3">
      <c r="A9" s="87"/>
      <c r="B9" s="89"/>
      <c r="C9" s="91"/>
      <c r="D9" s="72"/>
      <c r="E9" s="74"/>
      <c r="F9" s="93"/>
      <c r="G9" s="91"/>
      <c r="H9" s="72"/>
      <c r="I9" s="74"/>
      <c r="J9" s="63"/>
      <c r="K9" s="50" t="s">
        <v>35</v>
      </c>
      <c r="L9" s="52">
        <v>100</v>
      </c>
    </row>
    <row r="10" spans="1:12" x14ac:dyDescent="0.25">
      <c r="A10" s="29"/>
      <c r="B10" s="75" t="str">
        <f>L1</f>
        <v>Western Australia</v>
      </c>
      <c r="C10" s="76"/>
      <c r="D10" s="76"/>
      <c r="E10" s="76"/>
      <c r="F10" s="76"/>
      <c r="G10" s="76"/>
      <c r="H10" s="76"/>
      <c r="I10" s="77"/>
      <c r="J10" s="30"/>
      <c r="K10" s="65" t="s">
        <v>68</v>
      </c>
      <c r="L10" s="52">
        <v>99.850206537485121</v>
      </c>
    </row>
    <row r="11" spans="1:12" x14ac:dyDescent="0.25">
      <c r="A11" s="31" t="s">
        <v>34</v>
      </c>
      <c r="B11" s="30">
        <v>-6.6407197974785226E-2</v>
      </c>
      <c r="C11" s="30">
        <v>-6.5006639045126602E-2</v>
      </c>
      <c r="D11" s="30">
        <v>-2.3681629071600874E-2</v>
      </c>
      <c r="E11" s="30">
        <v>2.3021647519796407E-3</v>
      </c>
      <c r="F11" s="30">
        <v>-8.9994186667400444E-2</v>
      </c>
      <c r="G11" s="30">
        <v>-8.4990476842993878E-2</v>
      </c>
      <c r="H11" s="30">
        <v>-1.0444456543367897E-2</v>
      </c>
      <c r="I11" s="32">
        <v>-2.0399456672235527E-2</v>
      </c>
      <c r="J11" s="30"/>
      <c r="K11" s="51"/>
      <c r="L11" s="52">
        <v>98.48861892399708</v>
      </c>
    </row>
    <row r="12" spans="1:12" x14ac:dyDescent="0.25">
      <c r="A12" s="29"/>
      <c r="B12" s="78" t="s">
        <v>33</v>
      </c>
      <c r="C12" s="78"/>
      <c r="D12" s="78"/>
      <c r="E12" s="78"/>
      <c r="F12" s="78"/>
      <c r="G12" s="78"/>
      <c r="H12" s="78"/>
      <c r="I12" s="79"/>
      <c r="J12" s="30"/>
      <c r="K12" s="51"/>
      <c r="L12" s="52">
        <v>95.404171626912969</v>
      </c>
    </row>
    <row r="13" spans="1:12" x14ac:dyDescent="0.25">
      <c r="A13" s="33" t="s">
        <v>32</v>
      </c>
      <c r="B13" s="30">
        <v>-5.548645291458898E-2</v>
      </c>
      <c r="C13" s="30">
        <v>-5.3479897034248269E-2</v>
      </c>
      <c r="D13" s="30">
        <v>-1.5612222371887086E-2</v>
      </c>
      <c r="E13" s="30">
        <v>4.3288722360865783E-3</v>
      </c>
      <c r="F13" s="30">
        <v>-9.9932927353849399E-2</v>
      </c>
      <c r="G13" s="30">
        <v>-9.2340608790146606E-2</v>
      </c>
      <c r="H13" s="30">
        <v>-4.3638918013604311E-3</v>
      </c>
      <c r="I13" s="32">
        <v>-2.8422833039200124E-2</v>
      </c>
      <c r="J13" s="30"/>
      <c r="K13" s="51"/>
      <c r="L13" s="52">
        <v>95.623807748024277</v>
      </c>
    </row>
    <row r="14" spans="1:12" x14ac:dyDescent="0.25">
      <c r="A14" s="33" t="s">
        <v>31</v>
      </c>
      <c r="B14" s="30">
        <v>-7.1864594099142254E-2</v>
      </c>
      <c r="C14" s="30">
        <v>-7.1127070801254022E-2</v>
      </c>
      <c r="D14" s="30">
        <v>-3.1783039989926709E-2</v>
      </c>
      <c r="E14" s="30">
        <v>2.7502152563674276E-3</v>
      </c>
      <c r="F14" s="30">
        <v>-6.988331247922186E-2</v>
      </c>
      <c r="G14" s="30">
        <v>-6.984352944885408E-2</v>
      </c>
      <c r="H14" s="30">
        <v>-2.0403595298705057E-2</v>
      </c>
      <c r="I14" s="32">
        <v>-5.6395457560919349E-3</v>
      </c>
      <c r="J14" s="30"/>
      <c r="K14" s="47"/>
      <c r="L14" s="52">
        <v>93.359280202521475</v>
      </c>
    </row>
    <row r="15" spans="1:12" x14ac:dyDescent="0.25">
      <c r="A15" s="34" t="s">
        <v>56</v>
      </c>
      <c r="B15" s="30">
        <v>-0.17867694474298634</v>
      </c>
      <c r="C15" s="30">
        <v>-0.16830503067945135</v>
      </c>
      <c r="D15" s="30">
        <v>-2.4420135144058386E-2</v>
      </c>
      <c r="E15" s="30">
        <v>-4.1999122821814838E-2</v>
      </c>
      <c r="F15" s="30">
        <v>-5.9144249354664113E-2</v>
      </c>
      <c r="G15" s="30">
        <v>-3.7161191246833036E-2</v>
      </c>
      <c r="H15" s="30">
        <v>4.4402001803069968E-3</v>
      </c>
      <c r="I15" s="32">
        <v>1.4026662294039483E-2</v>
      </c>
      <c r="J15" s="30"/>
      <c r="K15" s="66" t="s">
        <v>30</v>
      </c>
      <c r="L15" s="52">
        <v>100</v>
      </c>
    </row>
    <row r="16" spans="1:12" x14ac:dyDescent="0.25">
      <c r="A16" s="33" t="s">
        <v>57</v>
      </c>
      <c r="B16" s="30">
        <v>-0.10287579411610281</v>
      </c>
      <c r="C16" s="30">
        <v>-9.8889802017183448E-2</v>
      </c>
      <c r="D16" s="30">
        <v>-3.3458313103077675E-2</v>
      </c>
      <c r="E16" s="30">
        <v>-3.8962620179040508E-3</v>
      </c>
      <c r="F16" s="30">
        <v>-8.3250532488219675E-2</v>
      </c>
      <c r="G16" s="30">
        <v>-7.6043197879566704E-2</v>
      </c>
      <c r="H16" s="30">
        <v>-1.8293060396301408E-2</v>
      </c>
      <c r="I16" s="32">
        <v>-6.5908289223258754E-3</v>
      </c>
      <c r="J16" s="30"/>
      <c r="K16" s="51"/>
      <c r="L16" s="52">
        <v>99.453152158772895</v>
      </c>
    </row>
    <row r="17" spans="1:12" x14ac:dyDescent="0.25">
      <c r="A17" s="33" t="s">
        <v>58</v>
      </c>
      <c r="B17" s="30">
        <v>-5.2293613066806355E-2</v>
      </c>
      <c r="C17" s="30">
        <v>-5.2630552794556196E-2</v>
      </c>
      <c r="D17" s="30">
        <v>-2.110982512828008E-2</v>
      </c>
      <c r="E17" s="30">
        <v>7.0931369703872704E-3</v>
      </c>
      <c r="F17" s="30">
        <v>-8.4744853695024491E-2</v>
      </c>
      <c r="G17" s="30">
        <v>-7.6776279873472908E-2</v>
      </c>
      <c r="H17" s="30">
        <v>-8.2252550932870871E-3</v>
      </c>
      <c r="I17" s="32">
        <v>-1.8948382938678177E-2</v>
      </c>
      <c r="J17" s="30"/>
      <c r="K17" s="51"/>
      <c r="L17" s="52">
        <v>98.217659517659143</v>
      </c>
    </row>
    <row r="18" spans="1:12" x14ac:dyDescent="0.25">
      <c r="A18" s="33" t="s">
        <v>59</v>
      </c>
      <c r="B18" s="30">
        <v>-3.5610167860673059E-2</v>
      </c>
      <c r="C18" s="30">
        <v>-3.6924360351861085E-2</v>
      </c>
      <c r="D18" s="30">
        <v>-1.4978490348577012E-2</v>
      </c>
      <c r="E18" s="30">
        <v>1.0115869138569433E-2</v>
      </c>
      <c r="F18" s="30">
        <v>-9.0147724278217822E-2</v>
      </c>
      <c r="G18" s="30">
        <v>-8.0880918234812471E-2</v>
      </c>
      <c r="H18" s="30">
        <v>-4.8236408840224287E-3</v>
      </c>
      <c r="I18" s="32">
        <v>-2.3231194630737195E-2</v>
      </c>
      <c r="J18" s="30"/>
      <c r="K18" s="51"/>
      <c r="L18" s="52">
        <v>93.876085822250374</v>
      </c>
    </row>
    <row r="19" spans="1:12" ht="17.25" customHeight="1" x14ac:dyDescent="0.25">
      <c r="A19" s="33" t="s">
        <v>60</v>
      </c>
      <c r="B19" s="30">
        <v>-3.0692421026602745E-2</v>
      </c>
      <c r="C19" s="30">
        <v>-3.2297647579176969E-2</v>
      </c>
      <c r="D19" s="30">
        <v>-1.4461054164331522E-2</v>
      </c>
      <c r="E19" s="30">
        <v>1.2148281666247041E-2</v>
      </c>
      <c r="F19" s="30">
        <v>-9.1583051968277096E-2</v>
      </c>
      <c r="G19" s="30">
        <v>-8.6465623168637595E-2</v>
      </c>
      <c r="H19" s="30">
        <v>-6.7950439986786959E-3</v>
      </c>
      <c r="I19" s="32">
        <v>-2.1582613237795423E-2</v>
      </c>
      <c r="J19" s="35"/>
      <c r="K19" s="53"/>
      <c r="L19" s="52">
        <v>91.961064676960319</v>
      </c>
    </row>
    <row r="20" spans="1:12" x14ac:dyDescent="0.25">
      <c r="A20" s="33" t="s">
        <v>61</v>
      </c>
      <c r="B20" s="30">
        <v>-3.8441062027923967E-2</v>
      </c>
      <c r="C20" s="30">
        <v>-3.7052513351823357E-2</v>
      </c>
      <c r="D20" s="30">
        <v>-1.912210042143847E-2</v>
      </c>
      <c r="E20" s="30">
        <v>1.1214626258218896E-2</v>
      </c>
      <c r="F20" s="30">
        <v>-8.5563778080341213E-2</v>
      </c>
      <c r="G20" s="30">
        <v>-0.10628520122633367</v>
      </c>
      <c r="H20" s="30">
        <v>-8.0293356523278847E-3</v>
      </c>
      <c r="I20" s="32">
        <v>-2.0974470754898333E-2</v>
      </c>
      <c r="J20" s="20"/>
      <c r="K20" s="46"/>
      <c r="L20" s="52">
        <v>91.000581333259959</v>
      </c>
    </row>
    <row r="21" spans="1:12" ht="15.75" thickBot="1" x14ac:dyDescent="0.3">
      <c r="A21" s="36" t="s">
        <v>62</v>
      </c>
      <c r="B21" s="37">
        <v>-0.15949583801658274</v>
      </c>
      <c r="C21" s="37">
        <v>-0.15136741172020196</v>
      </c>
      <c r="D21" s="37">
        <v>-7.1248650010799941E-2</v>
      </c>
      <c r="E21" s="37">
        <v>-3.4658196439307343E-2</v>
      </c>
      <c r="F21" s="37">
        <v>-0.15041127534182974</v>
      </c>
      <c r="G21" s="37">
        <v>-0.1527987660773632</v>
      </c>
      <c r="H21" s="37">
        <v>-5.7049550829297524E-2</v>
      </c>
      <c r="I21" s="38">
        <v>-5.9231671446618006E-2</v>
      </c>
      <c r="J21" s="20"/>
      <c r="K21" s="67" t="s">
        <v>29</v>
      </c>
      <c r="L21" s="52">
        <v>100</v>
      </c>
    </row>
    <row r="22" spans="1:12" ht="15.75" thickTop="1" x14ac:dyDescent="0.25">
      <c r="A22" s="39" t="s">
        <v>55</v>
      </c>
      <c r="B22" s="20"/>
      <c r="C22" s="20"/>
      <c r="D22" s="20"/>
      <c r="E22" s="20"/>
      <c r="F22" s="20"/>
      <c r="G22" s="20"/>
      <c r="H22" s="20"/>
      <c r="I22" s="20"/>
      <c r="J22" s="20"/>
      <c r="K22" s="46"/>
      <c r="L22" s="52">
        <v>99.358425204834759</v>
      </c>
    </row>
    <row r="23" spans="1:12" ht="5.8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54"/>
      <c r="L23" s="52">
        <v>97.912449993441115</v>
      </c>
    </row>
    <row r="24" spans="1:12" x14ac:dyDescent="0.25">
      <c r="A24" s="40" t="str">
        <f>"Indexed number of employee jobs and total employee wages, "&amp;$L$1&amp;" and Australia"</f>
        <v>Indexed number of employee jobs and total employee wages, Western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54"/>
      <c r="L24" s="52">
        <v>94.151826793616877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54"/>
      <c r="L25" s="52">
        <v>93.891976980283872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54"/>
      <c r="L26" s="52">
        <v>92.511537320928028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67" t="s">
        <v>28</v>
      </c>
      <c r="L27" s="52">
        <v>100</v>
      </c>
    </row>
    <row r="28" spans="1:12" x14ac:dyDescent="0.25">
      <c r="A28" s="20"/>
      <c r="B28" s="40"/>
      <c r="C28" s="40"/>
      <c r="D28" s="40"/>
      <c r="E28" s="40"/>
      <c r="F28" s="40"/>
      <c r="G28" s="40"/>
      <c r="H28" s="40"/>
      <c r="I28" s="40"/>
      <c r="J28" s="40"/>
      <c r="K28" s="55"/>
      <c r="L28" s="52">
        <v>99.682622578177046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54"/>
      <c r="L29" s="52">
        <v>98.612571987068449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54"/>
      <c r="L30" s="52">
        <v>94.277569607265548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54"/>
      <c r="L31" s="52">
        <v>92.743467845978984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54"/>
      <c r="L32" s="52">
        <v>91.820076254221661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54"/>
      <c r="L33" s="52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52" t="s">
        <v>27</v>
      </c>
      <c r="L34" s="52"/>
    </row>
    <row r="35" spans="1:12" ht="5.8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52"/>
      <c r="L35" s="51" t="s">
        <v>25</v>
      </c>
    </row>
    <row r="36" spans="1:12" x14ac:dyDescent="0.25">
      <c r="A36" s="41" t="str">
        <f>"Indexed number of employee jobs held by men, by age group, "&amp;$L$1</f>
        <v>Indexed number of employee jobs held by men, by age group, Western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51" t="s">
        <v>56</v>
      </c>
      <c r="L36" s="52">
        <v>99.117931983888241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51" t="s">
        <v>57</v>
      </c>
      <c r="L37" s="52">
        <v>99.461820660704831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51" t="s">
        <v>58</v>
      </c>
      <c r="L38" s="52">
        <v>99.891623523553577</v>
      </c>
    </row>
    <row r="39" spans="1:12" x14ac:dyDescent="0.25">
      <c r="K39" s="53" t="s">
        <v>59</v>
      </c>
      <c r="L39" s="52">
        <v>100.06207431675145</v>
      </c>
    </row>
    <row r="40" spans="1:12" x14ac:dyDescent="0.25">
      <c r="K40" s="46" t="s">
        <v>60</v>
      </c>
      <c r="L40" s="52">
        <v>100.09721087520813</v>
      </c>
    </row>
    <row r="41" spans="1:12" x14ac:dyDescent="0.25">
      <c r="K41" s="46" t="s">
        <v>61</v>
      </c>
      <c r="L41" s="52">
        <v>99.795600977560539</v>
      </c>
    </row>
    <row r="42" spans="1:12" x14ac:dyDescent="0.25">
      <c r="K42" s="46" t="s">
        <v>62</v>
      </c>
      <c r="L42" s="52">
        <v>98.947567431308286</v>
      </c>
    </row>
    <row r="43" spans="1:12" x14ac:dyDescent="0.25">
      <c r="K43" s="46" t="s">
        <v>63</v>
      </c>
      <c r="L43" s="52">
        <v>0</v>
      </c>
    </row>
    <row r="44" spans="1:12" x14ac:dyDescent="0.25">
      <c r="K44" s="52"/>
      <c r="L44" s="52" t="s">
        <v>24</v>
      </c>
    </row>
    <row r="45" spans="1:12" x14ac:dyDescent="0.25">
      <c r="K45" s="51" t="s">
        <v>56</v>
      </c>
      <c r="L45" s="52">
        <v>88.543313108652427</v>
      </c>
    </row>
    <row r="46" spans="1:12" ht="15.4" customHeight="1" x14ac:dyDescent="0.25">
      <c r="A46" s="41" t="str">
        <f>"Indexed number of employee jobs held by women, by age group, "&amp;$L$1</f>
        <v>Indexed number of employee jobs held by women, by age group, Western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51" t="s">
        <v>57</v>
      </c>
      <c r="L46" s="52">
        <v>93.584005310036147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51" t="s">
        <v>58</v>
      </c>
      <c r="L47" s="52">
        <v>96.718682493537685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53" t="s">
        <v>59</v>
      </c>
      <c r="L48" s="52">
        <v>97.567893783946886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46" t="s">
        <v>60</v>
      </c>
      <c r="L49" s="52">
        <v>98.00097210875208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46" t="s">
        <v>61</v>
      </c>
      <c r="L50" s="52">
        <v>97.33614752277272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46" t="s">
        <v>62</v>
      </c>
      <c r="L51" s="52">
        <v>91.391479707587592</v>
      </c>
    </row>
    <row r="52" spans="1:12" ht="15.4" customHeight="1" x14ac:dyDescent="0.25">
      <c r="B52" s="41"/>
      <c r="C52" s="41"/>
      <c r="D52" s="41"/>
      <c r="E52" s="41"/>
      <c r="F52" s="41"/>
      <c r="G52" s="41"/>
      <c r="H52" s="41"/>
      <c r="I52" s="41"/>
      <c r="J52" s="41"/>
      <c r="K52" s="46" t="s">
        <v>63</v>
      </c>
      <c r="L52" s="52">
        <v>0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52"/>
      <c r="L53" s="52" t="s">
        <v>23</v>
      </c>
    </row>
    <row r="54" spans="1:12" ht="15.4" customHeight="1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51" t="s">
        <v>56</v>
      </c>
      <c r="L54" s="52">
        <v>87.802375975118537</v>
      </c>
    </row>
    <row r="55" spans="1:12" ht="15.4" customHeight="1" x14ac:dyDescent="0.25">
      <c r="A55" s="41" t="str">
        <f>"Change in employee jobs since week ending 14 March by Industry, "&amp;$L$1</f>
        <v>Change in employee jobs since week ending 14 March by Industry, Western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51" t="s">
        <v>57</v>
      </c>
      <c r="L55" s="52">
        <v>91.46656560854629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51" t="s">
        <v>58</v>
      </c>
      <c r="L56" s="52">
        <v>95.267506828450294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53" t="s">
        <v>59</v>
      </c>
      <c r="L57" s="52">
        <v>96.737856711785511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46" t="s">
        <v>60</v>
      </c>
      <c r="L58" s="52">
        <v>97.131534587422564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46" t="s">
        <v>61</v>
      </c>
      <c r="L59" s="52">
        <v>96.175005554321274</v>
      </c>
    </row>
    <row r="60" spans="1:12" ht="15.4" customHeight="1" x14ac:dyDescent="0.25">
      <c r="K60" s="46" t="s">
        <v>62</v>
      </c>
      <c r="L60" s="52">
        <v>86.566296949836158</v>
      </c>
    </row>
    <row r="61" spans="1:12" ht="15.4" customHeight="1" x14ac:dyDescent="0.25">
      <c r="K61" s="46" t="s">
        <v>63</v>
      </c>
      <c r="L61" s="52">
        <v>0</v>
      </c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48"/>
      <c r="L62" s="48"/>
    </row>
    <row r="63" spans="1:12" ht="15.4" customHeight="1" x14ac:dyDescent="0.25">
      <c r="K63" s="52" t="s">
        <v>26</v>
      </c>
      <c r="L63" s="55"/>
    </row>
    <row r="64" spans="1:12" ht="15.4" customHeight="1" x14ac:dyDescent="0.25">
      <c r="K64" s="55"/>
      <c r="L64" s="51" t="s">
        <v>25</v>
      </c>
    </row>
    <row r="65" spans="1:12" ht="15.4" customHeight="1" x14ac:dyDescent="0.25">
      <c r="K65" s="51" t="s">
        <v>56</v>
      </c>
      <c r="L65" s="52">
        <v>98.130964422358062</v>
      </c>
    </row>
    <row r="66" spans="1:12" ht="15.4" customHeight="1" x14ac:dyDescent="0.25">
      <c r="K66" s="51" t="s">
        <v>57</v>
      </c>
      <c r="L66" s="52">
        <v>99.64195431768907</v>
      </c>
    </row>
    <row r="67" spans="1:12" ht="15.4" customHeight="1" x14ac:dyDescent="0.25">
      <c r="K67" s="51" t="s">
        <v>58</v>
      </c>
      <c r="L67" s="52">
        <v>100.18753007949283</v>
      </c>
    </row>
    <row r="68" spans="1:12" ht="15.4" customHeight="1" x14ac:dyDescent="0.25">
      <c r="K68" s="53" t="s">
        <v>59</v>
      </c>
      <c r="L68" s="52">
        <v>100.22823129872738</v>
      </c>
    </row>
    <row r="69" spans="1:12" ht="15.4" customHeight="1" x14ac:dyDescent="0.25">
      <c r="K69" s="46" t="s">
        <v>60</v>
      </c>
      <c r="L69" s="52">
        <v>100.22610761472095</v>
      </c>
    </row>
    <row r="70" spans="1:12" ht="15.4" customHeight="1" x14ac:dyDescent="0.25">
      <c r="K70" s="46" t="s">
        <v>61</v>
      </c>
      <c r="L70" s="52">
        <v>99.916728129237939</v>
      </c>
    </row>
    <row r="71" spans="1:12" ht="15.4" customHeight="1" x14ac:dyDescent="0.25">
      <c r="K71" s="46" t="s">
        <v>62</v>
      </c>
      <c r="L71" s="52">
        <v>99.094606542882403</v>
      </c>
    </row>
    <row r="72" spans="1:12" ht="15.4" customHeight="1" x14ac:dyDescent="0.25">
      <c r="K72" s="46" t="s">
        <v>63</v>
      </c>
      <c r="L72" s="52">
        <v>0</v>
      </c>
    </row>
    <row r="73" spans="1:12" ht="15.4" customHeight="1" x14ac:dyDescent="0.25">
      <c r="K73" s="47"/>
      <c r="L73" s="52" t="s">
        <v>24</v>
      </c>
    </row>
    <row r="74" spans="1:12" ht="15.4" customHeight="1" x14ac:dyDescent="0.25">
      <c r="K74" s="51" t="s">
        <v>56</v>
      </c>
      <c r="L74" s="52">
        <v>82.453054224020406</v>
      </c>
    </row>
    <row r="75" spans="1:12" ht="15.4" customHeight="1" x14ac:dyDescent="0.25">
      <c r="K75" s="51" t="s">
        <v>57</v>
      </c>
      <c r="L75" s="52">
        <v>92.617781736071763</v>
      </c>
    </row>
    <row r="76" spans="1:12" ht="15.4" customHeight="1" x14ac:dyDescent="0.25">
      <c r="K76" s="51" t="s">
        <v>58</v>
      </c>
      <c r="L76" s="52">
        <v>97.094113546973787</v>
      </c>
    </row>
    <row r="77" spans="1:12" ht="15.4" customHeight="1" x14ac:dyDescent="0.25">
      <c r="A77" s="40" t="str">
        <f>"Distribution of employee jobs by industry, "&amp;$L$1</f>
        <v>Distribution of employee jobs by industry, Western Australia</v>
      </c>
      <c r="K77" s="53" t="s">
        <v>59</v>
      </c>
      <c r="L77" s="52">
        <v>98.325695192535917</v>
      </c>
    </row>
    <row r="78" spans="1:12" ht="15.4" customHeight="1" x14ac:dyDescent="0.25">
      <c r="K78" s="46" t="s">
        <v>60</v>
      </c>
      <c r="L78" s="52">
        <v>98.745467427999827</v>
      </c>
    </row>
    <row r="79" spans="1:12" ht="15.4" customHeight="1" x14ac:dyDescent="0.25">
      <c r="K79" s="46" t="s">
        <v>61</v>
      </c>
      <c r="L79" s="52">
        <v>98.79136827579643</v>
      </c>
    </row>
    <row r="80" spans="1:12" ht="15.4" customHeight="1" x14ac:dyDescent="0.25">
      <c r="K80" s="46" t="s">
        <v>62</v>
      </c>
      <c r="L80" s="52">
        <v>90.429708222811669</v>
      </c>
    </row>
    <row r="81" spans="1:12" ht="15.4" customHeight="1" x14ac:dyDescent="0.25">
      <c r="K81" s="46" t="s">
        <v>63</v>
      </c>
      <c r="L81" s="52">
        <v>0</v>
      </c>
    </row>
    <row r="82" spans="1:12" ht="15.4" customHeight="1" x14ac:dyDescent="0.25">
      <c r="K82" s="48"/>
      <c r="L82" s="52" t="s">
        <v>23</v>
      </c>
    </row>
    <row r="83" spans="1:12" ht="15.4" customHeight="1" x14ac:dyDescent="0.25">
      <c r="K83" s="51" t="s">
        <v>56</v>
      </c>
      <c r="L83" s="52">
        <v>78.808039051849249</v>
      </c>
    </row>
    <row r="84" spans="1:12" ht="15.4" customHeight="1" x14ac:dyDescent="0.25">
      <c r="K84" s="51" t="s">
        <v>57</v>
      </c>
      <c r="L84" s="52">
        <v>88.649825925026306</v>
      </c>
    </row>
    <row r="85" spans="1:12" ht="15.4" customHeight="1" x14ac:dyDescent="0.25">
      <c r="K85" s="51" t="s">
        <v>58</v>
      </c>
      <c r="L85" s="52">
        <v>94.4273362430921</v>
      </c>
    </row>
    <row r="86" spans="1:12" ht="15.4" customHeight="1" x14ac:dyDescent="0.25">
      <c r="K86" s="53" t="s">
        <v>59</v>
      </c>
      <c r="L86" s="52">
        <v>96.17771001844109</v>
      </c>
    </row>
    <row r="87" spans="1:12" ht="15.4" customHeight="1" x14ac:dyDescent="0.25">
      <c r="K87" s="46" t="s">
        <v>60</v>
      </c>
      <c r="L87" s="52">
        <v>96.776226399366479</v>
      </c>
    </row>
    <row r="88" spans="1:12" ht="15.4" customHeight="1" x14ac:dyDescent="0.25">
      <c r="K88" s="46" t="s">
        <v>61</v>
      </c>
      <c r="L88" s="52">
        <v>96.14103875710785</v>
      </c>
    </row>
    <row r="89" spans="1:12" ht="15.4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6" t="s">
        <v>62</v>
      </c>
      <c r="L89" s="52">
        <v>82.138107869142345</v>
      </c>
    </row>
    <row r="90" spans="1:12" ht="15.4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6" t="s">
        <v>63</v>
      </c>
      <c r="L90" s="52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7"/>
      <c r="L91" s="47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52" t="s">
        <v>22</v>
      </c>
      <c r="L92" s="47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47"/>
      <c r="L93" s="56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47" t="s">
        <v>19</v>
      </c>
      <c r="L94" s="51">
        <v>-9.5932472691161785E-2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47" t="s">
        <v>0</v>
      </c>
      <c r="L95" s="51">
        <v>-3.4872838250254334E-2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47" t="s">
        <v>1</v>
      </c>
      <c r="L96" s="51">
        <v>-4.6884341743393509E-2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47" t="s">
        <v>18</v>
      </c>
      <c r="L97" s="51">
        <v>5.7867543447627234E-3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47" t="s">
        <v>2</v>
      </c>
      <c r="L98" s="51">
        <v>-5.5113855098272935E-2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47" t="s">
        <v>17</v>
      </c>
      <c r="L99" s="51">
        <v>-3.9010507287312257E-2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47" t="s">
        <v>16</v>
      </c>
      <c r="L100" s="51">
        <v>-5.8657475963042494E-2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47" t="s">
        <v>15</v>
      </c>
      <c r="L101" s="51">
        <v>-0.31473436712758218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47" t="s">
        <v>14</v>
      </c>
      <c r="L102" s="51">
        <v>-2.3477698625164467E-2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47" t="s">
        <v>13</v>
      </c>
      <c r="L103" s="51">
        <v>-0.11804636561217097</v>
      </c>
    </row>
    <row r="104" spans="1:12" x14ac:dyDescent="0.25">
      <c r="K104" s="47" t="s">
        <v>12</v>
      </c>
      <c r="L104" s="51">
        <v>-3.1629894722212559E-2</v>
      </c>
    </row>
    <row r="105" spans="1:12" x14ac:dyDescent="0.25">
      <c r="K105" s="47" t="s">
        <v>11</v>
      </c>
      <c r="L105" s="51">
        <v>-0.11714043109079042</v>
      </c>
    </row>
    <row r="106" spans="1:12" x14ac:dyDescent="0.25">
      <c r="K106" s="47" t="s">
        <v>10</v>
      </c>
      <c r="L106" s="51">
        <v>-5.3106498063007157E-2</v>
      </c>
    </row>
    <row r="107" spans="1:12" x14ac:dyDescent="0.25">
      <c r="K107" s="47" t="s">
        <v>9</v>
      </c>
      <c r="L107" s="51">
        <v>-0.12762899507641523</v>
      </c>
    </row>
    <row r="108" spans="1:12" x14ac:dyDescent="0.25">
      <c r="K108" s="47" t="s">
        <v>8</v>
      </c>
      <c r="L108" s="51">
        <v>-3.3066484400586682E-2</v>
      </c>
    </row>
    <row r="109" spans="1:12" x14ac:dyDescent="0.25">
      <c r="K109" s="47" t="s">
        <v>7</v>
      </c>
      <c r="L109" s="51">
        <v>-2.761974973705672E-2</v>
      </c>
    </row>
    <row r="110" spans="1:12" x14ac:dyDescent="0.25">
      <c r="K110" s="47" t="s">
        <v>6</v>
      </c>
      <c r="L110" s="51">
        <v>-6.1571624172001016E-3</v>
      </c>
    </row>
    <row r="111" spans="1:12" x14ac:dyDescent="0.25">
      <c r="K111" s="47" t="s">
        <v>5</v>
      </c>
      <c r="L111" s="51">
        <v>-0.14686643206050742</v>
      </c>
    </row>
    <row r="112" spans="1:12" x14ac:dyDescent="0.25">
      <c r="K112" s="47" t="s">
        <v>3</v>
      </c>
      <c r="L112" s="51">
        <v>-0.11936152114085563</v>
      </c>
    </row>
    <row r="113" spans="1:12" x14ac:dyDescent="0.25">
      <c r="K113" s="47"/>
      <c r="L113" s="57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47"/>
      <c r="L114" s="57"/>
    </row>
    <row r="115" spans="1:12" x14ac:dyDescent="0.25">
      <c r="K115" s="47"/>
      <c r="L115" s="57"/>
    </row>
    <row r="116" spans="1:12" x14ac:dyDescent="0.25">
      <c r="K116" s="47"/>
      <c r="L116" s="57"/>
    </row>
    <row r="117" spans="1:12" x14ac:dyDescent="0.25">
      <c r="K117" s="47"/>
      <c r="L117" s="57"/>
    </row>
    <row r="118" spans="1:12" x14ac:dyDescent="0.25">
      <c r="K118" s="47"/>
      <c r="L118" s="57"/>
    </row>
    <row r="119" spans="1:12" x14ac:dyDescent="0.25">
      <c r="K119" s="47"/>
      <c r="L119" s="57"/>
    </row>
    <row r="120" spans="1:12" x14ac:dyDescent="0.25">
      <c r="K120" s="47"/>
      <c r="L120" s="57"/>
    </row>
    <row r="121" spans="1:12" x14ac:dyDescent="0.25">
      <c r="K121" s="47"/>
      <c r="L121" s="56"/>
    </row>
    <row r="122" spans="1:12" x14ac:dyDescent="0.25">
      <c r="K122" s="47"/>
      <c r="L122" s="57"/>
    </row>
    <row r="123" spans="1:12" x14ac:dyDescent="0.25">
      <c r="K123" s="47"/>
      <c r="L123" s="57"/>
    </row>
    <row r="124" spans="1:12" x14ac:dyDescent="0.25">
      <c r="K124" s="47"/>
      <c r="L124" s="57"/>
    </row>
    <row r="125" spans="1:12" x14ac:dyDescent="0.25">
      <c r="K125" s="47"/>
      <c r="L125" s="57"/>
    </row>
    <row r="126" spans="1:12" x14ac:dyDescent="0.25">
      <c r="K126" s="47"/>
      <c r="L126" s="57"/>
    </row>
    <row r="127" spans="1:12" x14ac:dyDescent="0.25">
      <c r="K127" s="47"/>
      <c r="L127" s="57"/>
    </row>
    <row r="128" spans="1:12" x14ac:dyDescent="0.25">
      <c r="K128" s="47"/>
      <c r="L128" s="57"/>
    </row>
    <row r="129" spans="11:12" x14ac:dyDescent="0.25">
      <c r="K129" s="47"/>
      <c r="L129" s="57"/>
    </row>
    <row r="130" spans="11:12" x14ac:dyDescent="0.25">
      <c r="K130" s="47"/>
      <c r="L130" s="57"/>
    </row>
    <row r="131" spans="11:12" x14ac:dyDescent="0.25">
      <c r="K131" s="47"/>
      <c r="L131" s="57"/>
    </row>
    <row r="132" spans="11:12" x14ac:dyDescent="0.25">
      <c r="K132" s="47"/>
      <c r="L132" s="57"/>
    </row>
    <row r="133" spans="11:12" x14ac:dyDescent="0.25">
      <c r="K133" s="47"/>
      <c r="L133" s="57"/>
    </row>
    <row r="134" spans="11:12" x14ac:dyDescent="0.25">
      <c r="K134" s="43"/>
      <c r="L134" s="57"/>
    </row>
    <row r="135" spans="11:12" x14ac:dyDescent="0.25">
      <c r="K135" s="43"/>
      <c r="L135" s="57"/>
    </row>
    <row r="136" spans="11:12" x14ac:dyDescent="0.25">
      <c r="K136" s="43"/>
      <c r="L136" s="57"/>
    </row>
    <row r="137" spans="11:12" x14ac:dyDescent="0.25">
      <c r="K137" s="43"/>
      <c r="L137" s="57"/>
    </row>
    <row r="138" spans="11:12" x14ac:dyDescent="0.25">
      <c r="K138" s="43"/>
      <c r="L138" s="57"/>
    </row>
    <row r="139" spans="11:12" x14ac:dyDescent="0.25">
      <c r="K139" s="43"/>
      <c r="L139" s="57"/>
    </row>
    <row r="140" spans="11:12" x14ac:dyDescent="0.25">
      <c r="K140" s="43"/>
      <c r="L140" s="57"/>
    </row>
    <row r="141" spans="11:12" x14ac:dyDescent="0.25">
      <c r="K141" s="58" t="s">
        <v>21</v>
      </c>
      <c r="L141" s="47"/>
    </row>
    <row r="142" spans="11:12" x14ac:dyDescent="0.25">
      <c r="K142" s="43"/>
      <c r="L142" s="59">
        <v>43904</v>
      </c>
    </row>
    <row r="143" spans="11:12" x14ac:dyDescent="0.25">
      <c r="K143" s="47" t="s">
        <v>19</v>
      </c>
      <c r="L143" s="56">
        <v>1.3540576010097389E-2</v>
      </c>
    </row>
    <row r="144" spans="11:12" x14ac:dyDescent="0.25">
      <c r="K144" s="47" t="s">
        <v>0</v>
      </c>
      <c r="L144" s="56">
        <v>7.4020022661751839E-2</v>
      </c>
    </row>
    <row r="145" spans="11:12" x14ac:dyDescent="0.25">
      <c r="K145" s="47" t="s">
        <v>1</v>
      </c>
      <c r="L145" s="56">
        <v>5.9974756529596537E-2</v>
      </c>
    </row>
    <row r="146" spans="11:12" x14ac:dyDescent="0.25">
      <c r="K146" s="47" t="s">
        <v>18</v>
      </c>
      <c r="L146" s="56">
        <v>1.1450997547367364E-2</v>
      </c>
    </row>
    <row r="147" spans="11:12" x14ac:dyDescent="0.25">
      <c r="K147" s="47" t="s">
        <v>2</v>
      </c>
      <c r="L147" s="56">
        <v>6.8459467018545342E-2</v>
      </c>
    </row>
    <row r="148" spans="11:12" x14ac:dyDescent="0.25">
      <c r="K148" s="47" t="s">
        <v>17</v>
      </c>
      <c r="L148" s="56">
        <v>3.9671512169934454E-2</v>
      </c>
    </row>
    <row r="149" spans="11:12" x14ac:dyDescent="0.25">
      <c r="K149" s="47" t="s">
        <v>16</v>
      </c>
      <c r="L149" s="56">
        <v>8.5962263880323006E-2</v>
      </c>
    </row>
    <row r="150" spans="11:12" x14ac:dyDescent="0.25">
      <c r="K150" s="47" t="s">
        <v>15</v>
      </c>
      <c r="L150" s="56">
        <v>6.4051720428565287E-2</v>
      </c>
    </row>
    <row r="151" spans="11:12" x14ac:dyDescent="0.25">
      <c r="K151" s="47" t="s">
        <v>14</v>
      </c>
      <c r="L151" s="56">
        <v>3.9512844049855854E-2</v>
      </c>
    </row>
    <row r="152" spans="11:12" x14ac:dyDescent="0.25">
      <c r="K152" s="47" t="s">
        <v>13</v>
      </c>
      <c r="L152" s="56">
        <v>7.4242337315873269E-3</v>
      </c>
    </row>
    <row r="153" spans="11:12" x14ac:dyDescent="0.25">
      <c r="K153" s="47" t="s">
        <v>12</v>
      </c>
      <c r="L153" s="56">
        <v>2.5800153468825748E-2</v>
      </c>
    </row>
    <row r="154" spans="11:12" x14ac:dyDescent="0.25">
      <c r="K154" s="47" t="s">
        <v>11</v>
      </c>
      <c r="L154" s="56">
        <v>2.0586516257655514E-2</v>
      </c>
    </row>
    <row r="155" spans="11:12" x14ac:dyDescent="0.25">
      <c r="K155" s="47" t="s">
        <v>10</v>
      </c>
      <c r="L155" s="56">
        <v>7.3584357654078392E-2</v>
      </c>
    </row>
    <row r="156" spans="11:12" x14ac:dyDescent="0.25">
      <c r="K156" s="47" t="s">
        <v>9</v>
      </c>
      <c r="L156" s="56">
        <v>6.2995725821488505E-2</v>
      </c>
    </row>
    <row r="157" spans="11:12" x14ac:dyDescent="0.25">
      <c r="K157" s="47" t="s">
        <v>8</v>
      </c>
      <c r="L157" s="56">
        <v>6.2953593608812267E-2</v>
      </c>
    </row>
    <row r="158" spans="11:12" x14ac:dyDescent="0.25">
      <c r="K158" s="47" t="s">
        <v>7</v>
      </c>
      <c r="L158" s="56">
        <v>9.1196518982802885E-2</v>
      </c>
    </row>
    <row r="159" spans="11:12" x14ac:dyDescent="0.25">
      <c r="K159" s="47" t="s">
        <v>6</v>
      </c>
      <c r="L159" s="56">
        <v>0.14534537657233831</v>
      </c>
    </row>
    <row r="160" spans="11:12" x14ac:dyDescent="0.25">
      <c r="K160" s="47" t="s">
        <v>5</v>
      </c>
      <c r="L160" s="56">
        <v>1.7067131854104214E-2</v>
      </c>
    </row>
    <row r="161" spans="11:12" x14ac:dyDescent="0.25">
      <c r="K161" s="47" t="s">
        <v>3</v>
      </c>
      <c r="L161" s="56">
        <v>3.5830309375941255E-2</v>
      </c>
    </row>
    <row r="162" spans="11:12" x14ac:dyDescent="0.25">
      <c r="K162" s="43"/>
      <c r="L162" s="56" t="s">
        <v>20</v>
      </c>
    </row>
    <row r="163" spans="11:12" x14ac:dyDescent="0.25">
      <c r="K163" s="47" t="s">
        <v>19</v>
      </c>
      <c r="L163" s="56">
        <v>1.3112349458169338E-2</v>
      </c>
    </row>
    <row r="164" spans="11:12" x14ac:dyDescent="0.25">
      <c r="K164" s="47" t="s">
        <v>0</v>
      </c>
      <c r="L164" s="56">
        <v>7.6520228336399446E-2</v>
      </c>
    </row>
    <row r="165" spans="11:12" x14ac:dyDescent="0.25">
      <c r="K165" s="47" t="s">
        <v>1</v>
      </c>
      <c r="L165" s="56">
        <v>6.1228920600592027E-2</v>
      </c>
    </row>
    <row r="166" spans="11:12" x14ac:dyDescent="0.25">
      <c r="K166" s="47" t="s">
        <v>18</v>
      </c>
      <c r="L166" s="56">
        <v>1.2336493632119283E-2</v>
      </c>
    </row>
    <row r="167" spans="11:12" x14ac:dyDescent="0.25">
      <c r="K167" s="47" t="s">
        <v>2</v>
      </c>
      <c r="L167" s="56">
        <v>6.9287597047511487E-2</v>
      </c>
    </row>
    <row r="168" spans="11:12" x14ac:dyDescent="0.25">
      <c r="K168" s="47" t="s">
        <v>17</v>
      </c>
      <c r="L168" s="56">
        <v>4.0835690113108718E-2</v>
      </c>
    </row>
    <row r="169" spans="11:12" x14ac:dyDescent="0.25">
      <c r="K169" s="47" t="s">
        <v>16</v>
      </c>
      <c r="L169" s="56">
        <v>8.667583370126361E-2</v>
      </c>
    </row>
    <row r="170" spans="11:12" x14ac:dyDescent="0.25">
      <c r="K170" s="47" t="s">
        <v>15</v>
      </c>
      <c r="L170" s="56">
        <v>4.7014547071092885E-2</v>
      </c>
    </row>
    <row r="171" spans="11:12" x14ac:dyDescent="0.25">
      <c r="K171" s="47" t="s">
        <v>14</v>
      </c>
      <c r="L171" s="56">
        <v>4.132976745507095E-2</v>
      </c>
    </row>
    <row r="172" spans="11:12" x14ac:dyDescent="0.25">
      <c r="K172" s="47" t="s">
        <v>13</v>
      </c>
      <c r="L172" s="56">
        <v>7.0135822683231345E-3</v>
      </c>
    </row>
    <row r="173" spans="11:12" x14ac:dyDescent="0.25">
      <c r="K173" s="47" t="s">
        <v>12</v>
      </c>
      <c r="L173" s="56">
        <v>2.676123602987578E-2</v>
      </c>
    </row>
    <row r="174" spans="11:12" x14ac:dyDescent="0.25">
      <c r="K174" s="47" t="s">
        <v>11</v>
      </c>
      <c r="L174" s="56">
        <v>1.9467805267081851E-2</v>
      </c>
    </row>
    <row r="175" spans="11:12" x14ac:dyDescent="0.25">
      <c r="K175" s="47" t="s">
        <v>10</v>
      </c>
      <c r="L175" s="56">
        <v>7.4632698490934388E-2</v>
      </c>
    </row>
    <row r="176" spans="11:12" x14ac:dyDescent="0.25">
      <c r="K176" s="47" t="s">
        <v>9</v>
      </c>
      <c r="L176" s="56">
        <v>5.8864683319718107E-2</v>
      </c>
    </row>
    <row r="177" spans="11:12" x14ac:dyDescent="0.25">
      <c r="K177" s="47" t="s">
        <v>8</v>
      </c>
      <c r="L177" s="56">
        <v>6.5201809028237939E-2</v>
      </c>
    </row>
    <row r="178" spans="11:12" x14ac:dyDescent="0.25">
      <c r="K178" s="47" t="s">
        <v>7</v>
      </c>
      <c r="L178" s="56">
        <v>9.4985408798398258E-2</v>
      </c>
    </row>
    <row r="179" spans="11:12" x14ac:dyDescent="0.25">
      <c r="K179" s="47" t="s">
        <v>6</v>
      </c>
      <c r="L179" s="56">
        <v>0.15472533760847479</v>
      </c>
    </row>
    <row r="180" spans="11:12" x14ac:dyDescent="0.25">
      <c r="K180" s="47" t="s">
        <v>5</v>
      </c>
      <c r="L180" s="56">
        <v>1.5596246095299738E-2</v>
      </c>
    </row>
    <row r="181" spans="11:12" x14ac:dyDescent="0.25">
      <c r="K181" s="47" t="s">
        <v>3</v>
      </c>
      <c r="L181" s="56">
        <v>3.3797978173603395E-2</v>
      </c>
    </row>
    <row r="182" spans="11:12" x14ac:dyDescent="0.25">
      <c r="K182" s="43"/>
      <c r="L182" s="47"/>
    </row>
    <row r="183" spans="11:12" x14ac:dyDescent="0.25">
      <c r="K183" s="43"/>
      <c r="L183" s="47"/>
    </row>
    <row r="184" spans="11:12" x14ac:dyDescent="0.25">
      <c r="K184" s="43"/>
      <c r="L184" s="47"/>
    </row>
    <row r="185" spans="11:12" x14ac:dyDescent="0.25">
      <c r="K185" s="47"/>
      <c r="L185" s="47"/>
    </row>
    <row r="186" spans="11:12" x14ac:dyDescent="0.25">
      <c r="K186" s="47"/>
      <c r="L186" s="47"/>
    </row>
    <row r="187" spans="11:12" x14ac:dyDescent="0.25">
      <c r="K187" s="47"/>
      <c r="L187" s="47"/>
    </row>
    <row r="188" spans="11:12" x14ac:dyDescent="0.25">
      <c r="K188" s="47"/>
      <c r="L188" s="47"/>
    </row>
    <row r="189" spans="11:12" x14ac:dyDescent="0.25">
      <c r="K189" s="47"/>
      <c r="L189" s="47"/>
    </row>
    <row r="190" spans="11:12" x14ac:dyDescent="0.25">
      <c r="K190" s="47"/>
      <c r="L190" s="47"/>
    </row>
    <row r="191" spans="11:12" x14ac:dyDescent="0.25">
      <c r="K191" s="47"/>
      <c r="L191" s="47"/>
    </row>
    <row r="192" spans="11:12" x14ac:dyDescent="0.25">
      <c r="K192" s="47"/>
      <c r="L192" s="47"/>
    </row>
    <row r="193" spans="11:12" x14ac:dyDescent="0.25">
      <c r="K193" s="47"/>
      <c r="L193" s="47"/>
    </row>
    <row r="194" spans="11:12" x14ac:dyDescent="0.25">
      <c r="K194" s="47"/>
      <c r="L194" s="47"/>
    </row>
    <row r="195" spans="11:12" x14ac:dyDescent="0.25">
      <c r="K195" s="47"/>
      <c r="L195" s="47"/>
    </row>
    <row r="196" spans="11:12" x14ac:dyDescent="0.25">
      <c r="K196" s="47"/>
      <c r="L196" s="47"/>
    </row>
    <row r="197" spans="11:12" x14ac:dyDescent="0.25">
      <c r="K197" s="43"/>
      <c r="L197" s="47"/>
    </row>
    <row r="198" spans="11:12" x14ac:dyDescent="0.25">
      <c r="K198" s="43"/>
      <c r="L198" s="47"/>
    </row>
    <row r="199" spans="11:12" x14ac:dyDescent="0.25">
      <c r="K199" s="43"/>
      <c r="L199" s="47"/>
    </row>
    <row r="200" spans="11:12" x14ac:dyDescent="0.25">
      <c r="K200" s="43"/>
      <c r="L200" s="47"/>
    </row>
    <row r="201" spans="11:12" x14ac:dyDescent="0.25">
      <c r="K201" s="43"/>
      <c r="L201" s="47"/>
    </row>
    <row r="202" spans="11:12" x14ac:dyDescent="0.25">
      <c r="K202" s="43"/>
      <c r="L202" s="47"/>
    </row>
    <row r="203" spans="11:12" x14ac:dyDescent="0.25">
      <c r="K203" s="43"/>
      <c r="L203" s="47"/>
    </row>
    <row r="204" spans="11:12" x14ac:dyDescent="0.25">
      <c r="K204" s="43"/>
      <c r="L204" s="47"/>
    </row>
    <row r="205" spans="11:12" x14ac:dyDescent="0.25">
      <c r="K205" s="43"/>
      <c r="L205" s="47"/>
    </row>
    <row r="206" spans="11:12" x14ac:dyDescent="0.25">
      <c r="K206" s="43"/>
      <c r="L206" s="47"/>
    </row>
    <row r="207" spans="11:12" x14ac:dyDescent="0.25">
      <c r="K207" s="43"/>
      <c r="L207" s="47"/>
    </row>
    <row r="208" spans="11:12" x14ac:dyDescent="0.25">
      <c r="K208" s="43"/>
      <c r="L208" s="47"/>
    </row>
    <row r="209" spans="11:12" x14ac:dyDescent="0.25">
      <c r="K209" s="43"/>
      <c r="L209" s="47"/>
    </row>
    <row r="210" spans="11:12" x14ac:dyDescent="0.25">
      <c r="K210" s="43"/>
      <c r="L210" s="47"/>
    </row>
    <row r="211" spans="11:12" x14ac:dyDescent="0.25">
      <c r="K211" s="43"/>
      <c r="L211" s="47"/>
    </row>
    <row r="212" spans="11:12" x14ac:dyDescent="0.25">
      <c r="K212" s="43"/>
      <c r="L212" s="47"/>
    </row>
    <row r="213" spans="11:12" x14ac:dyDescent="0.25">
      <c r="K213" s="43"/>
      <c r="L213" s="47"/>
    </row>
    <row r="214" spans="11:12" x14ac:dyDescent="0.25">
      <c r="K214" s="43"/>
      <c r="L214" s="47"/>
    </row>
    <row r="215" spans="11:12" x14ac:dyDescent="0.25">
      <c r="K215" s="43"/>
      <c r="L215" s="47"/>
    </row>
    <row r="216" spans="11:12" x14ac:dyDescent="0.25">
      <c r="K216" s="43"/>
      <c r="L216" s="47"/>
    </row>
    <row r="217" spans="11:12" x14ac:dyDescent="0.25">
      <c r="K217" s="43"/>
      <c r="L217" s="47"/>
    </row>
    <row r="218" spans="11:12" x14ac:dyDescent="0.25">
      <c r="K218" s="43"/>
      <c r="L218" s="47"/>
    </row>
    <row r="219" spans="11:12" x14ac:dyDescent="0.25">
      <c r="K219" s="43"/>
      <c r="L219" s="47"/>
    </row>
    <row r="220" spans="11:12" x14ac:dyDescent="0.25">
      <c r="K220" s="43"/>
      <c r="L220" s="47"/>
    </row>
    <row r="221" spans="11:12" x14ac:dyDescent="0.25">
      <c r="K221" s="43"/>
      <c r="L221" s="47"/>
    </row>
    <row r="222" spans="11:12" x14ac:dyDescent="0.25">
      <c r="K222" s="43"/>
      <c r="L222" s="47"/>
    </row>
    <row r="223" spans="11:12" x14ac:dyDescent="0.25">
      <c r="K223" s="43"/>
      <c r="L223" s="47"/>
    </row>
    <row r="224" spans="11:12" x14ac:dyDescent="0.25">
      <c r="K224" s="43"/>
      <c r="L224" s="47"/>
    </row>
    <row r="225" spans="11:12" x14ac:dyDescent="0.25">
      <c r="K225" s="43"/>
      <c r="L225" s="47"/>
    </row>
    <row r="226" spans="11:12" x14ac:dyDescent="0.25">
      <c r="K226" s="43"/>
      <c r="L226" s="47"/>
    </row>
    <row r="227" spans="11:12" x14ac:dyDescent="0.25">
      <c r="K227" s="43"/>
      <c r="L227" s="47"/>
    </row>
    <row r="228" spans="11:12" x14ac:dyDescent="0.25">
      <c r="K228" s="43"/>
      <c r="L228" s="47"/>
    </row>
    <row r="229" spans="11:12" x14ac:dyDescent="0.25">
      <c r="K229" s="43"/>
      <c r="L229" s="47"/>
    </row>
    <row r="230" spans="11:12" x14ac:dyDescent="0.25">
      <c r="K230" s="43"/>
      <c r="L230" s="47"/>
    </row>
    <row r="231" spans="11:12" x14ac:dyDescent="0.25">
      <c r="K231" s="43"/>
      <c r="L231" s="47"/>
    </row>
    <row r="232" spans="11:12" x14ac:dyDescent="0.25">
      <c r="K232" s="43"/>
      <c r="L232" s="47"/>
    </row>
    <row r="233" spans="11:12" x14ac:dyDescent="0.25">
      <c r="K233" s="43"/>
      <c r="L233" s="47"/>
    </row>
    <row r="234" spans="11:12" x14ac:dyDescent="0.25">
      <c r="K234" s="43"/>
      <c r="L234" s="47"/>
    </row>
    <row r="235" spans="11:12" x14ac:dyDescent="0.25">
      <c r="K235" s="43"/>
      <c r="L235" s="47"/>
    </row>
    <row r="236" spans="11:12" x14ac:dyDescent="0.25">
      <c r="K236" s="43"/>
      <c r="L236" s="47"/>
    </row>
    <row r="237" spans="11:12" x14ac:dyDescent="0.25">
      <c r="K237" s="43"/>
      <c r="L237" s="47"/>
    </row>
    <row r="238" spans="11:12" x14ac:dyDescent="0.25">
      <c r="K238" s="43"/>
      <c r="L238" s="47"/>
    </row>
    <row r="239" spans="11:12" x14ac:dyDescent="0.25">
      <c r="K239" s="43"/>
      <c r="L239" s="47"/>
    </row>
    <row r="240" spans="11:12" x14ac:dyDescent="0.25">
      <c r="K240" s="43"/>
      <c r="L240" s="47"/>
    </row>
    <row r="241" spans="11:12" x14ac:dyDescent="0.25">
      <c r="K241" s="43"/>
      <c r="L241" s="47"/>
    </row>
    <row r="242" spans="11:12" x14ac:dyDescent="0.25">
      <c r="K242" s="43"/>
      <c r="L242" s="47"/>
    </row>
    <row r="243" spans="11:12" x14ac:dyDescent="0.25">
      <c r="K243" s="43"/>
      <c r="L243" s="47"/>
    </row>
    <row r="244" spans="11:12" x14ac:dyDescent="0.25">
      <c r="K244" s="43"/>
      <c r="L244" s="47"/>
    </row>
    <row r="245" spans="11:12" x14ac:dyDescent="0.25">
      <c r="K245" s="43"/>
      <c r="L245" s="47"/>
    </row>
    <row r="246" spans="11:12" x14ac:dyDescent="0.25">
      <c r="K246" s="43"/>
      <c r="L246" s="47"/>
    </row>
    <row r="247" spans="11:12" x14ac:dyDescent="0.25">
      <c r="K247" s="43"/>
      <c r="L247" s="47"/>
    </row>
    <row r="248" spans="11:12" x14ac:dyDescent="0.25">
      <c r="K248" s="43"/>
      <c r="L248" s="47"/>
    </row>
    <row r="249" spans="11:12" x14ac:dyDescent="0.25">
      <c r="K249" s="43"/>
      <c r="L249" s="47"/>
    </row>
    <row r="250" spans="11:12" x14ac:dyDescent="0.25">
      <c r="K250" s="43"/>
      <c r="L250" s="47"/>
    </row>
    <row r="251" spans="11:12" x14ac:dyDescent="0.25">
      <c r="K251" s="43"/>
      <c r="L251" s="47"/>
    </row>
    <row r="252" spans="11:12" x14ac:dyDescent="0.25">
      <c r="K252" s="43"/>
      <c r="L252" s="47"/>
    </row>
    <row r="253" spans="11:12" x14ac:dyDescent="0.25">
      <c r="K253" s="43"/>
      <c r="L253" s="47"/>
    </row>
    <row r="254" spans="11:12" x14ac:dyDescent="0.25">
      <c r="K254" s="43"/>
      <c r="L254" s="47"/>
    </row>
    <row r="255" spans="11:12" x14ac:dyDescent="0.25">
      <c r="K255" s="43"/>
      <c r="L255" s="47"/>
    </row>
    <row r="256" spans="11:12" x14ac:dyDescent="0.25">
      <c r="K256" s="43"/>
      <c r="L256" s="47"/>
    </row>
    <row r="257" spans="11:12" x14ac:dyDescent="0.25">
      <c r="K257" s="43"/>
      <c r="L257" s="47"/>
    </row>
    <row r="258" spans="11:12" x14ac:dyDescent="0.25">
      <c r="K258" s="43"/>
      <c r="L258" s="47"/>
    </row>
    <row r="259" spans="11:12" x14ac:dyDescent="0.25">
      <c r="K259" s="43"/>
      <c r="L259" s="47"/>
    </row>
    <row r="260" spans="11:12" x14ac:dyDescent="0.25">
      <c r="K260" s="43"/>
      <c r="L260" s="47"/>
    </row>
    <row r="261" spans="11:12" x14ac:dyDescent="0.25">
      <c r="K261" s="43"/>
      <c r="L261" s="47"/>
    </row>
    <row r="262" spans="11:12" x14ac:dyDescent="0.25">
      <c r="K262" s="43"/>
      <c r="L262" s="47"/>
    </row>
    <row r="263" spans="11:12" x14ac:dyDescent="0.25">
      <c r="K263" s="43"/>
      <c r="L263" s="4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39997558519241921"/>
  </sheetPr>
  <dimension ref="A1:L263"/>
  <sheetViews>
    <sheetView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0.42578125" style="19" customWidth="1"/>
    <col min="3" max="5" width="10" style="19" customWidth="1"/>
    <col min="6" max="6" width="10.42578125" style="19" customWidth="1"/>
    <col min="7" max="9" width="10" style="19" customWidth="1"/>
    <col min="10" max="10" width="6.7109375" style="19" customWidth="1"/>
    <col min="11" max="11" width="11.5703125" style="19" customWidth="1"/>
    <col min="12" max="12" width="22" style="64" customWidth="1"/>
    <col min="13" max="16384" width="8.7109375" style="19"/>
  </cols>
  <sheetData>
    <row r="1" spans="1:12" ht="60" customHeight="1" x14ac:dyDescent="0.25">
      <c r="A1" s="68" t="s">
        <v>40</v>
      </c>
      <c r="B1" s="68"/>
      <c r="C1" s="68"/>
      <c r="D1" s="68"/>
      <c r="E1" s="68"/>
      <c r="F1" s="68"/>
      <c r="G1" s="68"/>
      <c r="H1" s="68"/>
      <c r="I1" s="68"/>
      <c r="J1" s="4"/>
      <c r="K1" s="43"/>
      <c r="L1" s="44" t="s">
        <v>45</v>
      </c>
    </row>
    <row r="2" spans="1:12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20"/>
      <c r="K2" s="48"/>
      <c r="L2" s="45">
        <v>43939</v>
      </c>
    </row>
    <row r="3" spans="1:12" ht="15" customHeight="1" x14ac:dyDescent="0.25">
      <c r="A3" s="21" t="str">
        <f>"Week ending "&amp;TEXT($L$2,"dddd dd mmmm yyyy")</f>
        <v>Week ending Saturday 18 April 2020</v>
      </c>
      <c r="B3" s="20"/>
      <c r="C3" s="22"/>
      <c r="D3" s="23"/>
      <c r="E3" s="20"/>
      <c r="F3" s="20"/>
      <c r="G3" s="20"/>
      <c r="H3" s="20"/>
      <c r="I3" s="20"/>
      <c r="J3" s="20"/>
      <c r="K3" s="46" t="s">
        <v>39</v>
      </c>
      <c r="L3" s="49">
        <v>43904</v>
      </c>
    </row>
    <row r="4" spans="1:12" ht="15" customHeight="1" x14ac:dyDescent="0.25">
      <c r="A4" s="2" t="s">
        <v>38</v>
      </c>
      <c r="B4" s="24"/>
      <c r="C4" s="24"/>
      <c r="D4" s="24"/>
      <c r="E4" s="24"/>
      <c r="F4" s="24"/>
      <c r="G4" s="24"/>
      <c r="H4" s="24"/>
      <c r="I4" s="24"/>
      <c r="J4" s="24"/>
      <c r="K4" s="48" t="s">
        <v>64</v>
      </c>
      <c r="L4" s="49">
        <v>43911</v>
      </c>
    </row>
    <row r="5" spans="1:12" ht="11.65" customHeight="1" x14ac:dyDescent="0.25">
      <c r="A5" s="60"/>
      <c r="B5" s="20"/>
      <c r="C5" s="20"/>
      <c r="D5" s="24"/>
      <c r="E5" s="24"/>
      <c r="F5" s="20"/>
      <c r="G5" s="20"/>
      <c r="H5" s="20"/>
      <c r="I5" s="20"/>
      <c r="J5" s="20"/>
      <c r="K5" s="48"/>
      <c r="L5" s="49">
        <v>43918</v>
      </c>
    </row>
    <row r="6" spans="1:12" ht="16.5" customHeight="1" thickBot="1" x14ac:dyDescent="0.3">
      <c r="A6" s="25" t="str">
        <f>"Change in employee jobs and total employee wages, "&amp;$L$1</f>
        <v>Change in employee jobs and total employee wages, Tasmania</v>
      </c>
      <c r="B6" s="22"/>
      <c r="C6" s="26"/>
      <c r="D6" s="27"/>
      <c r="E6" s="24"/>
      <c r="F6" s="20"/>
      <c r="G6" s="20"/>
      <c r="H6" s="20"/>
      <c r="I6" s="20"/>
      <c r="J6" s="20"/>
      <c r="K6" s="48"/>
      <c r="L6" s="49">
        <v>43925</v>
      </c>
    </row>
    <row r="7" spans="1:12" ht="16.5" customHeight="1" thickTop="1" x14ac:dyDescent="0.25">
      <c r="A7" s="28"/>
      <c r="B7" s="80" t="s">
        <v>37</v>
      </c>
      <c r="C7" s="81"/>
      <c r="D7" s="81"/>
      <c r="E7" s="82"/>
      <c r="F7" s="83" t="s">
        <v>36</v>
      </c>
      <c r="G7" s="84"/>
      <c r="H7" s="84"/>
      <c r="I7" s="85"/>
      <c r="J7" s="61"/>
      <c r="K7" s="48" t="s">
        <v>65</v>
      </c>
      <c r="L7" s="49">
        <v>43932</v>
      </c>
    </row>
    <row r="8" spans="1:12" ht="34.15" customHeight="1" x14ac:dyDescent="0.25">
      <c r="A8" s="86"/>
      <c r="B8" s="88" t="s">
        <v>67</v>
      </c>
      <c r="C8" s="90" t="str">
        <f>"% Change between " &amp; TEXT($L$4,"dd mmmm")&amp;" and "&amp; TEXT($L$2,"dd mmmm") &amp; " (monthly change)"</f>
        <v>% Change between 21 March and 18 April (monthly change)</v>
      </c>
      <c r="D8" s="71" t="str">
        <f>"% Change between " &amp; TEXT($L$7,"dd mmmm")&amp;" and "&amp; TEXT($L$2,"dd mmmm") &amp; " (weekly change)"</f>
        <v>% Change between 11 April and 18 April (weekly change)</v>
      </c>
      <c r="E8" s="73" t="str">
        <f>"% Change between " &amp; TEXT($L$6,"dd mmmm")&amp;" and "&amp; TEXT($L$7,"dd mmmm") &amp; " (weekly change)"</f>
        <v>% Change between 04 April and 11 April (weekly change)</v>
      </c>
      <c r="F8" s="92" t="s">
        <v>67</v>
      </c>
      <c r="G8" s="90" t="str">
        <f>"% Change between " &amp; TEXT($L$4,"dd mmmm")&amp;" and "&amp; TEXT($L$2,"dd mmmm") &amp; " (monthly change)"</f>
        <v>% Change between 21 March and 18 April (monthly change)</v>
      </c>
      <c r="H8" s="71" t="str">
        <f>"% Change between " &amp; TEXT($L$7,"dd mmmm")&amp;" and "&amp; TEXT($L$2,"dd mmmm") &amp; " (weekly change)"</f>
        <v>% Change between 11 April and 18 April (weekly change)</v>
      </c>
      <c r="I8" s="73" t="str">
        <f>"% Change between " &amp; TEXT($L$6,"dd mmmm")&amp;" and "&amp; TEXT($L$7,"dd mmmm") &amp; " (weekly change)"</f>
        <v>% Change between 04 April and 11 April (weekly change)</v>
      </c>
      <c r="J8" s="62"/>
      <c r="K8" s="48" t="s">
        <v>66</v>
      </c>
      <c r="L8" s="49">
        <v>43939</v>
      </c>
    </row>
    <row r="9" spans="1:12" ht="34.15" customHeight="1" thickBot="1" x14ac:dyDescent="0.3">
      <c r="A9" s="87"/>
      <c r="B9" s="89"/>
      <c r="C9" s="91"/>
      <c r="D9" s="72"/>
      <c r="E9" s="74"/>
      <c r="F9" s="93"/>
      <c r="G9" s="91"/>
      <c r="H9" s="72"/>
      <c r="I9" s="74"/>
      <c r="J9" s="63"/>
      <c r="K9" s="50" t="s">
        <v>35</v>
      </c>
      <c r="L9" s="52">
        <v>100</v>
      </c>
    </row>
    <row r="10" spans="1:12" x14ac:dyDescent="0.25">
      <c r="A10" s="29"/>
      <c r="B10" s="75" t="str">
        <f>L1</f>
        <v>Tasmania</v>
      </c>
      <c r="C10" s="76"/>
      <c r="D10" s="76"/>
      <c r="E10" s="76"/>
      <c r="F10" s="76"/>
      <c r="G10" s="76"/>
      <c r="H10" s="76"/>
      <c r="I10" s="77"/>
      <c r="J10" s="30"/>
      <c r="K10" s="65" t="s">
        <v>68</v>
      </c>
      <c r="L10" s="52">
        <v>99.528078512059309</v>
      </c>
    </row>
    <row r="11" spans="1:12" x14ac:dyDescent="0.25">
      <c r="A11" s="31" t="s">
        <v>34</v>
      </c>
      <c r="B11" s="30">
        <v>-7.9637540347382019E-2</v>
      </c>
      <c r="C11" s="30">
        <v>-7.5273557560842197E-2</v>
      </c>
      <c r="D11" s="30">
        <v>-2.0817403188538308E-2</v>
      </c>
      <c r="E11" s="30">
        <v>-4.7197153519480395E-3</v>
      </c>
      <c r="F11" s="30">
        <v>-9.296622625288764E-2</v>
      </c>
      <c r="G11" s="30">
        <v>-7.9770919407987084E-2</v>
      </c>
      <c r="H11" s="30">
        <v>-1.1587984068495705E-2</v>
      </c>
      <c r="I11" s="32">
        <v>-2.5715952370585327E-2</v>
      </c>
      <c r="J11" s="30"/>
      <c r="K11" s="51"/>
      <c r="L11" s="52">
        <v>98.11612425632903</v>
      </c>
    </row>
    <row r="12" spans="1:12" x14ac:dyDescent="0.25">
      <c r="A12" s="29"/>
      <c r="B12" s="78" t="s">
        <v>33</v>
      </c>
      <c r="C12" s="78"/>
      <c r="D12" s="78"/>
      <c r="E12" s="78"/>
      <c r="F12" s="78"/>
      <c r="G12" s="78"/>
      <c r="H12" s="78"/>
      <c r="I12" s="79"/>
      <c r="J12" s="30"/>
      <c r="K12" s="51"/>
      <c r="L12" s="52">
        <v>94.43865837129934</v>
      </c>
    </row>
    <row r="13" spans="1:12" x14ac:dyDescent="0.25">
      <c r="A13" s="33" t="s">
        <v>32</v>
      </c>
      <c r="B13" s="30">
        <v>-6.137122633921388E-2</v>
      </c>
      <c r="C13" s="30">
        <v>-5.8655567028050193E-2</v>
      </c>
      <c r="D13" s="30">
        <v>-1.7992056190112793E-2</v>
      </c>
      <c r="E13" s="30">
        <v>-8.8067246786482922E-4</v>
      </c>
      <c r="F13" s="30">
        <v>-0.10727933416801705</v>
      </c>
      <c r="G13" s="30">
        <v>-9.2397029123356011E-2</v>
      </c>
      <c r="H13" s="30">
        <v>-1.7456777662148926E-2</v>
      </c>
      <c r="I13" s="32">
        <v>-3.211934109319392E-2</v>
      </c>
      <c r="J13" s="30"/>
      <c r="K13" s="51"/>
      <c r="L13" s="52">
        <v>93.992934785566931</v>
      </c>
    </row>
    <row r="14" spans="1:12" x14ac:dyDescent="0.25">
      <c r="A14" s="33" t="s">
        <v>31</v>
      </c>
      <c r="B14" s="30">
        <v>-9.7232134527474701E-2</v>
      </c>
      <c r="C14" s="30">
        <v>-9.0518568122275989E-2</v>
      </c>
      <c r="D14" s="30">
        <v>-2.4543862301857344E-2</v>
      </c>
      <c r="E14" s="30">
        <v>-7.6173701097532742E-3</v>
      </c>
      <c r="F14" s="30">
        <v>-7.2036325505882348E-2</v>
      </c>
      <c r="G14" s="30">
        <v>-6.0766532461845046E-2</v>
      </c>
      <c r="H14" s="30">
        <v>-3.3432186848384449E-3</v>
      </c>
      <c r="I14" s="32">
        <v>-1.5985676029427576E-2</v>
      </c>
      <c r="J14" s="30"/>
      <c r="K14" s="47"/>
      <c r="L14" s="52">
        <v>92.036245965261799</v>
      </c>
    </row>
    <row r="15" spans="1:12" x14ac:dyDescent="0.25">
      <c r="A15" s="34" t="s">
        <v>56</v>
      </c>
      <c r="B15" s="30">
        <v>-0.13830912578788701</v>
      </c>
      <c r="C15" s="30">
        <v>-0.12649967589591626</v>
      </c>
      <c r="D15" s="30">
        <v>-4.4401055408970214E-3</v>
      </c>
      <c r="E15" s="30">
        <v>-2.3224071882461228E-2</v>
      </c>
      <c r="F15" s="30">
        <v>-6.3870521318041162E-2</v>
      </c>
      <c r="G15" s="30">
        <v>-1.0215196581590535E-2</v>
      </c>
      <c r="H15" s="30">
        <v>3.5111313093678209E-2</v>
      </c>
      <c r="I15" s="32">
        <v>2.2764703690663968E-2</v>
      </c>
      <c r="J15" s="30"/>
      <c r="K15" s="66" t="s">
        <v>30</v>
      </c>
      <c r="L15" s="52">
        <v>100</v>
      </c>
    </row>
    <row r="16" spans="1:12" x14ac:dyDescent="0.25">
      <c r="A16" s="33" t="s">
        <v>57</v>
      </c>
      <c r="B16" s="30">
        <v>-0.11570456127684814</v>
      </c>
      <c r="C16" s="30">
        <v>-0.1088803720833551</v>
      </c>
      <c r="D16" s="30">
        <v>-2.4778058975744366E-2</v>
      </c>
      <c r="E16" s="30">
        <v>-1.4313987256462046E-2</v>
      </c>
      <c r="F16" s="30">
        <v>-0.11648370547382048</v>
      </c>
      <c r="G16" s="30">
        <v>-9.60116091779466E-2</v>
      </c>
      <c r="H16" s="30">
        <v>-5.3080262091361741E-3</v>
      </c>
      <c r="I16" s="32">
        <v>-2.8646420083939028E-2</v>
      </c>
      <c r="J16" s="30"/>
      <c r="K16" s="51"/>
      <c r="L16" s="52">
        <v>98.566084562725237</v>
      </c>
    </row>
    <row r="17" spans="1:12" x14ac:dyDescent="0.25">
      <c r="A17" s="33" t="s">
        <v>58</v>
      </c>
      <c r="B17" s="30">
        <v>-7.176755316256056E-2</v>
      </c>
      <c r="C17" s="30">
        <v>-6.7125249378262475E-2</v>
      </c>
      <c r="D17" s="30">
        <v>-1.9001609380388529E-2</v>
      </c>
      <c r="E17" s="30">
        <v>-2.319014774257222E-3</v>
      </c>
      <c r="F17" s="30">
        <v>-9.088450584613561E-2</v>
      </c>
      <c r="G17" s="30">
        <v>-7.6340638868969246E-2</v>
      </c>
      <c r="H17" s="30">
        <v>-1.1703771529751439E-2</v>
      </c>
      <c r="I17" s="32">
        <v>-2.5161514401457419E-2</v>
      </c>
      <c r="J17" s="30"/>
      <c r="K17" s="51"/>
      <c r="L17" s="52">
        <v>100.18149954786585</v>
      </c>
    </row>
    <row r="18" spans="1:12" x14ac:dyDescent="0.25">
      <c r="A18" s="33" t="s">
        <v>59</v>
      </c>
      <c r="B18" s="30">
        <v>-5.0301627507497004E-2</v>
      </c>
      <c r="C18" s="30">
        <v>-5.0909540574354817E-2</v>
      </c>
      <c r="D18" s="30">
        <v>-1.9322650472010094E-2</v>
      </c>
      <c r="E18" s="30">
        <v>3.701341064728636E-3</v>
      </c>
      <c r="F18" s="30">
        <v>-9.2150049084728569E-2</v>
      </c>
      <c r="G18" s="30">
        <v>-7.7941159947767624E-2</v>
      </c>
      <c r="H18" s="30">
        <v>-1.1835566827224864E-2</v>
      </c>
      <c r="I18" s="32">
        <v>-2.5473857168268776E-2</v>
      </c>
      <c r="J18" s="30"/>
      <c r="K18" s="51"/>
      <c r="L18" s="52">
        <v>94.188927200339791</v>
      </c>
    </row>
    <row r="19" spans="1:12" ht="17.25" customHeight="1" x14ac:dyDescent="0.25">
      <c r="A19" s="33" t="s">
        <v>60</v>
      </c>
      <c r="B19" s="30">
        <v>-5.3503623188405847E-2</v>
      </c>
      <c r="C19" s="30">
        <v>-4.9658643060692453E-2</v>
      </c>
      <c r="D19" s="30">
        <v>-2.1049278620948075E-2</v>
      </c>
      <c r="E19" s="30">
        <v>4.7794643686411842E-3</v>
      </c>
      <c r="F19" s="30">
        <v>-9.1353819223399135E-2</v>
      </c>
      <c r="G19" s="30">
        <v>-7.8024915323958721E-2</v>
      </c>
      <c r="H19" s="30">
        <v>-1.4943139029437114E-2</v>
      </c>
      <c r="I19" s="32">
        <v>-2.3764116512802302E-2</v>
      </c>
      <c r="J19" s="35"/>
      <c r="K19" s="53"/>
      <c r="L19" s="52">
        <v>91.766769234619332</v>
      </c>
    </row>
    <row r="20" spans="1:12" x14ac:dyDescent="0.25">
      <c r="A20" s="33" t="s">
        <v>61</v>
      </c>
      <c r="B20" s="30">
        <v>-7.1577780592855356E-2</v>
      </c>
      <c r="C20" s="30">
        <v>-6.6135958205912337E-2</v>
      </c>
      <c r="D20" s="30">
        <v>-2.1826493159826432E-2</v>
      </c>
      <c r="E20" s="30">
        <v>-7.7550756403266252E-4</v>
      </c>
      <c r="F20" s="30">
        <v>-9.6052613952465227E-2</v>
      </c>
      <c r="G20" s="30">
        <v>-8.3734309982759214E-2</v>
      </c>
      <c r="H20" s="30">
        <v>-9.3427127892449224E-3</v>
      </c>
      <c r="I20" s="32">
        <v>-4.6374774594798995E-2</v>
      </c>
      <c r="J20" s="20"/>
      <c r="K20" s="46"/>
      <c r="L20" s="52">
        <v>90.703377374711238</v>
      </c>
    </row>
    <row r="21" spans="1:12" ht="15.75" thickBot="1" x14ac:dyDescent="0.3">
      <c r="A21" s="36" t="s">
        <v>62</v>
      </c>
      <c r="B21" s="37">
        <v>-9.7458088551368394E-2</v>
      </c>
      <c r="C21" s="37">
        <v>-9.518925518925514E-2</v>
      </c>
      <c r="D21" s="37">
        <v>-2.9005703715122566E-2</v>
      </c>
      <c r="E21" s="37">
        <v>-2.0045485479315839E-2</v>
      </c>
      <c r="F21" s="37">
        <v>-5.3955900860614303E-2</v>
      </c>
      <c r="G21" s="37">
        <v>-7.6216687863077004E-2</v>
      </c>
      <c r="H21" s="37">
        <v>-2.9543046926967853E-2</v>
      </c>
      <c r="I21" s="38">
        <v>-1.4651314081807976E-2</v>
      </c>
      <c r="J21" s="20"/>
      <c r="K21" s="67" t="s">
        <v>29</v>
      </c>
      <c r="L21" s="52">
        <v>100</v>
      </c>
    </row>
    <row r="22" spans="1:12" ht="15.75" thickTop="1" x14ac:dyDescent="0.25">
      <c r="A22" s="39" t="s">
        <v>55</v>
      </c>
      <c r="B22" s="20"/>
      <c r="C22" s="20"/>
      <c r="D22" s="20"/>
      <c r="E22" s="20"/>
      <c r="F22" s="20"/>
      <c r="G22" s="20"/>
      <c r="H22" s="20"/>
      <c r="I22" s="20"/>
      <c r="J22" s="20"/>
      <c r="K22" s="46"/>
      <c r="L22" s="52">
        <v>99.358425204834759</v>
      </c>
    </row>
    <row r="23" spans="1:12" ht="5.8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54"/>
      <c r="L23" s="52">
        <v>97.912449993441115</v>
      </c>
    </row>
    <row r="24" spans="1:12" x14ac:dyDescent="0.25">
      <c r="A24" s="40" t="str">
        <f>"Indexed number of employee jobs and total employee wages, "&amp;$L$1&amp;" and Australia"</f>
        <v>Indexed number of employee jobs and total employee wages, Tasmania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54"/>
      <c r="L24" s="52">
        <v>94.151826793616877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54"/>
      <c r="L25" s="52">
        <v>93.891976980283872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54"/>
      <c r="L26" s="52">
        <v>92.511537320928028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67" t="s">
        <v>28</v>
      </c>
      <c r="L27" s="52">
        <v>100</v>
      </c>
    </row>
    <row r="28" spans="1:12" x14ac:dyDescent="0.25">
      <c r="A28" s="20"/>
      <c r="B28" s="40"/>
      <c r="C28" s="40"/>
      <c r="D28" s="40"/>
      <c r="E28" s="40"/>
      <c r="F28" s="40"/>
      <c r="G28" s="40"/>
      <c r="H28" s="40"/>
      <c r="I28" s="40"/>
      <c r="J28" s="40"/>
      <c r="K28" s="55"/>
      <c r="L28" s="52">
        <v>99.682622578177046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54"/>
      <c r="L29" s="52">
        <v>98.612571987068449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54"/>
      <c r="L30" s="52">
        <v>94.277569607265548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54"/>
      <c r="L31" s="52">
        <v>92.743467845978984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54"/>
      <c r="L32" s="52">
        <v>91.820076254221661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54"/>
      <c r="L33" s="52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52" t="s">
        <v>27</v>
      </c>
      <c r="L34" s="52"/>
    </row>
    <row r="35" spans="1:12" ht="5.8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52"/>
      <c r="L35" s="51" t="s">
        <v>25</v>
      </c>
    </row>
    <row r="36" spans="1:12" x14ac:dyDescent="0.25">
      <c r="A36" s="41" t="str">
        <f>"Indexed number of employee jobs held by men, by age group, "&amp;$L$1</f>
        <v>Indexed number of employee jobs held by men, by age group, Tasmania</v>
      </c>
      <c r="B36" s="20"/>
      <c r="C36" s="20"/>
      <c r="D36" s="20"/>
      <c r="E36" s="20"/>
      <c r="F36" s="20"/>
      <c r="G36" s="20"/>
      <c r="H36" s="20"/>
      <c r="I36" s="20"/>
      <c r="J36" s="20"/>
      <c r="K36" s="51" t="s">
        <v>56</v>
      </c>
      <c r="L36" s="52">
        <v>98.778359511343808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51" t="s">
        <v>57</v>
      </c>
      <c r="L37" s="52">
        <v>99.514538558786342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51" t="s">
        <v>58</v>
      </c>
      <c r="L38" s="52">
        <v>99.482364882009648</v>
      </c>
    </row>
    <row r="39" spans="1:12" x14ac:dyDescent="0.25">
      <c r="K39" s="53" t="s">
        <v>59</v>
      </c>
      <c r="L39" s="52">
        <v>100.14771887960912</v>
      </c>
    </row>
    <row r="40" spans="1:12" x14ac:dyDescent="0.25">
      <c r="K40" s="46" t="s">
        <v>60</v>
      </c>
      <c r="L40" s="52">
        <v>99.618365429779246</v>
      </c>
    </row>
    <row r="41" spans="1:12" x14ac:dyDescent="0.25">
      <c r="K41" s="46" t="s">
        <v>61</v>
      </c>
      <c r="L41" s="52">
        <v>99.604651162790702</v>
      </c>
    </row>
    <row r="42" spans="1:12" x14ac:dyDescent="0.25">
      <c r="K42" s="46" t="s">
        <v>62</v>
      </c>
      <c r="L42" s="52">
        <v>100.78208863671216</v>
      </c>
    </row>
    <row r="43" spans="1:12" x14ac:dyDescent="0.25">
      <c r="K43" s="46" t="s">
        <v>63</v>
      </c>
      <c r="L43" s="52">
        <v>0</v>
      </c>
    </row>
    <row r="44" spans="1:12" x14ac:dyDescent="0.25">
      <c r="K44" s="52"/>
      <c r="L44" s="52" t="s">
        <v>24</v>
      </c>
    </row>
    <row r="45" spans="1:12" x14ac:dyDescent="0.25">
      <c r="K45" s="51" t="s">
        <v>56</v>
      </c>
      <c r="L45" s="52">
        <v>90.750436300174513</v>
      </c>
    </row>
    <row r="46" spans="1:12" ht="15.4" customHeight="1" x14ac:dyDescent="0.25">
      <c r="A46" s="41" t="str">
        <f>"Indexed number of employee jobs held by women, by age group, "&amp;$L$1</f>
        <v>Indexed number of employee jobs held by women, by age group, Tasmania</v>
      </c>
      <c r="B46" s="20"/>
      <c r="C46" s="20"/>
      <c r="D46" s="20"/>
      <c r="E46" s="20"/>
      <c r="F46" s="20"/>
      <c r="G46" s="20"/>
      <c r="H46" s="20"/>
      <c r="I46" s="20"/>
      <c r="J46" s="20"/>
      <c r="K46" s="51" t="s">
        <v>57</v>
      </c>
      <c r="L46" s="52">
        <v>93.16308470290771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51" t="s">
        <v>58</v>
      </c>
      <c r="L47" s="52">
        <v>95.732047703628524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53" t="s">
        <v>59</v>
      </c>
      <c r="L48" s="52">
        <v>97.710357366058744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46" t="s">
        <v>60</v>
      </c>
      <c r="L49" s="52">
        <v>97.410756223579142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46" t="s">
        <v>61</v>
      </c>
      <c r="L50" s="52">
        <v>95.627906976744185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46" t="s">
        <v>62</v>
      </c>
      <c r="L51" s="52">
        <v>94.862751111792662</v>
      </c>
    </row>
    <row r="52" spans="1:12" ht="15.4" customHeight="1" x14ac:dyDescent="0.25">
      <c r="B52" s="41"/>
      <c r="C52" s="41"/>
      <c r="D52" s="41"/>
      <c r="E52" s="41"/>
      <c r="F52" s="41"/>
      <c r="G52" s="41"/>
      <c r="H52" s="41"/>
      <c r="I52" s="41"/>
      <c r="J52" s="41"/>
      <c r="K52" s="46" t="s">
        <v>63</v>
      </c>
      <c r="L52" s="52">
        <v>0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52"/>
      <c r="L53" s="52" t="s">
        <v>23</v>
      </c>
    </row>
    <row r="54" spans="1:12" ht="15.4" customHeight="1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51" t="s">
        <v>56</v>
      </c>
      <c r="L54" s="52">
        <v>90.252056843679881</v>
      </c>
    </row>
    <row r="55" spans="1:12" ht="15.4" customHeight="1" x14ac:dyDescent="0.25">
      <c r="A55" s="41" t="str">
        <f>"Change in employee jobs since week ending 14 March by Industry, "&amp;$L$1</f>
        <v>Change in employee jobs since week ending 14 March by Industry, Tasmania</v>
      </c>
      <c r="B55" s="20"/>
      <c r="C55" s="20"/>
      <c r="D55" s="20"/>
      <c r="E55" s="20"/>
      <c r="F55" s="20"/>
      <c r="G55" s="20"/>
      <c r="H55" s="20"/>
      <c r="I55" s="20"/>
      <c r="J55" s="20"/>
      <c r="K55" s="51" t="s">
        <v>57</v>
      </c>
      <c r="L55" s="52">
        <v>91.082730720606833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51" t="s">
        <v>58</v>
      </c>
      <c r="L56" s="52">
        <v>94.349149961938593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53" t="s">
        <v>59</v>
      </c>
      <c r="L57" s="52">
        <v>96.091983410033535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46" t="s">
        <v>60</v>
      </c>
      <c r="L58" s="52">
        <v>95.714537341474866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46" t="s">
        <v>61</v>
      </c>
      <c r="L59" s="52">
        <v>93.651976744186044</v>
      </c>
    </row>
    <row r="60" spans="1:12" ht="15.4" customHeight="1" x14ac:dyDescent="0.25">
      <c r="K60" s="46" t="s">
        <v>62</v>
      </c>
      <c r="L60" s="52">
        <v>92.470479987731949</v>
      </c>
    </row>
    <row r="61" spans="1:12" ht="15.4" customHeight="1" x14ac:dyDescent="0.25">
      <c r="K61" s="46" t="s">
        <v>63</v>
      </c>
      <c r="L61" s="52">
        <v>0</v>
      </c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48"/>
      <c r="L62" s="48"/>
    </row>
    <row r="63" spans="1:12" ht="15.4" customHeight="1" x14ac:dyDescent="0.25">
      <c r="K63" s="52" t="s">
        <v>26</v>
      </c>
      <c r="L63" s="55"/>
    </row>
    <row r="64" spans="1:12" ht="15.4" customHeight="1" x14ac:dyDescent="0.25">
      <c r="K64" s="55"/>
      <c r="L64" s="51" t="s">
        <v>25</v>
      </c>
    </row>
    <row r="65" spans="1:12" ht="15.4" customHeight="1" x14ac:dyDescent="0.25">
      <c r="K65" s="51" t="s">
        <v>56</v>
      </c>
      <c r="L65" s="52">
        <v>97.851063829787236</v>
      </c>
    </row>
    <row r="66" spans="1:12" ht="15.4" customHeight="1" x14ac:dyDescent="0.25">
      <c r="K66" s="51" t="s">
        <v>57</v>
      </c>
      <c r="L66" s="52">
        <v>98.777426045191575</v>
      </c>
    </row>
    <row r="67" spans="1:12" ht="15.4" customHeight="1" x14ac:dyDescent="0.25">
      <c r="K67" s="51" t="s">
        <v>58</v>
      </c>
      <c r="L67" s="52">
        <v>99.429750060664887</v>
      </c>
    </row>
    <row r="68" spans="1:12" ht="15.4" customHeight="1" x14ac:dyDescent="0.25">
      <c r="K68" s="53" t="s">
        <v>59</v>
      </c>
      <c r="L68" s="52">
        <v>99.957126232620809</v>
      </c>
    </row>
    <row r="69" spans="1:12" ht="15.4" customHeight="1" x14ac:dyDescent="0.25">
      <c r="K69" s="46" t="s">
        <v>60</v>
      </c>
      <c r="L69" s="52">
        <v>99.591785467562644</v>
      </c>
    </row>
    <row r="70" spans="1:12" ht="15.4" customHeight="1" x14ac:dyDescent="0.25">
      <c r="K70" s="46" t="s">
        <v>61</v>
      </c>
      <c r="L70" s="52">
        <v>99.174594292109688</v>
      </c>
    </row>
    <row r="71" spans="1:12" ht="15.4" customHeight="1" x14ac:dyDescent="0.25">
      <c r="K71" s="46" t="s">
        <v>62</v>
      </c>
      <c r="L71" s="52">
        <v>98.787967289719631</v>
      </c>
    </row>
    <row r="72" spans="1:12" ht="15.4" customHeight="1" x14ac:dyDescent="0.25">
      <c r="K72" s="46" t="s">
        <v>63</v>
      </c>
      <c r="L72" s="52">
        <v>0</v>
      </c>
    </row>
    <row r="73" spans="1:12" ht="15.4" customHeight="1" x14ac:dyDescent="0.25">
      <c r="K73" s="47"/>
      <c r="L73" s="52" t="s">
        <v>24</v>
      </c>
    </row>
    <row r="74" spans="1:12" ht="15.4" customHeight="1" x14ac:dyDescent="0.25">
      <c r="K74" s="51" t="s">
        <v>56</v>
      </c>
      <c r="L74" s="52">
        <v>83.319148936170222</v>
      </c>
    </row>
    <row r="75" spans="1:12" ht="15.4" customHeight="1" x14ac:dyDescent="0.25">
      <c r="K75" s="51" t="s">
        <v>57</v>
      </c>
      <c r="L75" s="52">
        <v>88.107193537823377</v>
      </c>
    </row>
    <row r="76" spans="1:12" ht="15.4" customHeight="1" x14ac:dyDescent="0.25">
      <c r="K76" s="51" t="s">
        <v>58</v>
      </c>
      <c r="L76" s="52">
        <v>93.308662945886923</v>
      </c>
    </row>
    <row r="77" spans="1:12" ht="15.4" customHeight="1" x14ac:dyDescent="0.25">
      <c r="A77" s="40" t="str">
        <f>"Distribution of employee jobs by industry, "&amp;$L$1</f>
        <v>Distribution of employee jobs by industry, Tasmania</v>
      </c>
      <c r="K77" s="53" t="s">
        <v>59</v>
      </c>
      <c r="L77" s="52">
        <v>95.884118331597961</v>
      </c>
    </row>
    <row r="78" spans="1:12" ht="15.4" customHeight="1" x14ac:dyDescent="0.25">
      <c r="K78" s="46" t="s">
        <v>60</v>
      </c>
      <c r="L78" s="52">
        <v>95.9241348992024</v>
      </c>
    </row>
    <row r="79" spans="1:12" ht="15.4" customHeight="1" x14ac:dyDescent="0.25">
      <c r="K79" s="46" t="s">
        <v>61</v>
      </c>
      <c r="L79" s="52">
        <v>94.15221040850588</v>
      </c>
    </row>
    <row r="80" spans="1:12" ht="15.4" customHeight="1" x14ac:dyDescent="0.25">
      <c r="K80" s="46" t="s">
        <v>62</v>
      </c>
      <c r="L80" s="52">
        <v>91.457359813084111</v>
      </c>
    </row>
    <row r="81" spans="1:12" ht="15.4" customHeight="1" x14ac:dyDescent="0.25">
      <c r="K81" s="46" t="s">
        <v>63</v>
      </c>
      <c r="L81" s="52">
        <v>0</v>
      </c>
    </row>
    <row r="82" spans="1:12" ht="15.4" customHeight="1" x14ac:dyDescent="0.25">
      <c r="K82" s="48"/>
      <c r="L82" s="52" t="s">
        <v>23</v>
      </c>
    </row>
    <row r="83" spans="1:12" ht="15.4" customHeight="1" x14ac:dyDescent="0.25">
      <c r="K83" s="51" t="s">
        <v>56</v>
      </c>
      <c r="L83" s="52">
        <v>82.58106382978724</v>
      </c>
    </row>
    <row r="84" spans="1:12" ht="15.4" customHeight="1" x14ac:dyDescent="0.25">
      <c r="K84" s="51" t="s">
        <v>57</v>
      </c>
      <c r="L84" s="52">
        <v>85.72835934941601</v>
      </c>
    </row>
    <row r="85" spans="1:12" ht="15.4" customHeight="1" x14ac:dyDescent="0.25">
      <c r="K85" s="51" t="s">
        <v>58</v>
      </c>
      <c r="L85" s="52">
        <v>91.037733559815578</v>
      </c>
    </row>
    <row r="86" spans="1:12" ht="15.4" customHeight="1" x14ac:dyDescent="0.25">
      <c r="K86" s="53" t="s">
        <v>59</v>
      </c>
      <c r="L86" s="52">
        <v>93.710540821951369</v>
      </c>
    </row>
    <row r="87" spans="1:12" ht="15.4" customHeight="1" x14ac:dyDescent="0.25">
      <c r="K87" s="46" t="s">
        <v>60</v>
      </c>
      <c r="L87" s="52">
        <v>93.569867487282536</v>
      </c>
    </row>
    <row r="88" spans="1:12" ht="15.4" customHeight="1" x14ac:dyDescent="0.25">
      <c r="K88" s="46" t="s">
        <v>61</v>
      </c>
      <c r="L88" s="52">
        <v>91.96572467823168</v>
      </c>
    </row>
    <row r="89" spans="1:12" ht="15.4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6" t="s">
        <v>62</v>
      </c>
      <c r="L89" s="52">
        <v>88.289719626168221</v>
      </c>
    </row>
    <row r="90" spans="1:12" ht="15.4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6" t="s">
        <v>63</v>
      </c>
      <c r="L90" s="52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7"/>
      <c r="L91" s="47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52" t="s">
        <v>22</v>
      </c>
      <c r="L92" s="47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47"/>
      <c r="L93" s="56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47" t="s">
        <v>19</v>
      </c>
      <c r="L94" s="51">
        <v>-6.5269920318725028E-2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47" t="s">
        <v>0</v>
      </c>
      <c r="L95" s="51">
        <v>-1.6821537125488395E-2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47" t="s">
        <v>1</v>
      </c>
      <c r="L96" s="51">
        <v>-7.7638923654568259E-2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47" t="s">
        <v>18</v>
      </c>
      <c r="L97" s="51">
        <v>6.3328033916270066E-3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47" t="s">
        <v>2</v>
      </c>
      <c r="L98" s="51">
        <v>-6.4593742966464029E-2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47" t="s">
        <v>17</v>
      </c>
      <c r="L99" s="51">
        <v>-1.8857715430861677E-2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47" t="s">
        <v>16</v>
      </c>
      <c r="L100" s="51">
        <v>-5.9191347035658426E-2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47" t="s">
        <v>15</v>
      </c>
      <c r="L101" s="51">
        <v>-0.32254607600026797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47" t="s">
        <v>14</v>
      </c>
      <c r="L102" s="51">
        <v>-5.0667773692326001E-2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47" t="s">
        <v>13</v>
      </c>
      <c r="L103" s="51">
        <v>-7.6018461538461479E-2</v>
      </c>
    </row>
    <row r="104" spans="1:12" x14ac:dyDescent="0.25">
      <c r="K104" s="47" t="s">
        <v>12</v>
      </c>
      <c r="L104" s="51">
        <v>-3.1999295402501349E-2</v>
      </c>
    </row>
    <row r="105" spans="1:12" x14ac:dyDescent="0.25">
      <c r="K105" s="47" t="s">
        <v>11</v>
      </c>
      <c r="L105" s="51">
        <v>-8.1978676701160214E-2</v>
      </c>
    </row>
    <row r="106" spans="1:12" x14ac:dyDescent="0.25">
      <c r="K106" s="47" t="s">
        <v>10</v>
      </c>
      <c r="L106" s="51">
        <v>-6.7298520977965515E-2</v>
      </c>
    </row>
    <row r="107" spans="1:12" x14ac:dyDescent="0.25">
      <c r="K107" s="47" t="s">
        <v>9</v>
      </c>
      <c r="L107" s="51">
        <v>-5.7045879732739446E-2</v>
      </c>
    </row>
    <row r="108" spans="1:12" x14ac:dyDescent="0.25">
      <c r="K108" s="47" t="s">
        <v>8</v>
      </c>
      <c r="L108" s="51">
        <v>-9.8752324860508223E-3</v>
      </c>
    </row>
    <row r="109" spans="1:12" x14ac:dyDescent="0.25">
      <c r="K109" s="47" t="s">
        <v>7</v>
      </c>
      <c r="L109" s="51">
        <v>-3.2971537382240901E-2</v>
      </c>
    </row>
    <row r="110" spans="1:12" x14ac:dyDescent="0.25">
      <c r="K110" s="47" t="s">
        <v>6</v>
      </c>
      <c r="L110" s="51">
        <v>-5.1958076247292873E-2</v>
      </c>
    </row>
    <row r="111" spans="1:12" x14ac:dyDescent="0.25">
      <c r="K111" s="47" t="s">
        <v>5</v>
      </c>
      <c r="L111" s="51">
        <v>-0.27196362515413075</v>
      </c>
    </row>
    <row r="112" spans="1:12" x14ac:dyDescent="0.25">
      <c r="K112" s="47" t="s">
        <v>3</v>
      </c>
      <c r="L112" s="51">
        <v>-0.1190951944480817</v>
      </c>
    </row>
    <row r="113" spans="1:12" x14ac:dyDescent="0.25">
      <c r="K113" s="47"/>
      <c r="L113" s="57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47"/>
      <c r="L114" s="57"/>
    </row>
    <row r="115" spans="1:12" x14ac:dyDescent="0.25">
      <c r="K115" s="47"/>
      <c r="L115" s="57"/>
    </row>
    <row r="116" spans="1:12" x14ac:dyDescent="0.25">
      <c r="K116" s="47"/>
      <c r="L116" s="57"/>
    </row>
    <row r="117" spans="1:12" x14ac:dyDescent="0.25">
      <c r="K117" s="47"/>
      <c r="L117" s="57"/>
    </row>
    <row r="118" spans="1:12" x14ac:dyDescent="0.25">
      <c r="K118" s="47"/>
      <c r="L118" s="57"/>
    </row>
    <row r="119" spans="1:12" x14ac:dyDescent="0.25">
      <c r="K119" s="47"/>
      <c r="L119" s="57"/>
    </row>
    <row r="120" spans="1:12" x14ac:dyDescent="0.25">
      <c r="K120" s="47"/>
      <c r="L120" s="57"/>
    </row>
    <row r="121" spans="1:12" x14ac:dyDescent="0.25">
      <c r="K121" s="47"/>
      <c r="L121" s="56"/>
    </row>
    <row r="122" spans="1:12" x14ac:dyDescent="0.25">
      <c r="K122" s="47"/>
      <c r="L122" s="57"/>
    </row>
    <row r="123" spans="1:12" x14ac:dyDescent="0.25">
      <c r="K123" s="47"/>
      <c r="L123" s="57"/>
    </row>
    <row r="124" spans="1:12" x14ac:dyDescent="0.25">
      <c r="K124" s="47"/>
      <c r="L124" s="57"/>
    </row>
    <row r="125" spans="1:12" x14ac:dyDescent="0.25">
      <c r="K125" s="47"/>
      <c r="L125" s="57"/>
    </row>
    <row r="126" spans="1:12" x14ac:dyDescent="0.25">
      <c r="K126" s="47"/>
      <c r="L126" s="57"/>
    </row>
    <row r="127" spans="1:12" x14ac:dyDescent="0.25">
      <c r="K127" s="47"/>
      <c r="L127" s="57"/>
    </row>
    <row r="128" spans="1:12" x14ac:dyDescent="0.25">
      <c r="K128" s="47"/>
      <c r="L128" s="57"/>
    </row>
    <row r="129" spans="11:12" x14ac:dyDescent="0.25">
      <c r="K129" s="47"/>
      <c r="L129" s="57"/>
    </row>
    <row r="130" spans="11:12" x14ac:dyDescent="0.25">
      <c r="K130" s="47"/>
      <c r="L130" s="57"/>
    </row>
    <row r="131" spans="11:12" x14ac:dyDescent="0.25">
      <c r="K131" s="47"/>
      <c r="L131" s="57"/>
    </row>
    <row r="132" spans="11:12" x14ac:dyDescent="0.25">
      <c r="K132" s="47"/>
      <c r="L132" s="57"/>
    </row>
    <row r="133" spans="11:12" x14ac:dyDescent="0.25">
      <c r="K133" s="47"/>
      <c r="L133" s="57"/>
    </row>
    <row r="134" spans="11:12" x14ac:dyDescent="0.25">
      <c r="K134" s="43"/>
      <c r="L134" s="57"/>
    </row>
    <row r="135" spans="11:12" x14ac:dyDescent="0.25">
      <c r="K135" s="43"/>
      <c r="L135" s="57"/>
    </row>
    <row r="136" spans="11:12" x14ac:dyDescent="0.25">
      <c r="K136" s="43"/>
      <c r="L136" s="57"/>
    </row>
    <row r="137" spans="11:12" x14ac:dyDescent="0.25">
      <c r="K137" s="43"/>
      <c r="L137" s="57"/>
    </row>
    <row r="138" spans="11:12" x14ac:dyDescent="0.25">
      <c r="K138" s="43"/>
      <c r="L138" s="57"/>
    </row>
    <row r="139" spans="11:12" x14ac:dyDescent="0.25">
      <c r="K139" s="43"/>
      <c r="L139" s="57"/>
    </row>
    <row r="140" spans="11:12" x14ac:dyDescent="0.25">
      <c r="K140" s="43"/>
      <c r="L140" s="57"/>
    </row>
    <row r="141" spans="11:12" x14ac:dyDescent="0.25">
      <c r="K141" s="58" t="s">
        <v>21</v>
      </c>
      <c r="L141" s="47"/>
    </row>
    <row r="142" spans="11:12" x14ac:dyDescent="0.25">
      <c r="K142" s="43"/>
      <c r="L142" s="59">
        <v>43904</v>
      </c>
    </row>
    <row r="143" spans="11:12" x14ac:dyDescent="0.25">
      <c r="K143" s="47" t="s">
        <v>19</v>
      </c>
      <c r="L143" s="56">
        <v>5.4649270345150422E-2</v>
      </c>
    </row>
    <row r="144" spans="11:12" x14ac:dyDescent="0.25">
      <c r="K144" s="47" t="s">
        <v>0</v>
      </c>
      <c r="L144" s="56">
        <v>1.2535584622000141E-2</v>
      </c>
    </row>
    <row r="145" spans="11:12" x14ac:dyDescent="0.25">
      <c r="K145" s="47" t="s">
        <v>1</v>
      </c>
      <c r="L145" s="56">
        <v>8.6981607581225473E-2</v>
      </c>
    </row>
    <row r="146" spans="11:12" x14ac:dyDescent="0.25">
      <c r="K146" s="47" t="s">
        <v>18</v>
      </c>
      <c r="L146" s="56">
        <v>2.0542464769183037E-2</v>
      </c>
    </row>
    <row r="147" spans="11:12" x14ac:dyDescent="0.25">
      <c r="K147" s="47" t="s">
        <v>2</v>
      </c>
      <c r="L147" s="56">
        <v>7.2551805222162341E-2</v>
      </c>
    </row>
    <row r="148" spans="11:12" x14ac:dyDescent="0.25">
      <c r="K148" s="47" t="s">
        <v>17</v>
      </c>
      <c r="L148" s="56">
        <v>3.5309742702090717E-2</v>
      </c>
    </row>
    <row r="149" spans="11:12" x14ac:dyDescent="0.25">
      <c r="K149" s="47" t="s">
        <v>16</v>
      </c>
      <c r="L149" s="56">
        <v>0.10089975342510492</v>
      </c>
    </row>
    <row r="150" spans="11:12" x14ac:dyDescent="0.25">
      <c r="K150" s="47" t="s">
        <v>15</v>
      </c>
      <c r="L150" s="56">
        <v>8.1217307053783813E-2</v>
      </c>
    </row>
    <row r="151" spans="11:12" x14ac:dyDescent="0.25">
      <c r="K151" s="47" t="s">
        <v>14</v>
      </c>
      <c r="L151" s="56">
        <v>4.5891234888442552E-2</v>
      </c>
    </row>
    <row r="152" spans="11:12" x14ac:dyDescent="0.25">
      <c r="K152" s="47" t="s">
        <v>13</v>
      </c>
      <c r="L152" s="56">
        <v>8.8451259273774341E-3</v>
      </c>
    </row>
    <row r="153" spans="11:12" x14ac:dyDescent="0.25">
      <c r="K153" s="47" t="s">
        <v>12</v>
      </c>
      <c r="L153" s="56">
        <v>3.0900787624444117E-2</v>
      </c>
    </row>
    <row r="154" spans="11:12" x14ac:dyDescent="0.25">
      <c r="K154" s="47" t="s">
        <v>11</v>
      </c>
      <c r="L154" s="56">
        <v>1.7358219435327161E-2</v>
      </c>
    </row>
    <row r="155" spans="11:12" x14ac:dyDescent="0.25">
      <c r="K155" s="47" t="s">
        <v>10</v>
      </c>
      <c r="L155" s="56">
        <v>5.4099511749048812E-2</v>
      </c>
    </row>
    <row r="156" spans="11:12" x14ac:dyDescent="0.25">
      <c r="K156" s="47" t="s">
        <v>9</v>
      </c>
      <c r="L156" s="56">
        <v>6.1099408329114889E-2</v>
      </c>
    </row>
    <row r="157" spans="11:12" x14ac:dyDescent="0.25">
      <c r="K157" s="47" t="s">
        <v>8</v>
      </c>
      <c r="L157" s="56">
        <v>7.023846459500209E-2</v>
      </c>
    </row>
    <row r="158" spans="11:12" x14ac:dyDescent="0.25">
      <c r="K158" s="47" t="s">
        <v>7</v>
      </c>
      <c r="L158" s="56">
        <v>5.431179477130587E-2</v>
      </c>
    </row>
    <row r="159" spans="11:12" x14ac:dyDescent="0.25">
      <c r="K159" s="47" t="s">
        <v>6</v>
      </c>
      <c r="L159" s="56">
        <v>0.13321031804351258</v>
      </c>
    </row>
    <row r="160" spans="11:12" x14ac:dyDescent="0.25">
      <c r="K160" s="47" t="s">
        <v>5</v>
      </c>
      <c r="L160" s="56">
        <v>1.7657592928253783E-2</v>
      </c>
    </row>
    <row r="161" spans="11:12" x14ac:dyDescent="0.25">
      <c r="K161" s="47" t="s">
        <v>3</v>
      </c>
      <c r="L161" s="56">
        <v>4.1569370281465512E-2</v>
      </c>
    </row>
    <row r="162" spans="11:12" x14ac:dyDescent="0.25">
      <c r="K162" s="43"/>
      <c r="L162" s="56" t="s">
        <v>20</v>
      </c>
    </row>
    <row r="163" spans="11:12" x14ac:dyDescent="0.25">
      <c r="K163" s="47" t="s">
        <v>19</v>
      </c>
      <c r="L163" s="56">
        <v>5.550239070325242E-2</v>
      </c>
    </row>
    <row r="164" spans="11:12" x14ac:dyDescent="0.25">
      <c r="K164" s="47" t="s">
        <v>0</v>
      </c>
      <c r="L164" s="56">
        <v>1.3391155506867709E-2</v>
      </c>
    </row>
    <row r="165" spans="11:12" x14ac:dyDescent="0.25">
      <c r="K165" s="47" t="s">
        <v>1</v>
      </c>
      <c r="L165" s="56">
        <v>8.7170492830788163E-2</v>
      </c>
    </row>
    <row r="166" spans="11:12" x14ac:dyDescent="0.25">
      <c r="K166" s="47" t="s">
        <v>18</v>
      </c>
      <c r="L166" s="56">
        <v>2.2461320475357455E-2</v>
      </c>
    </row>
    <row r="167" spans="11:12" x14ac:dyDescent="0.25">
      <c r="K167" s="47" t="s">
        <v>2</v>
      </c>
      <c r="L167" s="56">
        <v>7.3737701763177288E-2</v>
      </c>
    </row>
    <row r="168" spans="11:12" x14ac:dyDescent="0.25">
      <c r="K168" s="47" t="s">
        <v>17</v>
      </c>
      <c r="L168" s="56">
        <v>3.7641563124330112E-2</v>
      </c>
    </row>
    <row r="169" spans="11:12" x14ac:dyDescent="0.25">
      <c r="K169" s="47" t="s">
        <v>16</v>
      </c>
      <c r="L169" s="56">
        <v>0.10314127886108762</v>
      </c>
    </row>
    <row r="170" spans="11:12" x14ac:dyDescent="0.25">
      <c r="K170" s="47" t="s">
        <v>15</v>
      </c>
      <c r="L170" s="56">
        <v>5.9781863963730225E-2</v>
      </c>
    </row>
    <row r="171" spans="11:12" x14ac:dyDescent="0.25">
      <c r="K171" s="47" t="s">
        <v>14</v>
      </c>
      <c r="L171" s="56">
        <v>4.7335729231173934E-2</v>
      </c>
    </row>
    <row r="172" spans="11:12" x14ac:dyDescent="0.25">
      <c r="K172" s="47" t="s">
        <v>13</v>
      </c>
      <c r="L172" s="56">
        <v>8.8799070154914443E-3</v>
      </c>
    </row>
    <row r="173" spans="11:12" x14ac:dyDescent="0.25">
      <c r="K173" s="47" t="s">
        <v>12</v>
      </c>
      <c r="L173" s="56">
        <v>3.2500221928184213E-2</v>
      </c>
    </row>
    <row r="174" spans="11:12" x14ac:dyDescent="0.25">
      <c r="K174" s="47" t="s">
        <v>11</v>
      </c>
      <c r="L174" s="56">
        <v>1.731406513706054E-2</v>
      </c>
    </row>
    <row r="175" spans="11:12" x14ac:dyDescent="0.25">
      <c r="K175" s="47" t="s">
        <v>10</v>
      </c>
      <c r="L175" s="56">
        <v>5.4824807437010098E-2</v>
      </c>
    </row>
    <row r="176" spans="11:12" x14ac:dyDescent="0.25">
      <c r="K176" s="47" t="s">
        <v>9</v>
      </c>
      <c r="L176" s="56">
        <v>6.2599183860211433E-2</v>
      </c>
    </row>
    <row r="177" spans="11:12" x14ac:dyDescent="0.25">
      <c r="K177" s="47" t="s">
        <v>8</v>
      </c>
      <c r="L177" s="56">
        <v>7.5562451182452875E-2</v>
      </c>
    </row>
    <row r="178" spans="11:12" x14ac:dyDescent="0.25">
      <c r="K178" s="47" t="s">
        <v>7</v>
      </c>
      <c r="L178" s="56">
        <v>5.7065616756609927E-2</v>
      </c>
    </row>
    <row r="179" spans="11:12" x14ac:dyDescent="0.25">
      <c r="K179" s="47" t="s">
        <v>6</v>
      </c>
      <c r="L179" s="56">
        <v>0.13721655512693137</v>
      </c>
    </row>
    <row r="180" spans="11:12" x14ac:dyDescent="0.25">
      <c r="K180" s="47" t="s">
        <v>5</v>
      </c>
      <c r="L180" s="56">
        <v>1.3967725225170612E-2</v>
      </c>
    </row>
    <row r="181" spans="11:12" x14ac:dyDescent="0.25">
      <c r="K181" s="47" t="s">
        <v>3</v>
      </c>
      <c r="L181" s="56">
        <v>3.9787213896720033E-2</v>
      </c>
    </row>
    <row r="182" spans="11:12" x14ac:dyDescent="0.25">
      <c r="K182" s="43"/>
      <c r="L182" s="47"/>
    </row>
    <row r="183" spans="11:12" x14ac:dyDescent="0.25">
      <c r="K183" s="43"/>
      <c r="L183" s="47"/>
    </row>
    <row r="184" spans="11:12" x14ac:dyDescent="0.25">
      <c r="K184" s="43"/>
      <c r="L184" s="47"/>
    </row>
    <row r="185" spans="11:12" x14ac:dyDescent="0.25">
      <c r="K185" s="47"/>
      <c r="L185" s="47"/>
    </row>
    <row r="186" spans="11:12" x14ac:dyDescent="0.25">
      <c r="K186" s="47"/>
      <c r="L186" s="47"/>
    </row>
    <row r="187" spans="11:12" x14ac:dyDescent="0.25">
      <c r="K187" s="47"/>
      <c r="L187" s="47"/>
    </row>
    <row r="188" spans="11:12" x14ac:dyDescent="0.25">
      <c r="K188" s="47"/>
      <c r="L188" s="47"/>
    </row>
    <row r="189" spans="11:12" x14ac:dyDescent="0.25">
      <c r="K189" s="47"/>
      <c r="L189" s="47"/>
    </row>
    <row r="190" spans="11:12" x14ac:dyDescent="0.25">
      <c r="K190" s="47"/>
      <c r="L190" s="47"/>
    </row>
    <row r="191" spans="11:12" x14ac:dyDescent="0.25">
      <c r="K191" s="47"/>
      <c r="L191" s="47"/>
    </row>
    <row r="192" spans="11:12" x14ac:dyDescent="0.25">
      <c r="K192" s="47"/>
      <c r="L192" s="47"/>
    </row>
    <row r="193" spans="11:12" x14ac:dyDescent="0.25">
      <c r="K193" s="47"/>
      <c r="L193" s="47"/>
    </row>
    <row r="194" spans="11:12" x14ac:dyDescent="0.25">
      <c r="K194" s="47"/>
      <c r="L194" s="47"/>
    </row>
    <row r="195" spans="11:12" x14ac:dyDescent="0.25">
      <c r="K195" s="47"/>
      <c r="L195" s="47"/>
    </row>
    <row r="196" spans="11:12" x14ac:dyDescent="0.25">
      <c r="K196" s="47"/>
      <c r="L196" s="47"/>
    </row>
    <row r="197" spans="11:12" x14ac:dyDescent="0.25">
      <c r="K197" s="43"/>
      <c r="L197" s="47"/>
    </row>
    <row r="198" spans="11:12" x14ac:dyDescent="0.25">
      <c r="K198" s="43"/>
      <c r="L198" s="47"/>
    </row>
    <row r="199" spans="11:12" x14ac:dyDescent="0.25">
      <c r="K199" s="43"/>
      <c r="L199" s="47"/>
    </row>
    <row r="200" spans="11:12" x14ac:dyDescent="0.25">
      <c r="K200" s="43"/>
      <c r="L200" s="47"/>
    </row>
    <row r="201" spans="11:12" x14ac:dyDescent="0.25">
      <c r="K201" s="43"/>
      <c r="L201" s="47"/>
    </row>
    <row r="202" spans="11:12" x14ac:dyDescent="0.25">
      <c r="K202" s="43"/>
      <c r="L202" s="47"/>
    </row>
    <row r="203" spans="11:12" x14ac:dyDescent="0.25">
      <c r="K203" s="43"/>
      <c r="L203" s="47"/>
    </row>
    <row r="204" spans="11:12" x14ac:dyDescent="0.25">
      <c r="K204" s="43"/>
      <c r="L204" s="47"/>
    </row>
    <row r="205" spans="11:12" x14ac:dyDescent="0.25">
      <c r="K205" s="43"/>
      <c r="L205" s="47"/>
    </row>
    <row r="206" spans="11:12" x14ac:dyDescent="0.25">
      <c r="K206" s="43"/>
      <c r="L206" s="47"/>
    </row>
    <row r="207" spans="11:12" x14ac:dyDescent="0.25">
      <c r="K207" s="43"/>
      <c r="L207" s="47"/>
    </row>
    <row r="208" spans="11:12" x14ac:dyDescent="0.25">
      <c r="K208" s="43"/>
      <c r="L208" s="47"/>
    </row>
    <row r="209" spans="11:12" x14ac:dyDescent="0.25">
      <c r="K209" s="43"/>
      <c r="L209" s="47"/>
    </row>
    <row r="210" spans="11:12" x14ac:dyDescent="0.25">
      <c r="K210" s="43"/>
      <c r="L210" s="47"/>
    </row>
    <row r="211" spans="11:12" x14ac:dyDescent="0.25">
      <c r="K211" s="43"/>
      <c r="L211" s="47"/>
    </row>
    <row r="212" spans="11:12" x14ac:dyDescent="0.25">
      <c r="K212" s="43"/>
      <c r="L212" s="47"/>
    </row>
    <row r="213" spans="11:12" x14ac:dyDescent="0.25">
      <c r="K213" s="43"/>
      <c r="L213" s="47"/>
    </row>
    <row r="214" spans="11:12" x14ac:dyDescent="0.25">
      <c r="K214" s="43"/>
      <c r="L214" s="47"/>
    </row>
    <row r="215" spans="11:12" x14ac:dyDescent="0.25">
      <c r="K215" s="43"/>
      <c r="L215" s="47"/>
    </row>
    <row r="216" spans="11:12" x14ac:dyDescent="0.25">
      <c r="K216" s="43"/>
      <c r="L216" s="47"/>
    </row>
    <row r="217" spans="11:12" x14ac:dyDescent="0.25">
      <c r="K217" s="43"/>
      <c r="L217" s="47"/>
    </row>
    <row r="218" spans="11:12" x14ac:dyDescent="0.25">
      <c r="K218" s="43"/>
      <c r="L218" s="47"/>
    </row>
    <row r="219" spans="11:12" x14ac:dyDescent="0.25">
      <c r="K219" s="43"/>
      <c r="L219" s="47"/>
    </row>
    <row r="220" spans="11:12" x14ac:dyDescent="0.25">
      <c r="K220" s="43"/>
      <c r="L220" s="47"/>
    </row>
    <row r="221" spans="11:12" x14ac:dyDescent="0.25">
      <c r="K221" s="43"/>
      <c r="L221" s="47"/>
    </row>
    <row r="222" spans="11:12" x14ac:dyDescent="0.25">
      <c r="K222" s="43"/>
      <c r="L222" s="47"/>
    </row>
    <row r="223" spans="11:12" x14ac:dyDescent="0.25">
      <c r="K223" s="43"/>
      <c r="L223" s="47"/>
    </row>
    <row r="224" spans="11:12" x14ac:dyDescent="0.25">
      <c r="K224" s="43"/>
      <c r="L224" s="47"/>
    </row>
    <row r="225" spans="11:12" x14ac:dyDescent="0.25">
      <c r="K225" s="43"/>
      <c r="L225" s="47"/>
    </row>
    <row r="226" spans="11:12" x14ac:dyDescent="0.25">
      <c r="K226" s="43"/>
      <c r="L226" s="47"/>
    </row>
    <row r="227" spans="11:12" x14ac:dyDescent="0.25">
      <c r="K227" s="43"/>
      <c r="L227" s="47"/>
    </row>
    <row r="228" spans="11:12" x14ac:dyDescent="0.25">
      <c r="K228" s="43"/>
      <c r="L228" s="47"/>
    </row>
    <row r="229" spans="11:12" x14ac:dyDescent="0.25">
      <c r="K229" s="43"/>
      <c r="L229" s="47"/>
    </row>
    <row r="230" spans="11:12" x14ac:dyDescent="0.25">
      <c r="K230" s="43"/>
      <c r="L230" s="47"/>
    </row>
    <row r="231" spans="11:12" x14ac:dyDescent="0.25">
      <c r="K231" s="43"/>
      <c r="L231" s="47"/>
    </row>
    <row r="232" spans="11:12" x14ac:dyDescent="0.25">
      <c r="K232" s="43"/>
      <c r="L232" s="47"/>
    </row>
    <row r="233" spans="11:12" x14ac:dyDescent="0.25">
      <c r="K233" s="43"/>
      <c r="L233" s="47"/>
    </row>
    <row r="234" spans="11:12" x14ac:dyDescent="0.25">
      <c r="K234" s="43"/>
      <c r="L234" s="47"/>
    </row>
    <row r="235" spans="11:12" x14ac:dyDescent="0.25">
      <c r="K235" s="43"/>
      <c r="L235" s="47"/>
    </row>
    <row r="236" spans="11:12" x14ac:dyDescent="0.25">
      <c r="K236" s="43"/>
      <c r="L236" s="47"/>
    </row>
    <row r="237" spans="11:12" x14ac:dyDescent="0.25">
      <c r="K237" s="43"/>
      <c r="L237" s="47"/>
    </row>
    <row r="238" spans="11:12" x14ac:dyDescent="0.25">
      <c r="K238" s="43"/>
      <c r="L238" s="47"/>
    </row>
    <row r="239" spans="11:12" x14ac:dyDescent="0.25">
      <c r="K239" s="43"/>
      <c r="L239" s="47"/>
    </row>
    <row r="240" spans="11:12" x14ac:dyDescent="0.25">
      <c r="K240" s="43"/>
      <c r="L240" s="47"/>
    </row>
    <row r="241" spans="11:12" x14ac:dyDescent="0.25">
      <c r="K241" s="43"/>
      <c r="L241" s="47"/>
    </row>
    <row r="242" spans="11:12" x14ac:dyDescent="0.25">
      <c r="K242" s="43"/>
      <c r="L242" s="47"/>
    </row>
    <row r="243" spans="11:12" x14ac:dyDescent="0.25">
      <c r="K243" s="43"/>
      <c r="L243" s="47"/>
    </row>
    <row r="244" spans="11:12" x14ac:dyDescent="0.25">
      <c r="K244" s="43"/>
      <c r="L244" s="47"/>
    </row>
    <row r="245" spans="11:12" x14ac:dyDescent="0.25">
      <c r="K245" s="43"/>
      <c r="L245" s="47"/>
    </row>
    <row r="246" spans="11:12" x14ac:dyDescent="0.25">
      <c r="K246" s="43"/>
      <c r="L246" s="47"/>
    </row>
    <row r="247" spans="11:12" x14ac:dyDescent="0.25">
      <c r="K247" s="43"/>
      <c r="L247" s="47"/>
    </row>
    <row r="248" spans="11:12" x14ac:dyDescent="0.25">
      <c r="K248" s="43"/>
      <c r="L248" s="47"/>
    </row>
    <row r="249" spans="11:12" x14ac:dyDescent="0.25">
      <c r="K249" s="43"/>
      <c r="L249" s="47"/>
    </row>
    <row r="250" spans="11:12" x14ac:dyDescent="0.25">
      <c r="K250" s="43"/>
      <c r="L250" s="47"/>
    </row>
    <row r="251" spans="11:12" x14ac:dyDescent="0.25">
      <c r="K251" s="43"/>
      <c r="L251" s="47"/>
    </row>
    <row r="252" spans="11:12" x14ac:dyDescent="0.25">
      <c r="K252" s="43"/>
      <c r="L252" s="47"/>
    </row>
    <row r="253" spans="11:12" x14ac:dyDescent="0.25">
      <c r="K253" s="43"/>
      <c r="L253" s="47"/>
    </row>
    <row r="254" spans="11:12" x14ac:dyDescent="0.25">
      <c r="K254" s="43"/>
      <c r="L254" s="47"/>
    </row>
    <row r="255" spans="11:12" x14ac:dyDescent="0.25">
      <c r="K255" s="43"/>
      <c r="L255" s="47"/>
    </row>
    <row r="256" spans="11:12" x14ac:dyDescent="0.25">
      <c r="K256" s="43"/>
      <c r="L256" s="47"/>
    </row>
    <row r="257" spans="11:12" x14ac:dyDescent="0.25">
      <c r="K257" s="43"/>
      <c r="L257" s="47"/>
    </row>
    <row r="258" spans="11:12" x14ac:dyDescent="0.25">
      <c r="K258" s="43"/>
      <c r="L258" s="47"/>
    </row>
    <row r="259" spans="11:12" x14ac:dyDescent="0.25">
      <c r="K259" s="43"/>
      <c r="L259" s="47"/>
    </row>
    <row r="260" spans="11:12" x14ac:dyDescent="0.25">
      <c r="K260" s="43"/>
      <c r="L260" s="47"/>
    </row>
    <row r="261" spans="11:12" x14ac:dyDescent="0.25">
      <c r="K261" s="43"/>
      <c r="L261" s="47"/>
    </row>
    <row r="262" spans="11:12" x14ac:dyDescent="0.25">
      <c r="K262" s="43"/>
      <c r="L262" s="47"/>
    </row>
    <row r="263" spans="11:12" x14ac:dyDescent="0.25">
      <c r="K263" s="43"/>
      <c r="L263" s="4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0.39997558519241921"/>
  </sheetPr>
  <dimension ref="A1:L263"/>
  <sheetViews>
    <sheetView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0.42578125" style="19" customWidth="1"/>
    <col min="3" max="5" width="10" style="19" customWidth="1"/>
    <col min="6" max="6" width="10.42578125" style="19" customWidth="1"/>
    <col min="7" max="9" width="10" style="19" customWidth="1"/>
    <col min="10" max="10" width="6.7109375" style="19" customWidth="1"/>
    <col min="11" max="11" width="11.5703125" style="19" customWidth="1"/>
    <col min="12" max="12" width="22" style="64" customWidth="1"/>
    <col min="13" max="16384" width="8.7109375" style="19"/>
  </cols>
  <sheetData>
    <row r="1" spans="1:12" ht="60" customHeight="1" x14ac:dyDescent="0.25">
      <c r="A1" s="68" t="s">
        <v>40</v>
      </c>
      <c r="B1" s="68"/>
      <c r="C1" s="68"/>
      <c r="D1" s="68"/>
      <c r="E1" s="68"/>
      <c r="F1" s="68"/>
      <c r="G1" s="68"/>
      <c r="H1" s="68"/>
      <c r="I1" s="68"/>
      <c r="J1" s="4"/>
      <c r="K1" s="43"/>
      <c r="L1" s="44" t="s">
        <v>46</v>
      </c>
    </row>
    <row r="2" spans="1:12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20"/>
      <c r="K2" s="48"/>
      <c r="L2" s="45">
        <v>43939</v>
      </c>
    </row>
    <row r="3" spans="1:12" ht="15" customHeight="1" x14ac:dyDescent="0.25">
      <c r="A3" s="21" t="str">
        <f>"Week ending "&amp;TEXT($L$2,"dddd dd mmmm yyyy")</f>
        <v>Week ending Saturday 18 April 2020</v>
      </c>
      <c r="B3" s="20"/>
      <c r="C3" s="22"/>
      <c r="D3" s="23"/>
      <c r="E3" s="20"/>
      <c r="F3" s="20"/>
      <c r="G3" s="20"/>
      <c r="H3" s="20"/>
      <c r="I3" s="20"/>
      <c r="J3" s="20"/>
      <c r="K3" s="46" t="s">
        <v>39</v>
      </c>
      <c r="L3" s="49">
        <v>43904</v>
      </c>
    </row>
    <row r="4" spans="1:12" ht="15" customHeight="1" x14ac:dyDescent="0.25">
      <c r="A4" s="2" t="s">
        <v>38</v>
      </c>
      <c r="B4" s="24"/>
      <c r="C4" s="24"/>
      <c r="D4" s="24"/>
      <c r="E4" s="24"/>
      <c r="F4" s="24"/>
      <c r="G4" s="24"/>
      <c r="H4" s="24"/>
      <c r="I4" s="24"/>
      <c r="J4" s="24"/>
      <c r="K4" s="48" t="s">
        <v>64</v>
      </c>
      <c r="L4" s="49">
        <v>43911</v>
      </c>
    </row>
    <row r="5" spans="1:12" ht="11.65" customHeight="1" x14ac:dyDescent="0.25">
      <c r="A5" s="60"/>
      <c r="B5" s="20"/>
      <c r="C5" s="20"/>
      <c r="D5" s="24"/>
      <c r="E5" s="24"/>
      <c r="F5" s="20"/>
      <c r="G5" s="20"/>
      <c r="H5" s="20"/>
      <c r="I5" s="20"/>
      <c r="J5" s="20"/>
      <c r="K5" s="48"/>
      <c r="L5" s="49">
        <v>43918</v>
      </c>
    </row>
    <row r="6" spans="1:12" ht="16.5" customHeight="1" thickBot="1" x14ac:dyDescent="0.3">
      <c r="A6" s="25" t="str">
        <f>"Change in employee jobs and total employee wages, "&amp;$L$1</f>
        <v>Change in employee jobs and total employee wages, Northern Territory</v>
      </c>
      <c r="B6" s="22"/>
      <c r="C6" s="26"/>
      <c r="D6" s="27"/>
      <c r="E6" s="24"/>
      <c r="F6" s="20"/>
      <c r="G6" s="20"/>
      <c r="H6" s="20"/>
      <c r="I6" s="20"/>
      <c r="J6" s="20"/>
      <c r="K6" s="48"/>
      <c r="L6" s="49">
        <v>43925</v>
      </c>
    </row>
    <row r="7" spans="1:12" ht="16.5" customHeight="1" thickTop="1" x14ac:dyDescent="0.25">
      <c r="A7" s="28"/>
      <c r="B7" s="80" t="s">
        <v>37</v>
      </c>
      <c r="C7" s="81"/>
      <c r="D7" s="81"/>
      <c r="E7" s="82"/>
      <c r="F7" s="83" t="s">
        <v>36</v>
      </c>
      <c r="G7" s="84"/>
      <c r="H7" s="84"/>
      <c r="I7" s="85"/>
      <c r="J7" s="61"/>
      <c r="K7" s="48" t="s">
        <v>65</v>
      </c>
      <c r="L7" s="49">
        <v>43932</v>
      </c>
    </row>
    <row r="8" spans="1:12" ht="34.15" customHeight="1" x14ac:dyDescent="0.25">
      <c r="A8" s="86"/>
      <c r="B8" s="88" t="s">
        <v>67</v>
      </c>
      <c r="C8" s="90" t="str">
        <f>"% Change between " &amp; TEXT($L$4,"dd mmmm")&amp;" and "&amp; TEXT($L$2,"dd mmmm") &amp; " (monthly change)"</f>
        <v>% Change between 21 March and 18 April (monthly change)</v>
      </c>
      <c r="D8" s="71" t="str">
        <f>"% Change between " &amp; TEXT($L$7,"dd mmmm")&amp;" and "&amp; TEXT($L$2,"dd mmmm") &amp; " (weekly change)"</f>
        <v>% Change between 11 April and 18 April (weekly change)</v>
      </c>
      <c r="E8" s="73" t="str">
        <f>"% Change between " &amp; TEXT($L$6,"dd mmmm")&amp;" and "&amp; TEXT($L$7,"dd mmmm") &amp; " (weekly change)"</f>
        <v>% Change between 04 April and 11 April (weekly change)</v>
      </c>
      <c r="F8" s="92" t="s">
        <v>67</v>
      </c>
      <c r="G8" s="90" t="str">
        <f>"% Change between " &amp; TEXT($L$4,"dd mmmm")&amp;" and "&amp; TEXT($L$2,"dd mmmm") &amp; " (monthly change)"</f>
        <v>% Change between 21 March and 18 April (monthly change)</v>
      </c>
      <c r="H8" s="71" t="str">
        <f>"% Change between " &amp; TEXT($L$7,"dd mmmm")&amp;" and "&amp; TEXT($L$2,"dd mmmm") &amp; " (weekly change)"</f>
        <v>% Change between 11 April and 18 April (weekly change)</v>
      </c>
      <c r="I8" s="73" t="str">
        <f>"% Change between " &amp; TEXT($L$6,"dd mmmm")&amp;" and "&amp; TEXT($L$7,"dd mmmm") &amp; " (weekly change)"</f>
        <v>% Change between 04 April and 11 April (weekly change)</v>
      </c>
      <c r="J8" s="62"/>
      <c r="K8" s="48" t="s">
        <v>66</v>
      </c>
      <c r="L8" s="49">
        <v>43939</v>
      </c>
    </row>
    <row r="9" spans="1:12" ht="34.15" customHeight="1" thickBot="1" x14ac:dyDescent="0.3">
      <c r="A9" s="87"/>
      <c r="B9" s="89"/>
      <c r="C9" s="91"/>
      <c r="D9" s="72"/>
      <c r="E9" s="74"/>
      <c r="F9" s="93"/>
      <c r="G9" s="91"/>
      <c r="H9" s="72"/>
      <c r="I9" s="74"/>
      <c r="J9" s="63"/>
      <c r="K9" s="50" t="s">
        <v>35</v>
      </c>
      <c r="L9" s="52">
        <v>100</v>
      </c>
    </row>
    <row r="10" spans="1:12" x14ac:dyDescent="0.25">
      <c r="A10" s="29"/>
      <c r="B10" s="75" t="str">
        <f>L1</f>
        <v>Northern Territory</v>
      </c>
      <c r="C10" s="76"/>
      <c r="D10" s="76"/>
      <c r="E10" s="76"/>
      <c r="F10" s="76"/>
      <c r="G10" s="76"/>
      <c r="H10" s="76"/>
      <c r="I10" s="77"/>
      <c r="J10" s="30"/>
      <c r="K10" s="65" t="s">
        <v>68</v>
      </c>
      <c r="L10" s="52">
        <v>99.819072371051575</v>
      </c>
    </row>
    <row r="11" spans="1:12" x14ac:dyDescent="0.25">
      <c r="A11" s="31" t="s">
        <v>34</v>
      </c>
      <c r="B11" s="30">
        <v>-5.7214714114354193E-2</v>
      </c>
      <c r="C11" s="30">
        <v>-5.5505863267206745E-2</v>
      </c>
      <c r="D11" s="30">
        <v>-2.0202989788180026E-2</v>
      </c>
      <c r="E11" s="30">
        <v>7.3624979181863281E-4</v>
      </c>
      <c r="F11" s="30">
        <v>-9.2385952418195916E-2</v>
      </c>
      <c r="G11" s="30">
        <v>-8.3780132059696255E-2</v>
      </c>
      <c r="H11" s="30">
        <v>-1.7500660177973915E-2</v>
      </c>
      <c r="I11" s="32">
        <v>-1.5553964170387458E-2</v>
      </c>
      <c r="J11" s="30"/>
      <c r="K11" s="51"/>
      <c r="L11" s="52">
        <v>99.381247500999606</v>
      </c>
    </row>
    <row r="12" spans="1:12" x14ac:dyDescent="0.25">
      <c r="A12" s="29"/>
      <c r="B12" s="78" t="s">
        <v>33</v>
      </c>
      <c r="C12" s="78"/>
      <c r="D12" s="78"/>
      <c r="E12" s="78"/>
      <c r="F12" s="78"/>
      <c r="G12" s="78"/>
      <c r="H12" s="78"/>
      <c r="I12" s="79"/>
      <c r="J12" s="30"/>
      <c r="K12" s="51"/>
      <c r="L12" s="52">
        <v>96.151719312275091</v>
      </c>
    </row>
    <row r="13" spans="1:12" x14ac:dyDescent="0.25">
      <c r="A13" s="33" t="s">
        <v>32</v>
      </c>
      <c r="B13" s="30">
        <v>-5.5443218872026079E-2</v>
      </c>
      <c r="C13" s="30">
        <v>-5.2410597096298694E-2</v>
      </c>
      <c r="D13" s="30">
        <v>-1.5390570907030887E-2</v>
      </c>
      <c r="E13" s="30">
        <v>7.6115885122751692E-4</v>
      </c>
      <c r="F13" s="30">
        <v>-0.11485755040838275</v>
      </c>
      <c r="G13" s="30">
        <v>-9.9978961500355013E-2</v>
      </c>
      <c r="H13" s="30">
        <v>-1.5969399538256934E-2</v>
      </c>
      <c r="I13" s="32">
        <v>-2.5726917988628473E-2</v>
      </c>
      <c r="J13" s="30"/>
      <c r="K13" s="51"/>
      <c r="L13" s="52">
        <v>96.222510995601766</v>
      </c>
    </row>
    <row r="14" spans="1:12" x14ac:dyDescent="0.25">
      <c r="A14" s="33" t="s">
        <v>31</v>
      </c>
      <c r="B14" s="30">
        <v>-5.5343805263705415E-2</v>
      </c>
      <c r="C14" s="30">
        <v>-5.4930896678045071E-2</v>
      </c>
      <c r="D14" s="30">
        <v>-2.4578401254591875E-2</v>
      </c>
      <c r="E14" s="30">
        <v>1.6715686147930064E-3</v>
      </c>
      <c r="F14" s="30">
        <v>-6.1887898811086361E-2</v>
      </c>
      <c r="G14" s="30">
        <v>-6.1470096135434082E-2</v>
      </c>
      <c r="H14" s="30">
        <v>-1.9163548519921192E-2</v>
      </c>
      <c r="I14" s="32">
        <v>-3.3506832707695944E-3</v>
      </c>
      <c r="J14" s="30"/>
      <c r="K14" s="47"/>
      <c r="L14" s="52">
        <v>94.278528588564583</v>
      </c>
    </row>
    <row r="15" spans="1:12" x14ac:dyDescent="0.25">
      <c r="A15" s="34" t="s">
        <v>56</v>
      </c>
      <c r="B15" s="30">
        <v>-0.16656249999999995</v>
      </c>
      <c r="C15" s="30">
        <v>-0.16206799531066818</v>
      </c>
      <c r="D15" s="30">
        <v>-1.3857615894039665E-2</v>
      </c>
      <c r="E15" s="30">
        <v>-4.9305473576515935E-2</v>
      </c>
      <c r="F15" s="30">
        <v>-8.6787699382426031E-2</v>
      </c>
      <c r="G15" s="30">
        <v>-8.597125467247746E-2</v>
      </c>
      <c r="H15" s="30">
        <v>2.1169442373700553E-2</v>
      </c>
      <c r="I15" s="32">
        <v>2.0105727734102796E-2</v>
      </c>
      <c r="J15" s="30"/>
      <c r="K15" s="66" t="s">
        <v>30</v>
      </c>
      <c r="L15" s="52">
        <v>100</v>
      </c>
    </row>
    <row r="16" spans="1:12" x14ac:dyDescent="0.25">
      <c r="A16" s="33" t="s">
        <v>57</v>
      </c>
      <c r="B16" s="30">
        <v>-8.7308394160583891E-2</v>
      </c>
      <c r="C16" s="30">
        <v>-8.4756773242515071E-2</v>
      </c>
      <c r="D16" s="30">
        <v>-2.6672793123952543E-2</v>
      </c>
      <c r="E16" s="30">
        <v>-6.99489138352416E-3</v>
      </c>
      <c r="F16" s="30">
        <v>-0.10767951143882371</v>
      </c>
      <c r="G16" s="30">
        <v>-8.6994563128674485E-2</v>
      </c>
      <c r="H16" s="30">
        <v>-1.70854133234839E-2</v>
      </c>
      <c r="I16" s="32">
        <v>-1.4094648780810015E-2</v>
      </c>
      <c r="J16" s="30"/>
      <c r="K16" s="51"/>
      <c r="L16" s="52">
        <v>99.060725415413003</v>
      </c>
    </row>
    <row r="17" spans="1:12" x14ac:dyDescent="0.25">
      <c r="A17" s="33" t="s">
        <v>58</v>
      </c>
      <c r="B17" s="30">
        <v>-4.3947957364488088E-2</v>
      </c>
      <c r="C17" s="30">
        <v>-4.1621354424122514E-2</v>
      </c>
      <c r="D17" s="30">
        <v>-2.0770037686001719E-2</v>
      </c>
      <c r="E17" s="30">
        <v>5.9656785881228025E-3</v>
      </c>
      <c r="F17" s="30">
        <v>-9.5757111280374341E-2</v>
      </c>
      <c r="G17" s="30">
        <v>-7.8598211806130358E-2</v>
      </c>
      <c r="H17" s="30">
        <v>-1.9032847696305755E-2</v>
      </c>
      <c r="I17" s="32">
        <v>-2.1102414170143913E-2</v>
      </c>
      <c r="J17" s="30"/>
      <c r="K17" s="51"/>
      <c r="L17" s="52">
        <v>98.25853510346839</v>
      </c>
    </row>
    <row r="18" spans="1:12" x14ac:dyDescent="0.25">
      <c r="A18" s="33" t="s">
        <v>59</v>
      </c>
      <c r="B18" s="30">
        <v>-3.8509313863147043E-2</v>
      </c>
      <c r="C18" s="30">
        <v>-3.9004069794639107E-2</v>
      </c>
      <c r="D18" s="30">
        <v>-1.6883135528330873E-2</v>
      </c>
      <c r="E18" s="30">
        <v>4.5559805838404355E-3</v>
      </c>
      <c r="F18" s="30">
        <v>-8.5851656568089574E-2</v>
      </c>
      <c r="G18" s="30">
        <v>-8.677843677984709E-2</v>
      </c>
      <c r="H18" s="30">
        <v>-1.7652857723169602E-2</v>
      </c>
      <c r="I18" s="32">
        <v>-1.2294388618590446E-2</v>
      </c>
      <c r="J18" s="30"/>
      <c r="K18" s="51"/>
      <c r="L18" s="52">
        <v>93.837629306412637</v>
      </c>
    </row>
    <row r="19" spans="1:12" ht="17.25" customHeight="1" x14ac:dyDescent="0.25">
      <c r="A19" s="33" t="s">
        <v>60</v>
      </c>
      <c r="B19" s="30">
        <v>-3.5872065727699409E-2</v>
      </c>
      <c r="C19" s="30">
        <v>-3.3887680094089934E-2</v>
      </c>
      <c r="D19" s="30">
        <v>-1.3348147258422816E-2</v>
      </c>
      <c r="E19" s="30">
        <v>6.9435625398368561E-3</v>
      </c>
      <c r="F19" s="30">
        <v>-8.7990561005408696E-2</v>
      </c>
      <c r="G19" s="30">
        <v>-8.4946392634815182E-2</v>
      </c>
      <c r="H19" s="30">
        <v>-1.0749710689293202E-2</v>
      </c>
      <c r="I19" s="32">
        <v>-1.3004252286750617E-2</v>
      </c>
      <c r="J19" s="35"/>
      <c r="K19" s="53"/>
      <c r="L19" s="52">
        <v>92.378082182346603</v>
      </c>
    </row>
    <row r="20" spans="1:12" x14ac:dyDescent="0.25">
      <c r="A20" s="33" t="s">
        <v>61</v>
      </c>
      <c r="B20" s="30">
        <v>-4.5776902887139093E-2</v>
      </c>
      <c r="C20" s="30">
        <v>-4.3265789473684202E-2</v>
      </c>
      <c r="D20" s="30">
        <v>-2.111200861604734E-2</v>
      </c>
      <c r="E20" s="30">
        <v>4.5439792275234758E-3</v>
      </c>
      <c r="F20" s="30">
        <v>-8.6511720112469104E-2</v>
      </c>
      <c r="G20" s="30">
        <v>-8.4518630627783975E-2</v>
      </c>
      <c r="H20" s="30">
        <v>-2.1175058669419267E-2</v>
      </c>
      <c r="I20" s="32">
        <v>-3.4001619379834147E-2</v>
      </c>
      <c r="J20" s="20"/>
      <c r="K20" s="46"/>
      <c r="L20" s="52">
        <v>90.761404758180404</v>
      </c>
    </row>
    <row r="21" spans="1:12" ht="15.75" thickBot="1" x14ac:dyDescent="0.3">
      <c r="A21" s="36" t="s">
        <v>62</v>
      </c>
      <c r="B21" s="37">
        <v>-9.5083906464924373E-2</v>
      </c>
      <c r="C21" s="37">
        <v>-9.6326923076923143E-2</v>
      </c>
      <c r="D21" s="37">
        <v>-3.9319509345794423E-2</v>
      </c>
      <c r="E21" s="37">
        <v>-1.9704088889925808E-3</v>
      </c>
      <c r="F21" s="37">
        <v>-8.9133401830613135E-2</v>
      </c>
      <c r="G21" s="37">
        <v>-7.9354365954237283E-2</v>
      </c>
      <c r="H21" s="37">
        <v>-5.0368993764719705E-2</v>
      </c>
      <c r="I21" s="38">
        <v>2.0136090423637176E-2</v>
      </c>
      <c r="J21" s="20"/>
      <c r="K21" s="67" t="s">
        <v>29</v>
      </c>
      <c r="L21" s="52">
        <v>100</v>
      </c>
    </row>
    <row r="22" spans="1:12" ht="15.75" thickTop="1" x14ac:dyDescent="0.25">
      <c r="A22" s="39" t="s">
        <v>55</v>
      </c>
      <c r="B22" s="20"/>
      <c r="C22" s="20"/>
      <c r="D22" s="20"/>
      <c r="E22" s="20"/>
      <c r="F22" s="20"/>
      <c r="G22" s="20"/>
      <c r="H22" s="20"/>
      <c r="I22" s="20"/>
      <c r="J22" s="20"/>
      <c r="K22" s="46"/>
      <c r="L22" s="52">
        <v>99.358425204834759</v>
      </c>
    </row>
    <row r="23" spans="1:12" ht="5.8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54"/>
      <c r="L23" s="52">
        <v>97.912449993441115</v>
      </c>
    </row>
    <row r="24" spans="1:12" x14ac:dyDescent="0.25">
      <c r="A24" s="40" t="str">
        <f>"Indexed number of employee jobs and total employee wages, "&amp;$L$1&amp;" and Australia"</f>
        <v>Indexed number of employee jobs and total employee wages, Northern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54"/>
      <c r="L24" s="52">
        <v>94.151826793616877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54"/>
      <c r="L25" s="52">
        <v>93.891976980283872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54"/>
      <c r="L26" s="52">
        <v>92.511537320928028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67" t="s">
        <v>28</v>
      </c>
      <c r="L27" s="52">
        <v>100</v>
      </c>
    </row>
    <row r="28" spans="1:12" x14ac:dyDescent="0.25">
      <c r="A28" s="20"/>
      <c r="B28" s="40"/>
      <c r="C28" s="40"/>
      <c r="D28" s="40"/>
      <c r="E28" s="40"/>
      <c r="F28" s="40"/>
      <c r="G28" s="40"/>
      <c r="H28" s="40"/>
      <c r="I28" s="40"/>
      <c r="J28" s="40"/>
      <c r="K28" s="55"/>
      <c r="L28" s="52">
        <v>99.682622578177046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54"/>
      <c r="L29" s="52">
        <v>98.612571987068449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54"/>
      <c r="L30" s="52">
        <v>94.277569607265548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54"/>
      <c r="L31" s="52">
        <v>92.743467845978984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54"/>
      <c r="L32" s="52">
        <v>91.820076254221661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54"/>
      <c r="L33" s="52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52" t="s">
        <v>27</v>
      </c>
      <c r="L34" s="52"/>
    </row>
    <row r="35" spans="1:12" ht="5.8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52"/>
      <c r="L35" s="51" t="s">
        <v>25</v>
      </c>
    </row>
    <row r="36" spans="1:12" x14ac:dyDescent="0.25">
      <c r="A36" s="41" t="str">
        <f>"Indexed number of employee jobs held by men, by age group, "&amp;$L$1</f>
        <v>Indexed number of employee jobs held by men, by age group, Northern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51" t="s">
        <v>56</v>
      </c>
      <c r="L36" s="52">
        <v>99.559193954659946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51" t="s">
        <v>57</v>
      </c>
      <c r="L37" s="52">
        <v>99.656643429403815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51" t="s">
        <v>58</v>
      </c>
      <c r="L38" s="52">
        <v>99.677007436340418</v>
      </c>
    </row>
    <row r="39" spans="1:12" x14ac:dyDescent="0.25">
      <c r="K39" s="53" t="s">
        <v>59</v>
      </c>
      <c r="L39" s="52">
        <v>99.925205684367995</v>
      </c>
    </row>
    <row r="40" spans="1:12" x14ac:dyDescent="0.25">
      <c r="K40" s="46" t="s">
        <v>60</v>
      </c>
      <c r="L40" s="52">
        <v>99.695479034902789</v>
      </c>
    </row>
    <row r="41" spans="1:12" x14ac:dyDescent="0.25">
      <c r="K41" s="46" t="s">
        <v>61</v>
      </c>
      <c r="L41" s="52">
        <v>99.471299093655588</v>
      </c>
    </row>
    <row r="42" spans="1:12" x14ac:dyDescent="0.25">
      <c r="K42" s="46" t="s">
        <v>62</v>
      </c>
      <c r="L42" s="52">
        <v>98.930753564154784</v>
      </c>
    </row>
    <row r="43" spans="1:12" x14ac:dyDescent="0.25">
      <c r="K43" s="46" t="s">
        <v>63</v>
      </c>
      <c r="L43" s="52">
        <v>0</v>
      </c>
    </row>
    <row r="44" spans="1:12" x14ac:dyDescent="0.25">
      <c r="K44" s="52"/>
      <c r="L44" s="52" t="s">
        <v>24</v>
      </c>
    </row>
    <row r="45" spans="1:12" x14ac:dyDescent="0.25">
      <c r="K45" s="51" t="s">
        <v>56</v>
      </c>
      <c r="L45" s="52">
        <v>86.083123425692705</v>
      </c>
    </row>
    <row r="46" spans="1:12" ht="15.4" customHeight="1" x14ac:dyDescent="0.25">
      <c r="A46" s="41" t="str">
        <f>"Indexed number of employee jobs held by women, by age group, "&amp;$L$1</f>
        <v>Indexed number of employee jobs held by women, by age group, Northern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51" t="s">
        <v>57</v>
      </c>
      <c r="L46" s="52">
        <v>93.840391218395595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51" t="s">
        <v>58</v>
      </c>
      <c r="L47" s="52">
        <v>97.205738751596186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53" t="s">
        <v>59</v>
      </c>
      <c r="L48" s="52">
        <v>96.690351533283476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46" t="s">
        <v>60</v>
      </c>
      <c r="L49" s="52">
        <v>97.118763176387915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46" t="s">
        <v>61</v>
      </c>
      <c r="L50" s="52">
        <v>96.727089627391734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46" t="s">
        <v>62</v>
      </c>
      <c r="L51" s="52">
        <v>94.602851323828915</v>
      </c>
    </row>
    <row r="52" spans="1:12" ht="15.4" customHeight="1" x14ac:dyDescent="0.25">
      <c r="B52" s="41"/>
      <c r="C52" s="41"/>
      <c r="D52" s="41"/>
      <c r="E52" s="41"/>
      <c r="F52" s="41"/>
      <c r="G52" s="41"/>
      <c r="H52" s="41"/>
      <c r="I52" s="41"/>
      <c r="J52" s="41"/>
      <c r="K52" s="46" t="s">
        <v>63</v>
      </c>
      <c r="L52" s="52">
        <v>0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52"/>
      <c r="L53" s="52" t="s">
        <v>23</v>
      </c>
    </row>
    <row r="54" spans="1:12" ht="15.4" customHeight="1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51" t="s">
        <v>56</v>
      </c>
      <c r="L54" s="52">
        <v>86.640428211586894</v>
      </c>
    </row>
    <row r="55" spans="1:12" ht="15.4" customHeight="1" x14ac:dyDescent="0.25">
      <c r="A55" s="41" t="str">
        <f>"Change in employee jobs since week ending 14 March by Industry, "&amp;$L$1</f>
        <v>Change in employee jobs since week ending 14 March by Industry, Northern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51" t="s">
        <v>57</v>
      </c>
      <c r="L55" s="52">
        <v>91.841847882634482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51" t="s">
        <v>58</v>
      </c>
      <c r="L56" s="52">
        <v>95.50259145196425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53" t="s">
        <v>59</v>
      </c>
      <c r="L57" s="52">
        <v>95.41669783096485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46" t="s">
        <v>60</v>
      </c>
      <c r="L58" s="52">
        <v>96.462637620051524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46" t="s">
        <v>61</v>
      </c>
      <c r="L59" s="52">
        <v>95.060171198388716</v>
      </c>
    </row>
    <row r="60" spans="1:12" ht="15.4" customHeight="1" x14ac:dyDescent="0.25">
      <c r="K60" s="46" t="s">
        <v>62</v>
      </c>
      <c r="L60" s="52">
        <v>91.289205702647664</v>
      </c>
    </row>
    <row r="61" spans="1:12" ht="15.4" customHeight="1" x14ac:dyDescent="0.25">
      <c r="K61" s="46" t="s">
        <v>63</v>
      </c>
      <c r="L61" s="52">
        <v>0</v>
      </c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48"/>
      <c r="L62" s="48"/>
    </row>
    <row r="63" spans="1:12" ht="15.4" customHeight="1" x14ac:dyDescent="0.25">
      <c r="K63" s="52" t="s">
        <v>26</v>
      </c>
      <c r="L63" s="55"/>
    </row>
    <row r="64" spans="1:12" ht="15.4" customHeight="1" x14ac:dyDescent="0.25">
      <c r="K64" s="55"/>
      <c r="L64" s="51" t="s">
        <v>25</v>
      </c>
    </row>
    <row r="65" spans="1:12" ht="15.4" customHeight="1" x14ac:dyDescent="0.25">
      <c r="K65" s="51" t="s">
        <v>56</v>
      </c>
      <c r="L65" s="52">
        <v>99.238302502720344</v>
      </c>
    </row>
    <row r="66" spans="1:12" ht="15.4" customHeight="1" x14ac:dyDescent="0.25">
      <c r="K66" s="51" t="s">
        <v>57</v>
      </c>
      <c r="L66" s="52">
        <v>99.803576966814845</v>
      </c>
    </row>
    <row r="67" spans="1:12" ht="15.4" customHeight="1" x14ac:dyDescent="0.25">
      <c r="K67" s="51" t="s">
        <v>58</v>
      </c>
      <c r="L67" s="52">
        <v>99.842171717171709</v>
      </c>
    </row>
    <row r="68" spans="1:12" ht="15.4" customHeight="1" x14ac:dyDescent="0.25">
      <c r="K68" s="53" t="s">
        <v>59</v>
      </c>
      <c r="L68" s="52">
        <v>100.20366598778003</v>
      </c>
    </row>
    <row r="69" spans="1:12" ht="15.4" customHeight="1" x14ac:dyDescent="0.25">
      <c r="K69" s="46" t="s">
        <v>60</v>
      </c>
      <c r="L69" s="52">
        <v>99.868452523319789</v>
      </c>
    </row>
    <row r="70" spans="1:12" ht="15.4" customHeight="1" x14ac:dyDescent="0.25">
      <c r="K70" s="46" t="s">
        <v>61</v>
      </c>
      <c r="L70" s="52">
        <v>100.0278940027894</v>
      </c>
    </row>
    <row r="71" spans="1:12" ht="15.4" customHeight="1" x14ac:dyDescent="0.25">
      <c r="K71" s="46" t="s">
        <v>62</v>
      </c>
      <c r="L71" s="52">
        <v>101.29310344827587</v>
      </c>
    </row>
    <row r="72" spans="1:12" ht="15.4" customHeight="1" x14ac:dyDescent="0.25">
      <c r="K72" s="46" t="s">
        <v>63</v>
      </c>
      <c r="L72" s="52">
        <v>0</v>
      </c>
    </row>
    <row r="73" spans="1:12" ht="15.4" customHeight="1" x14ac:dyDescent="0.25">
      <c r="K73" s="47"/>
      <c r="L73" s="52" t="s">
        <v>24</v>
      </c>
    </row>
    <row r="74" spans="1:12" ht="15.4" customHeight="1" x14ac:dyDescent="0.25">
      <c r="K74" s="51" t="s">
        <v>56</v>
      </c>
      <c r="L74" s="52">
        <v>84.330794341675727</v>
      </c>
    </row>
    <row r="75" spans="1:12" ht="15.4" customHeight="1" x14ac:dyDescent="0.25">
      <c r="K75" s="51" t="s">
        <v>57</v>
      </c>
      <c r="L75" s="52">
        <v>94.045280678176368</v>
      </c>
    </row>
    <row r="76" spans="1:12" ht="15.4" customHeight="1" x14ac:dyDescent="0.25">
      <c r="K76" s="51" t="s">
        <v>58</v>
      </c>
      <c r="L76" s="52">
        <v>98.003472222222214</v>
      </c>
    </row>
    <row r="77" spans="1:12" ht="15.4" customHeight="1" x14ac:dyDescent="0.25">
      <c r="A77" s="40" t="str">
        <f>"Distribution of employee jobs by industry, "&amp;$L$1</f>
        <v>Distribution of employee jobs by industry, Northern Territory</v>
      </c>
      <c r="K77" s="53" t="s">
        <v>59</v>
      </c>
      <c r="L77" s="52">
        <v>98.913781398506444</v>
      </c>
    </row>
    <row r="78" spans="1:12" ht="15.4" customHeight="1" x14ac:dyDescent="0.25">
      <c r="K78" s="46" t="s">
        <v>60</v>
      </c>
      <c r="L78" s="52">
        <v>98.481224587419277</v>
      </c>
    </row>
    <row r="79" spans="1:12" ht="15.4" customHeight="1" x14ac:dyDescent="0.25">
      <c r="K79" s="46" t="s">
        <v>61</v>
      </c>
      <c r="L79" s="52">
        <v>98.493723849372387</v>
      </c>
    </row>
    <row r="80" spans="1:12" ht="15.4" customHeight="1" x14ac:dyDescent="0.25">
      <c r="K80" s="46" t="s">
        <v>62</v>
      </c>
      <c r="L80" s="52">
        <v>93.472906403940897</v>
      </c>
    </row>
    <row r="81" spans="1:12" ht="15.4" customHeight="1" x14ac:dyDescent="0.25">
      <c r="K81" s="46" t="s">
        <v>63</v>
      </c>
      <c r="L81" s="52">
        <v>0</v>
      </c>
    </row>
    <row r="82" spans="1:12" ht="15.4" customHeight="1" x14ac:dyDescent="0.25">
      <c r="K82" s="48"/>
      <c r="L82" s="52" t="s">
        <v>23</v>
      </c>
    </row>
    <row r="83" spans="1:12" ht="15.4" customHeight="1" x14ac:dyDescent="0.25">
      <c r="K83" s="51" t="s">
        <v>56</v>
      </c>
      <c r="L83" s="52">
        <v>82.073449401523391</v>
      </c>
    </row>
    <row r="84" spans="1:12" ht="15.4" customHeight="1" x14ac:dyDescent="0.25">
      <c r="K84" s="51" t="s">
        <v>57</v>
      </c>
      <c r="L84" s="52">
        <v>90.983045590819827</v>
      </c>
    </row>
    <row r="85" spans="1:12" ht="15.4" customHeight="1" x14ac:dyDescent="0.25">
      <c r="K85" s="51" t="s">
        <v>58</v>
      </c>
      <c r="L85" s="52">
        <v>95.725615530303031</v>
      </c>
    </row>
    <row r="86" spans="1:12" ht="15.4" customHeight="1" x14ac:dyDescent="0.25">
      <c r="K86" s="53" t="s">
        <v>59</v>
      </c>
      <c r="L86" s="52">
        <v>96.942391620599352</v>
      </c>
    </row>
    <row r="87" spans="1:12" ht="15.4" customHeight="1" x14ac:dyDescent="0.25">
      <c r="K87" s="46" t="s">
        <v>60</v>
      </c>
      <c r="L87" s="52">
        <v>96.545922028222918</v>
      </c>
    </row>
    <row r="88" spans="1:12" ht="15.4" customHeight="1" x14ac:dyDescent="0.25">
      <c r="K88" s="46" t="s">
        <v>61</v>
      </c>
      <c r="L88" s="52">
        <v>95.986610878661082</v>
      </c>
    </row>
    <row r="89" spans="1:12" ht="15.4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6" t="s">
        <v>62</v>
      </c>
      <c r="L89" s="52">
        <v>89.608374384236456</v>
      </c>
    </row>
    <row r="90" spans="1:12" ht="15.4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6" t="s">
        <v>63</v>
      </c>
      <c r="L90" s="52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7"/>
      <c r="L91" s="47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52" t="s">
        <v>22</v>
      </c>
      <c r="L92" s="47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47"/>
      <c r="L93" s="56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47" t="s">
        <v>19</v>
      </c>
      <c r="L94" s="51">
        <v>-6.0871302957633988E-2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47" t="s">
        <v>0</v>
      </c>
      <c r="L95" s="51">
        <v>-0.10170458649331882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47" t="s">
        <v>1</v>
      </c>
      <c r="L96" s="51">
        <v>-4.1264157837047843E-2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47" t="s">
        <v>18</v>
      </c>
      <c r="L97" s="51">
        <v>1.3135536075522536E-2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47" t="s">
        <v>2</v>
      </c>
      <c r="L98" s="51">
        <v>-4.6900256378952454E-2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47" t="s">
        <v>17</v>
      </c>
      <c r="L99" s="51">
        <v>-4.1934766493698983E-2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47" t="s">
        <v>16</v>
      </c>
      <c r="L100" s="51">
        <v>-3.6933127282944733E-2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47" t="s">
        <v>15</v>
      </c>
      <c r="L101" s="51">
        <v>-0.29152309612983773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47" t="s">
        <v>14</v>
      </c>
      <c r="L102" s="51">
        <v>-6.1487938858371116E-2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47" t="s">
        <v>13</v>
      </c>
      <c r="L103" s="51">
        <v>-8.6195462478184992E-2</v>
      </c>
    </row>
    <row r="104" spans="1:12" x14ac:dyDescent="0.25">
      <c r="K104" s="47" t="s">
        <v>12</v>
      </c>
      <c r="L104" s="51">
        <v>-4.9999999999999933E-2</v>
      </c>
    </row>
    <row r="105" spans="1:12" x14ac:dyDescent="0.25">
      <c r="K105" s="47" t="s">
        <v>11</v>
      </c>
      <c r="L105" s="51">
        <v>-5.4846698113207526E-2</v>
      </c>
    </row>
    <row r="106" spans="1:12" x14ac:dyDescent="0.25">
      <c r="K106" s="47" t="s">
        <v>10</v>
      </c>
      <c r="L106" s="51">
        <v>-6.700672849609024E-2</v>
      </c>
    </row>
    <row r="107" spans="1:12" x14ac:dyDescent="0.25">
      <c r="K107" s="47" t="s">
        <v>9</v>
      </c>
      <c r="L107" s="51">
        <v>-8.3827311696264561E-2</v>
      </c>
    </row>
    <row r="108" spans="1:12" x14ac:dyDescent="0.25">
      <c r="K108" s="47" t="s">
        <v>8</v>
      </c>
      <c r="L108" s="51">
        <v>-2.1448751854479808E-2</v>
      </c>
    </row>
    <row r="109" spans="1:12" x14ac:dyDescent="0.25">
      <c r="K109" s="47" t="s">
        <v>7</v>
      </c>
      <c r="L109" s="51">
        <v>1.9538671830504617E-2</v>
      </c>
    </row>
    <row r="110" spans="1:12" x14ac:dyDescent="0.25">
      <c r="K110" s="47" t="s">
        <v>6</v>
      </c>
      <c r="L110" s="51">
        <v>-1.0587893574997009E-2</v>
      </c>
    </row>
    <row r="111" spans="1:12" x14ac:dyDescent="0.25">
      <c r="K111" s="47" t="s">
        <v>5</v>
      </c>
      <c r="L111" s="51">
        <v>-0.28958817829457362</v>
      </c>
    </row>
    <row r="112" spans="1:12" x14ac:dyDescent="0.25">
      <c r="K112" s="47" t="s">
        <v>3</v>
      </c>
      <c r="L112" s="51">
        <v>-4.6769693067181706E-2</v>
      </c>
    </row>
    <row r="113" spans="1:12" x14ac:dyDescent="0.25">
      <c r="K113" s="47"/>
      <c r="L113" s="57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47"/>
      <c r="L114" s="57"/>
    </row>
    <row r="115" spans="1:12" x14ac:dyDescent="0.25">
      <c r="K115" s="47"/>
      <c r="L115" s="57"/>
    </row>
    <row r="116" spans="1:12" x14ac:dyDescent="0.25">
      <c r="K116" s="47"/>
      <c r="L116" s="57"/>
    </row>
    <row r="117" spans="1:12" x14ac:dyDescent="0.25">
      <c r="K117" s="47"/>
      <c r="L117" s="57"/>
    </row>
    <row r="118" spans="1:12" x14ac:dyDescent="0.25">
      <c r="K118" s="47"/>
      <c r="L118" s="57"/>
    </row>
    <row r="119" spans="1:12" x14ac:dyDescent="0.25">
      <c r="K119" s="47"/>
      <c r="L119" s="57"/>
    </row>
    <row r="120" spans="1:12" x14ac:dyDescent="0.25">
      <c r="K120" s="47"/>
      <c r="L120" s="57"/>
    </row>
    <row r="121" spans="1:12" x14ac:dyDescent="0.25">
      <c r="K121" s="47"/>
      <c r="L121" s="56"/>
    </row>
    <row r="122" spans="1:12" x14ac:dyDescent="0.25">
      <c r="K122" s="47"/>
      <c r="L122" s="57"/>
    </row>
    <row r="123" spans="1:12" x14ac:dyDescent="0.25">
      <c r="K123" s="47"/>
      <c r="L123" s="57"/>
    </row>
    <row r="124" spans="1:12" x14ac:dyDescent="0.25">
      <c r="K124" s="47"/>
      <c r="L124" s="57"/>
    </row>
    <row r="125" spans="1:12" x14ac:dyDescent="0.25">
      <c r="K125" s="47"/>
      <c r="L125" s="57"/>
    </row>
    <row r="126" spans="1:12" x14ac:dyDescent="0.25">
      <c r="K126" s="47"/>
      <c r="L126" s="57"/>
    </row>
    <row r="127" spans="1:12" x14ac:dyDescent="0.25">
      <c r="K127" s="47"/>
      <c r="L127" s="57"/>
    </row>
    <row r="128" spans="1:12" x14ac:dyDescent="0.25">
      <c r="K128" s="47"/>
      <c r="L128" s="57"/>
    </row>
    <row r="129" spans="11:12" x14ac:dyDescent="0.25">
      <c r="K129" s="47"/>
      <c r="L129" s="57"/>
    </row>
    <row r="130" spans="11:12" x14ac:dyDescent="0.25">
      <c r="K130" s="47"/>
      <c r="L130" s="57"/>
    </row>
    <row r="131" spans="11:12" x14ac:dyDescent="0.25">
      <c r="K131" s="47"/>
      <c r="L131" s="57"/>
    </row>
    <row r="132" spans="11:12" x14ac:dyDescent="0.25">
      <c r="K132" s="47"/>
      <c r="L132" s="57"/>
    </row>
    <row r="133" spans="11:12" x14ac:dyDescent="0.25">
      <c r="K133" s="47"/>
      <c r="L133" s="57"/>
    </row>
    <row r="134" spans="11:12" x14ac:dyDescent="0.25">
      <c r="K134" s="43"/>
      <c r="L134" s="57"/>
    </row>
    <row r="135" spans="11:12" x14ac:dyDescent="0.25">
      <c r="K135" s="43"/>
      <c r="L135" s="57"/>
    </row>
    <row r="136" spans="11:12" x14ac:dyDescent="0.25">
      <c r="K136" s="43"/>
      <c r="L136" s="57"/>
    </row>
    <row r="137" spans="11:12" x14ac:dyDescent="0.25">
      <c r="K137" s="43"/>
      <c r="L137" s="57"/>
    </row>
    <row r="138" spans="11:12" x14ac:dyDescent="0.25">
      <c r="K138" s="43"/>
      <c r="L138" s="57"/>
    </row>
    <row r="139" spans="11:12" x14ac:dyDescent="0.25">
      <c r="K139" s="43"/>
      <c r="L139" s="57"/>
    </row>
    <row r="140" spans="11:12" x14ac:dyDescent="0.25">
      <c r="K140" s="43"/>
      <c r="L140" s="57"/>
    </row>
    <row r="141" spans="11:12" x14ac:dyDescent="0.25">
      <c r="K141" s="58" t="s">
        <v>21</v>
      </c>
      <c r="L141" s="47"/>
    </row>
    <row r="142" spans="11:12" x14ac:dyDescent="0.25">
      <c r="K142" s="43"/>
      <c r="L142" s="59">
        <v>43904</v>
      </c>
    </row>
    <row r="143" spans="11:12" x14ac:dyDescent="0.25">
      <c r="K143" s="47" t="s">
        <v>19</v>
      </c>
      <c r="L143" s="56">
        <v>1.250499800079968E-2</v>
      </c>
    </row>
    <row r="144" spans="11:12" x14ac:dyDescent="0.25">
      <c r="K144" s="47" t="s">
        <v>0</v>
      </c>
      <c r="L144" s="56">
        <v>2.7678928428628548E-2</v>
      </c>
    </row>
    <row r="145" spans="11:12" x14ac:dyDescent="0.25">
      <c r="K145" s="47" t="s">
        <v>1</v>
      </c>
      <c r="L145" s="56">
        <v>2.735905637744902E-2</v>
      </c>
    </row>
    <row r="146" spans="11:12" x14ac:dyDescent="0.25">
      <c r="K146" s="47" t="s">
        <v>18</v>
      </c>
      <c r="L146" s="56">
        <v>1.482407037185126E-2</v>
      </c>
    </row>
    <row r="147" spans="11:12" x14ac:dyDescent="0.25">
      <c r="K147" s="47" t="s">
        <v>2</v>
      </c>
      <c r="L147" s="56">
        <v>8.1877249100359858E-2</v>
      </c>
    </row>
    <row r="148" spans="11:12" x14ac:dyDescent="0.25">
      <c r="K148" s="47" t="s">
        <v>17</v>
      </c>
      <c r="L148" s="56">
        <v>2.696921231507397E-2</v>
      </c>
    </row>
    <row r="149" spans="11:12" x14ac:dyDescent="0.25">
      <c r="K149" s="47" t="s">
        <v>16</v>
      </c>
      <c r="L149" s="56">
        <v>7.1151539384246301E-2</v>
      </c>
    </row>
    <row r="150" spans="11:12" x14ac:dyDescent="0.25">
      <c r="K150" s="47" t="s">
        <v>15</v>
      </c>
      <c r="L150" s="56">
        <v>7.206117552978808E-2</v>
      </c>
    </row>
    <row r="151" spans="11:12" x14ac:dyDescent="0.25">
      <c r="K151" s="47" t="s">
        <v>14</v>
      </c>
      <c r="L151" s="56">
        <v>4.1853258696521393E-2</v>
      </c>
    </row>
    <row r="152" spans="11:12" x14ac:dyDescent="0.25">
      <c r="K152" s="47" t="s">
        <v>13</v>
      </c>
      <c r="L152" s="56">
        <v>5.7277089164334263E-3</v>
      </c>
    </row>
    <row r="153" spans="11:12" x14ac:dyDescent="0.25">
      <c r="K153" s="47" t="s">
        <v>12</v>
      </c>
      <c r="L153" s="56">
        <v>1.4064374250299881E-2</v>
      </c>
    </row>
    <row r="154" spans="11:12" x14ac:dyDescent="0.25">
      <c r="K154" s="47" t="s">
        <v>11</v>
      </c>
      <c r="L154" s="56">
        <v>1.6953218712514994E-2</v>
      </c>
    </row>
    <row r="155" spans="11:12" x14ac:dyDescent="0.25">
      <c r="K155" s="47" t="s">
        <v>10</v>
      </c>
      <c r="L155" s="56">
        <v>5.4968012794882046E-2</v>
      </c>
    </row>
    <row r="156" spans="11:12" x14ac:dyDescent="0.25">
      <c r="K156" s="47" t="s">
        <v>9</v>
      </c>
      <c r="L156" s="56">
        <v>4.8970411835265897E-2</v>
      </c>
    </row>
    <row r="157" spans="11:12" x14ac:dyDescent="0.25">
      <c r="K157" s="47" t="s">
        <v>8</v>
      </c>
      <c r="L157" s="56">
        <v>0.15496801279488204</v>
      </c>
    </row>
    <row r="158" spans="11:12" x14ac:dyDescent="0.25">
      <c r="K158" s="47" t="s">
        <v>7</v>
      </c>
      <c r="L158" s="56">
        <v>8.775489804078368E-2</v>
      </c>
    </row>
    <row r="159" spans="11:12" x14ac:dyDescent="0.25">
      <c r="K159" s="47" t="s">
        <v>6</v>
      </c>
      <c r="L159" s="56">
        <v>0.17207117153138746</v>
      </c>
    </row>
    <row r="160" spans="11:12" x14ac:dyDescent="0.25">
      <c r="K160" s="47" t="s">
        <v>5</v>
      </c>
      <c r="L160" s="56">
        <v>2.063174730107957E-2</v>
      </c>
    </row>
    <row r="161" spans="11:12" x14ac:dyDescent="0.25">
      <c r="K161" s="47" t="s">
        <v>3</v>
      </c>
      <c r="L161" s="56">
        <v>4.657137145141943E-2</v>
      </c>
    </row>
    <row r="162" spans="11:12" x14ac:dyDescent="0.25">
      <c r="K162" s="43"/>
      <c r="L162" s="56" t="s">
        <v>20</v>
      </c>
    </row>
    <row r="163" spans="11:12" x14ac:dyDescent="0.25">
      <c r="K163" s="47" t="s">
        <v>19</v>
      </c>
      <c r="L163" s="56">
        <v>1.2456497417623941E-2</v>
      </c>
    </row>
    <row r="164" spans="11:12" x14ac:dyDescent="0.25">
      <c r="K164" s="47" t="s">
        <v>0</v>
      </c>
      <c r="L164" s="56">
        <v>2.6372764647954582E-2</v>
      </c>
    </row>
    <row r="165" spans="11:12" x14ac:dyDescent="0.25">
      <c r="K165" s="47" t="s">
        <v>1</v>
      </c>
      <c r="L165" s="56">
        <v>2.7821931832736332E-2</v>
      </c>
    </row>
    <row r="166" spans="11:12" x14ac:dyDescent="0.25">
      <c r="K166" s="47" t="s">
        <v>18</v>
      </c>
      <c r="L166" s="56">
        <v>1.5930236404674315E-2</v>
      </c>
    </row>
    <row r="167" spans="11:12" x14ac:dyDescent="0.25">
      <c r="K167" s="47" t="s">
        <v>2</v>
      </c>
      <c r="L167" s="56">
        <v>8.2773019789592964E-2</v>
      </c>
    </row>
    <row r="168" spans="11:12" x14ac:dyDescent="0.25">
      <c r="K168" s="47" t="s">
        <v>17</v>
      </c>
      <c r="L168" s="56">
        <v>2.7406308818078415E-2</v>
      </c>
    </row>
    <row r="169" spans="11:12" x14ac:dyDescent="0.25">
      <c r="K169" s="47" t="s">
        <v>16</v>
      </c>
      <c r="L169" s="56">
        <v>7.2682180714583183E-2</v>
      </c>
    </row>
    <row r="170" spans="11:12" x14ac:dyDescent="0.25">
      <c r="K170" s="47" t="s">
        <v>15</v>
      </c>
      <c r="L170" s="56">
        <v>5.4151967890153377E-2</v>
      </c>
    </row>
    <row r="171" spans="11:12" x14ac:dyDescent="0.25">
      <c r="K171" s="47" t="s">
        <v>14</v>
      </c>
      <c r="L171" s="56">
        <v>4.1663556562475348E-2</v>
      </c>
    </row>
    <row r="172" spans="11:12" x14ac:dyDescent="0.25">
      <c r="K172" s="47" t="s">
        <v>13</v>
      </c>
      <c r="L172" s="56">
        <v>5.5516420077814802E-3</v>
      </c>
    </row>
    <row r="173" spans="11:12" x14ac:dyDescent="0.25">
      <c r="K173" s="47" t="s">
        <v>12</v>
      </c>
      <c r="L173" s="56">
        <v>1.4172002615880362E-2</v>
      </c>
    </row>
    <row r="174" spans="11:12" x14ac:dyDescent="0.25">
      <c r="K174" s="47" t="s">
        <v>11</v>
      </c>
      <c r="L174" s="56">
        <v>1.6995800511131486E-2</v>
      </c>
    </row>
    <row r="175" spans="11:12" x14ac:dyDescent="0.25">
      <c r="K175" s="47" t="s">
        <v>10</v>
      </c>
      <c r="L175" s="56">
        <v>5.4397100647778147E-2</v>
      </c>
    </row>
    <row r="176" spans="11:12" x14ac:dyDescent="0.25">
      <c r="K176" s="47" t="s">
        <v>9</v>
      </c>
      <c r="L176" s="56">
        <v>4.7588092994377211E-2</v>
      </c>
    </row>
    <row r="177" spans="11:12" x14ac:dyDescent="0.25">
      <c r="K177" s="47" t="s">
        <v>8</v>
      </c>
      <c r="L177" s="56">
        <v>0.16084695488284942</v>
      </c>
    </row>
    <row r="178" spans="11:12" x14ac:dyDescent="0.25">
      <c r="K178" s="47" t="s">
        <v>7</v>
      </c>
      <c r="L178" s="56">
        <v>9.4899139321075562E-2</v>
      </c>
    </row>
    <row r="179" spans="11:12" x14ac:dyDescent="0.25">
      <c r="K179" s="47" t="s">
        <v>6</v>
      </c>
      <c r="L179" s="56">
        <v>0.18058120213443624</v>
      </c>
    </row>
    <row r="180" spans="11:12" x14ac:dyDescent="0.25">
      <c r="K180" s="47" t="s">
        <v>5</v>
      </c>
      <c r="L180" s="56">
        <v>1.5546527300070485E-2</v>
      </c>
    </row>
    <row r="181" spans="11:12" x14ac:dyDescent="0.25">
      <c r="K181" s="47" t="s">
        <v>3</v>
      </c>
      <c r="L181" s="56">
        <v>4.7087330877481973E-2</v>
      </c>
    </row>
    <row r="182" spans="11:12" x14ac:dyDescent="0.25">
      <c r="K182" s="43"/>
      <c r="L182" s="47"/>
    </row>
    <row r="183" spans="11:12" x14ac:dyDescent="0.25">
      <c r="K183" s="43"/>
      <c r="L183" s="47"/>
    </row>
    <row r="184" spans="11:12" x14ac:dyDescent="0.25">
      <c r="K184" s="43"/>
      <c r="L184" s="47"/>
    </row>
    <row r="185" spans="11:12" x14ac:dyDescent="0.25">
      <c r="K185" s="47"/>
      <c r="L185" s="47"/>
    </row>
    <row r="186" spans="11:12" x14ac:dyDescent="0.25">
      <c r="K186" s="47"/>
      <c r="L186" s="47"/>
    </row>
    <row r="187" spans="11:12" x14ac:dyDescent="0.25">
      <c r="K187" s="47"/>
      <c r="L187" s="47"/>
    </row>
    <row r="188" spans="11:12" x14ac:dyDescent="0.25">
      <c r="K188" s="47"/>
      <c r="L188" s="47"/>
    </row>
    <row r="189" spans="11:12" x14ac:dyDescent="0.25">
      <c r="K189" s="47"/>
      <c r="L189" s="47"/>
    </row>
    <row r="190" spans="11:12" x14ac:dyDescent="0.25">
      <c r="K190" s="47"/>
      <c r="L190" s="47"/>
    </row>
    <row r="191" spans="11:12" x14ac:dyDescent="0.25">
      <c r="K191" s="47"/>
      <c r="L191" s="47"/>
    </row>
    <row r="192" spans="11:12" x14ac:dyDescent="0.25">
      <c r="K192" s="47"/>
      <c r="L192" s="47"/>
    </row>
    <row r="193" spans="11:12" x14ac:dyDescent="0.25">
      <c r="K193" s="47"/>
      <c r="L193" s="47"/>
    </row>
    <row r="194" spans="11:12" x14ac:dyDescent="0.25">
      <c r="K194" s="47"/>
      <c r="L194" s="47"/>
    </row>
    <row r="195" spans="11:12" x14ac:dyDescent="0.25">
      <c r="K195" s="47"/>
      <c r="L195" s="47"/>
    </row>
    <row r="196" spans="11:12" x14ac:dyDescent="0.25">
      <c r="K196" s="47"/>
      <c r="L196" s="47"/>
    </row>
    <row r="197" spans="11:12" x14ac:dyDescent="0.25">
      <c r="K197" s="43"/>
      <c r="L197" s="47"/>
    </row>
    <row r="198" spans="11:12" x14ac:dyDescent="0.25">
      <c r="K198" s="43"/>
      <c r="L198" s="47"/>
    </row>
    <row r="199" spans="11:12" x14ac:dyDescent="0.25">
      <c r="K199" s="43"/>
      <c r="L199" s="47"/>
    </row>
    <row r="200" spans="11:12" x14ac:dyDescent="0.25">
      <c r="K200" s="43"/>
      <c r="L200" s="47"/>
    </row>
    <row r="201" spans="11:12" x14ac:dyDescent="0.25">
      <c r="K201" s="43"/>
      <c r="L201" s="47"/>
    </row>
    <row r="202" spans="11:12" x14ac:dyDescent="0.25">
      <c r="K202" s="43"/>
      <c r="L202" s="47"/>
    </row>
    <row r="203" spans="11:12" x14ac:dyDescent="0.25">
      <c r="K203" s="43"/>
      <c r="L203" s="47"/>
    </row>
    <row r="204" spans="11:12" x14ac:dyDescent="0.25">
      <c r="K204" s="43"/>
      <c r="L204" s="47"/>
    </row>
    <row r="205" spans="11:12" x14ac:dyDescent="0.25">
      <c r="K205" s="43"/>
      <c r="L205" s="47"/>
    </row>
    <row r="206" spans="11:12" x14ac:dyDescent="0.25">
      <c r="K206" s="43"/>
      <c r="L206" s="47"/>
    </row>
    <row r="207" spans="11:12" x14ac:dyDescent="0.25">
      <c r="K207" s="43"/>
      <c r="L207" s="47"/>
    </row>
    <row r="208" spans="11:12" x14ac:dyDescent="0.25">
      <c r="K208" s="43"/>
      <c r="L208" s="47"/>
    </row>
    <row r="209" spans="11:12" x14ac:dyDescent="0.25">
      <c r="K209" s="43"/>
      <c r="L209" s="47"/>
    </row>
    <row r="210" spans="11:12" x14ac:dyDescent="0.25">
      <c r="K210" s="43"/>
      <c r="L210" s="47"/>
    </row>
    <row r="211" spans="11:12" x14ac:dyDescent="0.25">
      <c r="K211" s="43"/>
      <c r="L211" s="47"/>
    </row>
    <row r="212" spans="11:12" x14ac:dyDescent="0.25">
      <c r="K212" s="43"/>
      <c r="L212" s="47"/>
    </row>
    <row r="213" spans="11:12" x14ac:dyDescent="0.25">
      <c r="K213" s="43"/>
      <c r="L213" s="47"/>
    </row>
    <row r="214" spans="11:12" x14ac:dyDescent="0.25">
      <c r="K214" s="43"/>
      <c r="L214" s="47"/>
    </row>
    <row r="215" spans="11:12" x14ac:dyDescent="0.25">
      <c r="K215" s="43"/>
      <c r="L215" s="47"/>
    </row>
    <row r="216" spans="11:12" x14ac:dyDescent="0.25">
      <c r="K216" s="43"/>
      <c r="L216" s="47"/>
    </row>
    <row r="217" spans="11:12" x14ac:dyDescent="0.25">
      <c r="K217" s="43"/>
      <c r="L217" s="47"/>
    </row>
    <row r="218" spans="11:12" x14ac:dyDescent="0.25">
      <c r="K218" s="43"/>
      <c r="L218" s="47"/>
    </row>
    <row r="219" spans="11:12" x14ac:dyDescent="0.25">
      <c r="K219" s="43"/>
      <c r="L219" s="47"/>
    </row>
    <row r="220" spans="11:12" x14ac:dyDescent="0.25">
      <c r="K220" s="43"/>
      <c r="L220" s="47"/>
    </row>
    <row r="221" spans="11:12" x14ac:dyDescent="0.25">
      <c r="K221" s="43"/>
      <c r="L221" s="47"/>
    </row>
    <row r="222" spans="11:12" x14ac:dyDescent="0.25">
      <c r="K222" s="43"/>
      <c r="L222" s="47"/>
    </row>
    <row r="223" spans="11:12" x14ac:dyDescent="0.25">
      <c r="K223" s="43"/>
      <c r="L223" s="47"/>
    </row>
    <row r="224" spans="11:12" x14ac:dyDescent="0.25">
      <c r="K224" s="43"/>
      <c r="L224" s="47"/>
    </row>
    <row r="225" spans="11:12" x14ac:dyDescent="0.25">
      <c r="K225" s="43"/>
      <c r="L225" s="47"/>
    </row>
    <row r="226" spans="11:12" x14ac:dyDescent="0.25">
      <c r="K226" s="43"/>
      <c r="L226" s="47"/>
    </row>
    <row r="227" spans="11:12" x14ac:dyDescent="0.25">
      <c r="K227" s="43"/>
      <c r="L227" s="47"/>
    </row>
    <row r="228" spans="11:12" x14ac:dyDescent="0.25">
      <c r="K228" s="43"/>
      <c r="L228" s="47"/>
    </row>
    <row r="229" spans="11:12" x14ac:dyDescent="0.25">
      <c r="K229" s="43"/>
      <c r="L229" s="47"/>
    </row>
    <row r="230" spans="11:12" x14ac:dyDescent="0.25">
      <c r="K230" s="43"/>
      <c r="L230" s="47"/>
    </row>
    <row r="231" spans="11:12" x14ac:dyDescent="0.25">
      <c r="K231" s="43"/>
      <c r="L231" s="47"/>
    </row>
    <row r="232" spans="11:12" x14ac:dyDescent="0.25">
      <c r="K232" s="43"/>
      <c r="L232" s="47"/>
    </row>
    <row r="233" spans="11:12" x14ac:dyDescent="0.25">
      <c r="K233" s="43"/>
      <c r="L233" s="47"/>
    </row>
    <row r="234" spans="11:12" x14ac:dyDescent="0.25">
      <c r="K234" s="43"/>
      <c r="L234" s="47"/>
    </row>
    <row r="235" spans="11:12" x14ac:dyDescent="0.25">
      <c r="K235" s="43"/>
      <c r="L235" s="47"/>
    </row>
    <row r="236" spans="11:12" x14ac:dyDescent="0.25">
      <c r="K236" s="43"/>
      <c r="L236" s="47"/>
    </row>
    <row r="237" spans="11:12" x14ac:dyDescent="0.25">
      <c r="K237" s="43"/>
      <c r="L237" s="47"/>
    </row>
    <row r="238" spans="11:12" x14ac:dyDescent="0.25">
      <c r="K238" s="43"/>
      <c r="L238" s="47"/>
    </row>
    <row r="239" spans="11:12" x14ac:dyDescent="0.25">
      <c r="K239" s="43"/>
      <c r="L239" s="47"/>
    </row>
    <row r="240" spans="11:12" x14ac:dyDescent="0.25">
      <c r="K240" s="43"/>
      <c r="L240" s="47"/>
    </row>
    <row r="241" spans="11:12" x14ac:dyDescent="0.25">
      <c r="K241" s="43"/>
      <c r="L241" s="47"/>
    </row>
    <row r="242" spans="11:12" x14ac:dyDescent="0.25">
      <c r="K242" s="43"/>
      <c r="L242" s="47"/>
    </row>
    <row r="243" spans="11:12" x14ac:dyDescent="0.25">
      <c r="K243" s="43"/>
      <c r="L243" s="47"/>
    </row>
    <row r="244" spans="11:12" x14ac:dyDescent="0.25">
      <c r="K244" s="43"/>
      <c r="L244" s="47"/>
    </row>
    <row r="245" spans="11:12" x14ac:dyDescent="0.25">
      <c r="K245" s="43"/>
      <c r="L245" s="47"/>
    </row>
    <row r="246" spans="11:12" x14ac:dyDescent="0.25">
      <c r="K246" s="43"/>
      <c r="L246" s="47"/>
    </row>
    <row r="247" spans="11:12" x14ac:dyDescent="0.25">
      <c r="K247" s="43"/>
      <c r="L247" s="47"/>
    </row>
    <row r="248" spans="11:12" x14ac:dyDescent="0.25">
      <c r="K248" s="43"/>
      <c r="L248" s="47"/>
    </row>
    <row r="249" spans="11:12" x14ac:dyDescent="0.25">
      <c r="K249" s="43"/>
      <c r="L249" s="47"/>
    </row>
    <row r="250" spans="11:12" x14ac:dyDescent="0.25">
      <c r="K250" s="43"/>
      <c r="L250" s="47"/>
    </row>
    <row r="251" spans="11:12" x14ac:dyDescent="0.25">
      <c r="K251" s="43"/>
      <c r="L251" s="47"/>
    </row>
    <row r="252" spans="11:12" x14ac:dyDescent="0.25">
      <c r="K252" s="43"/>
      <c r="L252" s="47"/>
    </row>
    <row r="253" spans="11:12" x14ac:dyDescent="0.25">
      <c r="K253" s="43"/>
      <c r="L253" s="47"/>
    </row>
    <row r="254" spans="11:12" x14ac:dyDescent="0.25">
      <c r="K254" s="43"/>
      <c r="L254" s="47"/>
    </row>
    <row r="255" spans="11:12" x14ac:dyDescent="0.25">
      <c r="K255" s="43"/>
      <c r="L255" s="47"/>
    </row>
    <row r="256" spans="11:12" x14ac:dyDescent="0.25">
      <c r="K256" s="43"/>
      <c r="L256" s="47"/>
    </row>
    <row r="257" spans="11:12" x14ac:dyDescent="0.25">
      <c r="K257" s="43"/>
      <c r="L257" s="47"/>
    </row>
    <row r="258" spans="11:12" x14ac:dyDescent="0.25">
      <c r="K258" s="43"/>
      <c r="L258" s="47"/>
    </row>
    <row r="259" spans="11:12" x14ac:dyDescent="0.25">
      <c r="K259" s="43"/>
      <c r="L259" s="47"/>
    </row>
    <row r="260" spans="11:12" x14ac:dyDescent="0.25">
      <c r="K260" s="43"/>
      <c r="L260" s="47"/>
    </row>
    <row r="261" spans="11:12" x14ac:dyDescent="0.25">
      <c r="K261" s="43"/>
      <c r="L261" s="47"/>
    </row>
    <row r="262" spans="11:12" x14ac:dyDescent="0.25">
      <c r="K262" s="43"/>
      <c r="L262" s="47"/>
    </row>
    <row r="263" spans="11:12" x14ac:dyDescent="0.25">
      <c r="K263" s="43"/>
      <c r="L263" s="4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39997558519241921"/>
  </sheetPr>
  <dimension ref="A1:L263"/>
  <sheetViews>
    <sheetView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0.42578125" style="19" customWidth="1"/>
    <col min="3" max="5" width="10" style="19" customWidth="1"/>
    <col min="6" max="6" width="10.42578125" style="19" customWidth="1"/>
    <col min="7" max="9" width="10" style="19" customWidth="1"/>
    <col min="10" max="10" width="6.7109375" style="19" customWidth="1"/>
    <col min="11" max="11" width="11.5703125" style="19" customWidth="1"/>
    <col min="12" max="12" width="22" style="64" customWidth="1"/>
    <col min="13" max="16384" width="8.7109375" style="19"/>
  </cols>
  <sheetData>
    <row r="1" spans="1:12" ht="60" customHeight="1" x14ac:dyDescent="0.25">
      <c r="A1" s="68" t="s">
        <v>40</v>
      </c>
      <c r="B1" s="68"/>
      <c r="C1" s="68"/>
      <c r="D1" s="68"/>
      <c r="E1" s="68"/>
      <c r="F1" s="68"/>
      <c r="G1" s="68"/>
      <c r="H1" s="68"/>
      <c r="I1" s="68"/>
      <c r="J1" s="4"/>
      <c r="K1" s="43"/>
      <c r="L1" s="44" t="s">
        <v>47</v>
      </c>
    </row>
    <row r="2" spans="1:12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20"/>
      <c r="K2" s="48"/>
      <c r="L2" s="45">
        <v>43939</v>
      </c>
    </row>
    <row r="3" spans="1:12" ht="15" customHeight="1" x14ac:dyDescent="0.25">
      <c r="A3" s="21" t="str">
        <f>"Week ending "&amp;TEXT($L$2,"dddd dd mmmm yyyy")</f>
        <v>Week ending Saturday 18 April 2020</v>
      </c>
      <c r="B3" s="20"/>
      <c r="C3" s="22"/>
      <c r="D3" s="23"/>
      <c r="E3" s="20"/>
      <c r="F3" s="20"/>
      <c r="G3" s="20"/>
      <c r="H3" s="20"/>
      <c r="I3" s="20"/>
      <c r="J3" s="20"/>
      <c r="K3" s="46" t="s">
        <v>39</v>
      </c>
      <c r="L3" s="49">
        <v>43904</v>
      </c>
    </row>
    <row r="4" spans="1:12" ht="15" customHeight="1" x14ac:dyDescent="0.25">
      <c r="A4" s="2" t="s">
        <v>38</v>
      </c>
      <c r="B4" s="24"/>
      <c r="C4" s="24"/>
      <c r="D4" s="24"/>
      <c r="E4" s="24"/>
      <c r="F4" s="24"/>
      <c r="G4" s="24"/>
      <c r="H4" s="24"/>
      <c r="I4" s="24"/>
      <c r="J4" s="24"/>
      <c r="K4" s="48" t="s">
        <v>64</v>
      </c>
      <c r="L4" s="49">
        <v>43911</v>
      </c>
    </row>
    <row r="5" spans="1:12" ht="11.65" customHeight="1" x14ac:dyDescent="0.25">
      <c r="A5" s="60"/>
      <c r="B5" s="20"/>
      <c r="C5" s="20"/>
      <c r="D5" s="24"/>
      <c r="E5" s="24"/>
      <c r="F5" s="20"/>
      <c r="G5" s="20"/>
      <c r="H5" s="20"/>
      <c r="I5" s="20"/>
      <c r="J5" s="20"/>
      <c r="K5" s="48"/>
      <c r="L5" s="49">
        <v>43918</v>
      </c>
    </row>
    <row r="6" spans="1:12" ht="16.5" customHeight="1" thickBot="1" x14ac:dyDescent="0.3">
      <c r="A6" s="25" t="str">
        <f>"Change in employee jobs and total employee wages, "&amp;$L$1</f>
        <v>Change in employee jobs and total employee wages, Australian Capital Territory</v>
      </c>
      <c r="B6" s="22"/>
      <c r="C6" s="26"/>
      <c r="D6" s="27"/>
      <c r="E6" s="24"/>
      <c r="F6" s="20"/>
      <c r="G6" s="20"/>
      <c r="H6" s="20"/>
      <c r="I6" s="20"/>
      <c r="J6" s="20"/>
      <c r="K6" s="48"/>
      <c r="L6" s="49">
        <v>43925</v>
      </c>
    </row>
    <row r="7" spans="1:12" ht="16.5" customHeight="1" thickTop="1" x14ac:dyDescent="0.25">
      <c r="A7" s="28"/>
      <c r="B7" s="80" t="s">
        <v>37</v>
      </c>
      <c r="C7" s="81"/>
      <c r="D7" s="81"/>
      <c r="E7" s="82"/>
      <c r="F7" s="83" t="s">
        <v>36</v>
      </c>
      <c r="G7" s="84"/>
      <c r="H7" s="84"/>
      <c r="I7" s="85"/>
      <c r="J7" s="61"/>
      <c r="K7" s="48" t="s">
        <v>65</v>
      </c>
      <c r="L7" s="49">
        <v>43932</v>
      </c>
    </row>
    <row r="8" spans="1:12" ht="34.15" customHeight="1" x14ac:dyDescent="0.25">
      <c r="A8" s="86"/>
      <c r="B8" s="88" t="s">
        <v>67</v>
      </c>
      <c r="C8" s="90" t="str">
        <f>"% Change between " &amp; TEXT($L$4,"dd mmmm")&amp;" and "&amp; TEXT($L$2,"dd mmmm") &amp; " (monthly change)"</f>
        <v>% Change between 21 March and 18 April (monthly change)</v>
      </c>
      <c r="D8" s="71" t="str">
        <f>"% Change between " &amp; TEXT($L$7,"dd mmmm")&amp;" and "&amp; TEXT($L$2,"dd mmmm") &amp; " (weekly change)"</f>
        <v>% Change between 11 April and 18 April (weekly change)</v>
      </c>
      <c r="E8" s="73" t="str">
        <f>"% Change between " &amp; TEXT($L$6,"dd mmmm")&amp;" and "&amp; TEXT($L$7,"dd mmmm") &amp; " (weekly change)"</f>
        <v>% Change between 04 April and 11 April (weekly change)</v>
      </c>
      <c r="F8" s="92" t="s">
        <v>67</v>
      </c>
      <c r="G8" s="90" t="str">
        <f>"% Change between " &amp; TEXT($L$4,"dd mmmm")&amp;" and "&amp; TEXT($L$2,"dd mmmm") &amp; " (monthly change)"</f>
        <v>% Change between 21 March and 18 April (monthly change)</v>
      </c>
      <c r="H8" s="71" t="str">
        <f>"% Change between " &amp; TEXT($L$7,"dd mmmm")&amp;" and "&amp; TEXT($L$2,"dd mmmm") &amp; " (weekly change)"</f>
        <v>% Change between 11 April and 18 April (weekly change)</v>
      </c>
      <c r="I8" s="73" t="str">
        <f>"% Change between " &amp; TEXT($L$6,"dd mmmm")&amp;" and "&amp; TEXT($L$7,"dd mmmm") &amp; " (weekly change)"</f>
        <v>% Change between 04 April and 11 April (weekly change)</v>
      </c>
      <c r="J8" s="62"/>
      <c r="K8" s="48" t="s">
        <v>66</v>
      </c>
      <c r="L8" s="49">
        <v>43939</v>
      </c>
    </row>
    <row r="9" spans="1:12" ht="34.15" customHeight="1" thickBot="1" x14ac:dyDescent="0.3">
      <c r="A9" s="87"/>
      <c r="B9" s="89"/>
      <c r="C9" s="91"/>
      <c r="D9" s="72"/>
      <c r="E9" s="74"/>
      <c r="F9" s="93"/>
      <c r="G9" s="91"/>
      <c r="H9" s="72"/>
      <c r="I9" s="74"/>
      <c r="J9" s="63"/>
      <c r="K9" s="50" t="s">
        <v>35</v>
      </c>
      <c r="L9" s="52">
        <v>100</v>
      </c>
    </row>
    <row r="10" spans="1:12" x14ac:dyDescent="0.25">
      <c r="A10" s="29"/>
      <c r="B10" s="75" t="str">
        <f>L1</f>
        <v>Australian Capital Territory</v>
      </c>
      <c r="C10" s="76"/>
      <c r="D10" s="76"/>
      <c r="E10" s="76"/>
      <c r="F10" s="76"/>
      <c r="G10" s="76"/>
      <c r="H10" s="76"/>
      <c r="I10" s="77"/>
      <c r="J10" s="30"/>
      <c r="K10" s="65" t="s">
        <v>68</v>
      </c>
      <c r="L10" s="52">
        <v>98.756547009856774</v>
      </c>
    </row>
    <row r="11" spans="1:12" x14ac:dyDescent="0.25">
      <c r="A11" s="31" t="s">
        <v>34</v>
      </c>
      <c r="B11" s="30">
        <v>-6.9067191339612588E-2</v>
      </c>
      <c r="C11" s="30">
        <v>-5.7345728615367575E-2</v>
      </c>
      <c r="D11" s="30">
        <v>-2.3176250337385795E-2</v>
      </c>
      <c r="E11" s="30">
        <v>1.3133858841286594E-2</v>
      </c>
      <c r="F11" s="30">
        <v>-7.5253435899214183E-2</v>
      </c>
      <c r="G11" s="30">
        <v>-8.1955231897618219E-2</v>
      </c>
      <c r="H11" s="30">
        <v>-4.0322628100554758E-2</v>
      </c>
      <c r="I11" s="32">
        <v>3.3828428359042872E-2</v>
      </c>
      <c r="J11" s="30"/>
      <c r="K11" s="51"/>
      <c r="L11" s="52">
        <v>96.326012357908681</v>
      </c>
    </row>
    <row r="12" spans="1:12" x14ac:dyDescent="0.25">
      <c r="A12" s="29"/>
      <c r="B12" s="78" t="s">
        <v>33</v>
      </c>
      <c r="C12" s="78"/>
      <c r="D12" s="78"/>
      <c r="E12" s="78"/>
      <c r="F12" s="78"/>
      <c r="G12" s="78"/>
      <c r="H12" s="78"/>
      <c r="I12" s="79"/>
      <c r="J12" s="30"/>
      <c r="K12" s="51"/>
      <c r="L12" s="52">
        <v>94.066567423939745</v>
      </c>
    </row>
    <row r="13" spans="1:12" x14ac:dyDescent="0.25">
      <c r="A13" s="33" t="s">
        <v>32</v>
      </c>
      <c r="B13" s="30">
        <v>-5.488579380908909E-2</v>
      </c>
      <c r="C13" s="30">
        <v>-4.5202577325455628E-2</v>
      </c>
      <c r="D13" s="30">
        <v>-1.5987915762304183E-2</v>
      </c>
      <c r="E13" s="30">
        <v>1.4074379176133966E-2</v>
      </c>
      <c r="F13" s="30">
        <v>-6.9419279074800944E-2</v>
      </c>
      <c r="G13" s="30">
        <v>-9.7340912154633918E-2</v>
      </c>
      <c r="H13" s="30">
        <v>-4.9802084642484812E-2</v>
      </c>
      <c r="I13" s="32">
        <v>3.6006564678415121E-2</v>
      </c>
      <c r="J13" s="30"/>
      <c r="K13" s="51"/>
      <c r="L13" s="52">
        <v>95.302024442170136</v>
      </c>
    </row>
    <row r="14" spans="1:12" x14ac:dyDescent="0.25">
      <c r="A14" s="33" t="s">
        <v>31</v>
      </c>
      <c r="B14" s="30">
        <v>-7.3533485737451998E-2</v>
      </c>
      <c r="C14" s="30">
        <v>-5.8746739279666782E-2</v>
      </c>
      <c r="D14" s="30">
        <v>-2.9076038851451047E-2</v>
      </c>
      <c r="E14" s="30">
        <v>1.5995761098728245E-2</v>
      </c>
      <c r="F14" s="30">
        <v>-7.9345763333369179E-2</v>
      </c>
      <c r="G14" s="30">
        <v>-5.8259696961046492E-2</v>
      </c>
      <c r="H14" s="30">
        <v>-2.8736501626465127E-2</v>
      </c>
      <c r="I14" s="32">
        <v>3.2552908282552195E-2</v>
      </c>
      <c r="J14" s="30"/>
      <c r="K14" s="47"/>
      <c r="L14" s="52">
        <v>93.093280866038739</v>
      </c>
    </row>
    <row r="15" spans="1:12" x14ac:dyDescent="0.25">
      <c r="A15" s="34" t="s">
        <v>56</v>
      </c>
      <c r="B15" s="30">
        <v>-0.23155610663360193</v>
      </c>
      <c r="C15" s="30">
        <v>-0.22868699439950213</v>
      </c>
      <c r="D15" s="30">
        <v>-8.6643561716875928E-3</v>
      </c>
      <c r="E15" s="30">
        <v>-7.344967702891303E-2</v>
      </c>
      <c r="F15" s="30">
        <v>-8.4364946879868952E-2</v>
      </c>
      <c r="G15" s="30">
        <v>2.2603278845076513E-2</v>
      </c>
      <c r="H15" s="30">
        <v>6.9148210834738988E-2</v>
      </c>
      <c r="I15" s="32">
        <v>8.3062336659075919E-2</v>
      </c>
      <c r="J15" s="30"/>
      <c r="K15" s="66" t="s">
        <v>30</v>
      </c>
      <c r="L15" s="52">
        <v>100</v>
      </c>
    </row>
    <row r="16" spans="1:12" x14ac:dyDescent="0.25">
      <c r="A16" s="33" t="s">
        <v>57</v>
      </c>
      <c r="B16" s="30">
        <v>-0.11361134101066472</v>
      </c>
      <c r="C16" s="30">
        <v>-0.10070318122930766</v>
      </c>
      <c r="D16" s="30">
        <v>-3.6809363517229077E-2</v>
      </c>
      <c r="E16" s="30">
        <v>2.6301748477581821E-3</v>
      </c>
      <c r="F16" s="30">
        <v>-0.10491091020300558</v>
      </c>
      <c r="G16" s="30">
        <v>-7.2390601490288642E-2</v>
      </c>
      <c r="H16" s="30">
        <v>-4.9813485724183093E-2</v>
      </c>
      <c r="I16" s="32">
        <v>3.86075948424347E-2</v>
      </c>
      <c r="J16" s="30"/>
      <c r="K16" s="51"/>
      <c r="L16" s="52">
        <v>100.73000753680637</v>
      </c>
    </row>
    <row r="17" spans="1:12" x14ac:dyDescent="0.25">
      <c r="A17" s="33" t="s">
        <v>58</v>
      </c>
      <c r="B17" s="30">
        <v>-5.1932820890807641E-2</v>
      </c>
      <c r="C17" s="30">
        <v>-3.8590313073933236E-2</v>
      </c>
      <c r="D17" s="30">
        <v>-2.3449674620390382E-2</v>
      </c>
      <c r="E17" s="30">
        <v>2.0163159717496715E-2</v>
      </c>
      <c r="F17" s="30">
        <v>-7.1625890198014686E-2</v>
      </c>
      <c r="G17" s="30">
        <v>-7.3082526605976028E-2</v>
      </c>
      <c r="H17" s="30">
        <v>-3.3324420782110176E-2</v>
      </c>
      <c r="I17" s="32">
        <v>2.7912625459929119E-2</v>
      </c>
      <c r="J17" s="30"/>
      <c r="K17" s="51"/>
      <c r="L17" s="52">
        <v>96.092014120130813</v>
      </c>
    </row>
    <row r="18" spans="1:12" x14ac:dyDescent="0.25">
      <c r="A18" s="33" t="s">
        <v>59</v>
      </c>
      <c r="B18" s="30">
        <v>-3.2812282113167113E-2</v>
      </c>
      <c r="C18" s="30">
        <v>-2.1927322033898244E-2</v>
      </c>
      <c r="D18" s="30">
        <v>-1.7611472775311166E-2</v>
      </c>
      <c r="E18" s="30">
        <v>2.4295955212545683E-2</v>
      </c>
      <c r="F18" s="30">
        <v>-7.4015836760263243E-2</v>
      </c>
      <c r="G18" s="30">
        <v>-0.10553329104157982</v>
      </c>
      <c r="H18" s="30">
        <v>-4.1826058447164471E-2</v>
      </c>
      <c r="I18" s="32">
        <v>2.8136470058911955E-2</v>
      </c>
      <c r="J18" s="30"/>
      <c r="K18" s="51"/>
      <c r="L18" s="52">
        <v>93.20710119482834</v>
      </c>
    </row>
    <row r="19" spans="1:12" ht="17.25" customHeight="1" x14ac:dyDescent="0.25">
      <c r="A19" s="33" t="s">
        <v>60</v>
      </c>
      <c r="B19" s="30">
        <v>-3.111345726028425E-2</v>
      </c>
      <c r="C19" s="30">
        <v>-1.8118456247611769E-2</v>
      </c>
      <c r="D19" s="30">
        <v>-1.5107704101188224E-2</v>
      </c>
      <c r="E19" s="30">
        <v>2.7635477332543346E-2</v>
      </c>
      <c r="F19" s="30">
        <v>-6.9544561736530119E-2</v>
      </c>
      <c r="G19" s="30">
        <v>-8.4965321151835749E-2</v>
      </c>
      <c r="H19" s="30">
        <v>-3.9267366491678724E-2</v>
      </c>
      <c r="I19" s="32">
        <v>3.7918903474157384E-2</v>
      </c>
      <c r="J19" s="35"/>
      <c r="K19" s="53"/>
      <c r="L19" s="52">
        <v>96.360150940151641</v>
      </c>
    </row>
    <row r="20" spans="1:12" x14ac:dyDescent="0.25">
      <c r="A20" s="33" t="s">
        <v>61</v>
      </c>
      <c r="B20" s="30">
        <v>-5.1495751827702052E-2</v>
      </c>
      <c r="C20" s="30">
        <v>-3.1791044776119382E-2</v>
      </c>
      <c r="D20" s="30">
        <v>-2.6094542503550366E-2</v>
      </c>
      <c r="E20" s="30">
        <v>2.7106098872246243E-2</v>
      </c>
      <c r="F20" s="30">
        <v>-0.10460831246813895</v>
      </c>
      <c r="G20" s="30">
        <v>-9.1912519417189364E-2</v>
      </c>
      <c r="H20" s="30">
        <v>-3.7027808726452727E-2</v>
      </c>
      <c r="I20" s="32">
        <v>3.2871168226530134E-2</v>
      </c>
      <c r="J20" s="20"/>
      <c r="K20" s="46"/>
      <c r="L20" s="52">
        <v>92.47465641007858</v>
      </c>
    </row>
    <row r="21" spans="1:12" ht="15.75" thickBot="1" x14ac:dyDescent="0.3">
      <c r="A21" s="36" t="s">
        <v>62</v>
      </c>
      <c r="B21" s="37">
        <v>-5.7677882554650672E-2</v>
      </c>
      <c r="C21" s="37">
        <v>-5.7879794300407128E-2</v>
      </c>
      <c r="D21" s="37">
        <v>-1.7787333854573872E-2</v>
      </c>
      <c r="E21" s="37">
        <v>6.9745919193087147E-4</v>
      </c>
      <c r="F21" s="37">
        <v>4.087713414446803E-3</v>
      </c>
      <c r="G21" s="37">
        <v>-3.2205590270829032E-2</v>
      </c>
      <c r="H21" s="37">
        <v>-6.9120901117221689E-2</v>
      </c>
      <c r="I21" s="38">
        <v>5.5268792055887417E-2</v>
      </c>
      <c r="J21" s="20"/>
      <c r="K21" s="67" t="s">
        <v>29</v>
      </c>
      <c r="L21" s="52">
        <v>100</v>
      </c>
    </row>
    <row r="22" spans="1:12" ht="15.75" thickTop="1" x14ac:dyDescent="0.25">
      <c r="A22" s="39" t="s">
        <v>55</v>
      </c>
      <c r="B22" s="20"/>
      <c r="C22" s="20"/>
      <c r="D22" s="20"/>
      <c r="E22" s="20"/>
      <c r="F22" s="20"/>
      <c r="G22" s="20"/>
      <c r="H22" s="20"/>
      <c r="I22" s="20"/>
      <c r="J22" s="20"/>
      <c r="K22" s="46"/>
      <c r="L22" s="52">
        <v>99.358425204834759</v>
      </c>
    </row>
    <row r="23" spans="1:12" ht="5.8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54"/>
      <c r="L23" s="52">
        <v>97.912449993441115</v>
      </c>
    </row>
    <row r="24" spans="1:12" x14ac:dyDescent="0.25">
      <c r="A24" s="40" t="str">
        <f>"Indexed number of employee jobs and total employee wages, "&amp;$L$1&amp;" and Australia"</f>
        <v>Indexed number of employee jobs and total employee wages, Australian Capital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54"/>
      <c r="L24" s="52">
        <v>94.151826793616877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54"/>
      <c r="L25" s="52">
        <v>93.891976980283872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54"/>
      <c r="L26" s="52">
        <v>92.511537320928028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67" t="s">
        <v>28</v>
      </c>
      <c r="L27" s="52">
        <v>100</v>
      </c>
    </row>
    <row r="28" spans="1:12" x14ac:dyDescent="0.25">
      <c r="A28" s="20"/>
      <c r="B28" s="40"/>
      <c r="C28" s="40"/>
      <c r="D28" s="40"/>
      <c r="E28" s="40"/>
      <c r="F28" s="40"/>
      <c r="G28" s="40"/>
      <c r="H28" s="40"/>
      <c r="I28" s="40"/>
      <c r="J28" s="40"/>
      <c r="K28" s="55"/>
      <c r="L28" s="52">
        <v>99.682622578177046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54"/>
      <c r="L29" s="52">
        <v>98.612571987068449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54"/>
      <c r="L30" s="52">
        <v>94.277569607265548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54"/>
      <c r="L31" s="52">
        <v>92.743467845978984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54"/>
      <c r="L32" s="52">
        <v>91.820076254221661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54"/>
      <c r="L33" s="52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52" t="s">
        <v>27</v>
      </c>
      <c r="L34" s="52"/>
    </row>
    <row r="35" spans="1:12" ht="5.8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52"/>
      <c r="L35" s="51" t="s">
        <v>25</v>
      </c>
    </row>
    <row r="36" spans="1:12" x14ac:dyDescent="0.25">
      <c r="A36" s="41" t="str">
        <f>"Indexed number of employee jobs held by men, by age group, "&amp;$L$1</f>
        <v>Indexed number of employee jobs held by men, by age group, Australian Capital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51" t="s">
        <v>56</v>
      </c>
      <c r="L36" s="52">
        <v>99.386845039018951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51" t="s">
        <v>57</v>
      </c>
      <c r="L37" s="52">
        <v>98.831509630143088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51" t="s">
        <v>58</v>
      </c>
      <c r="L38" s="52">
        <v>98.944723618090464</v>
      </c>
    </row>
    <row r="39" spans="1:12" x14ac:dyDescent="0.25">
      <c r="K39" s="53" t="s">
        <v>59</v>
      </c>
      <c r="L39" s="52">
        <v>99.220989991885318</v>
      </c>
    </row>
    <row r="40" spans="1:12" x14ac:dyDescent="0.25">
      <c r="K40" s="46" t="s">
        <v>60</v>
      </c>
      <c r="L40" s="52">
        <v>98.987108655616936</v>
      </c>
    </row>
    <row r="41" spans="1:12" x14ac:dyDescent="0.25">
      <c r="K41" s="46" t="s">
        <v>61</v>
      </c>
      <c r="L41" s="52">
        <v>97.931967529957475</v>
      </c>
    </row>
    <row r="42" spans="1:12" x14ac:dyDescent="0.25">
      <c r="K42" s="46" t="s">
        <v>62</v>
      </c>
      <c r="L42" s="52">
        <v>99.840437656713007</v>
      </c>
    </row>
    <row r="43" spans="1:12" x14ac:dyDescent="0.25">
      <c r="K43" s="46" t="s">
        <v>63</v>
      </c>
      <c r="L43" s="52">
        <v>0</v>
      </c>
    </row>
    <row r="44" spans="1:12" x14ac:dyDescent="0.25">
      <c r="K44" s="52"/>
      <c r="L44" s="52" t="s">
        <v>24</v>
      </c>
    </row>
    <row r="45" spans="1:12" x14ac:dyDescent="0.25">
      <c r="K45" s="51" t="s">
        <v>56</v>
      </c>
      <c r="L45" s="52">
        <v>82.023411371237458</v>
      </c>
    </row>
    <row r="46" spans="1:12" ht="15.4" customHeight="1" x14ac:dyDescent="0.25">
      <c r="A46" s="41" t="str">
        <f>"Indexed number of employee jobs held by women, by age group, "&amp;$L$1</f>
        <v>Indexed number of employee jobs held by women, by age group, Australian Capital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51" t="s">
        <v>57</v>
      </c>
      <c r="L46" s="52">
        <v>93.152448383423277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51" t="s">
        <v>58</v>
      </c>
      <c r="L47" s="52">
        <v>96.972361809045225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53" t="s">
        <v>59</v>
      </c>
      <c r="L48" s="52">
        <v>98.544766026507986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46" t="s">
        <v>60</v>
      </c>
      <c r="L49" s="52">
        <v>98.288827501534684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46" t="s">
        <v>61</v>
      </c>
      <c r="L50" s="52">
        <v>97.661383842288359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46" t="s">
        <v>62</v>
      </c>
      <c r="L51" s="52">
        <v>96.717574652382027</v>
      </c>
    </row>
    <row r="52" spans="1:12" ht="15.4" customHeight="1" x14ac:dyDescent="0.25">
      <c r="B52" s="41"/>
      <c r="C52" s="41"/>
      <c r="D52" s="41"/>
      <c r="E52" s="41"/>
      <c r="F52" s="41"/>
      <c r="G52" s="41"/>
      <c r="H52" s="41"/>
      <c r="I52" s="41"/>
      <c r="J52" s="41"/>
      <c r="K52" s="46" t="s">
        <v>63</v>
      </c>
      <c r="L52" s="52">
        <v>0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52"/>
      <c r="L53" s="52" t="s">
        <v>23</v>
      </c>
    </row>
    <row r="54" spans="1:12" ht="15.4" customHeight="1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51" t="s">
        <v>56</v>
      </c>
      <c r="L54" s="52">
        <v>83.83416945373466</v>
      </c>
    </row>
    <row r="55" spans="1:12" ht="15.4" customHeight="1" x14ac:dyDescent="0.25">
      <c r="A55" s="41" t="str">
        <f>"Change in employee jobs since week ending 14 March by Industry, "&amp;$L$1</f>
        <v>Change in employee jobs since week ending 14 March by Industry, Australian Capital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51" t="s">
        <v>57</v>
      </c>
      <c r="L55" s="52">
        <v>90.692330544140219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51" t="s">
        <v>58</v>
      </c>
      <c r="L56" s="52">
        <v>95.390829145728645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53" t="s">
        <v>59</v>
      </c>
      <c r="L57" s="52">
        <v>97.281417365431437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46" t="s">
        <v>60</v>
      </c>
      <c r="L58" s="52">
        <v>97.083717004297114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46" t="s">
        <v>61</v>
      </c>
      <c r="L59" s="52">
        <v>96.07131812910707</v>
      </c>
    </row>
    <row r="60" spans="1:12" ht="15.4" customHeight="1" x14ac:dyDescent="0.25">
      <c r="K60" s="46" t="s">
        <v>62</v>
      </c>
      <c r="L60" s="52">
        <v>94.887394574880318</v>
      </c>
    </row>
    <row r="61" spans="1:12" ht="15.4" customHeight="1" x14ac:dyDescent="0.25">
      <c r="K61" s="46" t="s">
        <v>63</v>
      </c>
      <c r="L61" s="52">
        <v>0</v>
      </c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48"/>
      <c r="L62" s="48"/>
    </row>
    <row r="63" spans="1:12" ht="15.4" customHeight="1" x14ac:dyDescent="0.25">
      <c r="K63" s="52" t="s">
        <v>26</v>
      </c>
      <c r="L63" s="55"/>
    </row>
    <row r="64" spans="1:12" ht="15.4" customHeight="1" x14ac:dyDescent="0.25">
      <c r="K64" s="55"/>
      <c r="L64" s="51" t="s">
        <v>25</v>
      </c>
    </row>
    <row r="65" spans="1:12" ht="15.4" customHeight="1" x14ac:dyDescent="0.25">
      <c r="K65" s="51" t="s">
        <v>56</v>
      </c>
      <c r="L65" s="52">
        <v>97.848682620256227</v>
      </c>
    </row>
    <row r="66" spans="1:12" ht="15.4" customHeight="1" x14ac:dyDescent="0.25">
      <c r="K66" s="51" t="s">
        <v>57</v>
      </c>
      <c r="L66" s="52">
        <v>98.319287492817466</v>
      </c>
    </row>
    <row r="67" spans="1:12" ht="15.4" customHeight="1" x14ac:dyDescent="0.25">
      <c r="K67" s="51" t="s">
        <v>58</v>
      </c>
      <c r="L67" s="52">
        <v>98.236597252990691</v>
      </c>
    </row>
    <row r="68" spans="1:12" ht="15.4" customHeight="1" x14ac:dyDescent="0.25">
      <c r="K68" s="53" t="s">
        <v>59</v>
      </c>
      <c r="L68" s="52">
        <v>98.541986406489798</v>
      </c>
    </row>
    <row r="69" spans="1:12" ht="15.4" customHeight="1" x14ac:dyDescent="0.25">
      <c r="K69" s="46" t="s">
        <v>60</v>
      </c>
      <c r="L69" s="52">
        <v>98.373003916842421</v>
      </c>
    </row>
    <row r="70" spans="1:12" ht="15.4" customHeight="1" x14ac:dyDescent="0.25">
      <c r="K70" s="46" t="s">
        <v>61</v>
      </c>
      <c r="L70" s="52">
        <v>98.123980424143554</v>
      </c>
    </row>
    <row r="71" spans="1:12" ht="15.4" customHeight="1" x14ac:dyDescent="0.25">
      <c r="K71" s="46" t="s">
        <v>62</v>
      </c>
      <c r="L71" s="52">
        <v>100.35535117056855</v>
      </c>
    </row>
    <row r="72" spans="1:12" ht="15.4" customHeight="1" x14ac:dyDescent="0.25">
      <c r="K72" s="46" t="s">
        <v>63</v>
      </c>
      <c r="L72" s="52">
        <v>0</v>
      </c>
    </row>
    <row r="73" spans="1:12" ht="15.4" customHeight="1" x14ac:dyDescent="0.25">
      <c r="K73" s="47"/>
      <c r="L73" s="52" t="s">
        <v>24</v>
      </c>
    </row>
    <row r="74" spans="1:12" ht="15.4" customHeight="1" x14ac:dyDescent="0.25">
      <c r="K74" s="51" t="s">
        <v>56</v>
      </c>
      <c r="L74" s="52">
        <v>75.489485134155188</v>
      </c>
    </row>
    <row r="75" spans="1:12" ht="15.4" customHeight="1" x14ac:dyDescent="0.25">
      <c r="K75" s="51" t="s">
        <v>57</v>
      </c>
      <c r="L75" s="52">
        <v>92.022601034284619</v>
      </c>
    </row>
    <row r="76" spans="1:12" ht="15.4" customHeight="1" x14ac:dyDescent="0.25">
      <c r="K76" s="51" t="s">
        <v>58</v>
      </c>
      <c r="L76" s="52">
        <v>97.580859548072667</v>
      </c>
    </row>
    <row r="77" spans="1:12" ht="15.4" customHeight="1" x14ac:dyDescent="0.25">
      <c r="A77" s="40" t="str">
        <f>"Distribution of employee jobs by industry, "&amp;$L$1</f>
        <v>Distribution of employee jobs by industry, Australian Capital Territory</v>
      </c>
      <c r="K77" s="53" t="s">
        <v>59</v>
      </c>
      <c r="L77" s="52">
        <v>98.459767594825692</v>
      </c>
    </row>
    <row r="78" spans="1:12" ht="15.4" customHeight="1" x14ac:dyDescent="0.25">
      <c r="K78" s="46" t="s">
        <v>60</v>
      </c>
      <c r="L78" s="52">
        <v>98.433263031033448</v>
      </c>
    </row>
    <row r="79" spans="1:12" ht="15.4" customHeight="1" x14ac:dyDescent="0.25">
      <c r="K79" s="46" t="s">
        <v>61</v>
      </c>
      <c r="L79" s="52">
        <v>97.063621533442088</v>
      </c>
    </row>
    <row r="80" spans="1:12" ht="15.4" customHeight="1" x14ac:dyDescent="0.25">
      <c r="K80" s="46" t="s">
        <v>62</v>
      </c>
      <c r="L80" s="52">
        <v>95.673076923076934</v>
      </c>
    </row>
    <row r="81" spans="1:12" ht="15.4" customHeight="1" x14ac:dyDescent="0.25">
      <c r="K81" s="46" t="s">
        <v>63</v>
      </c>
      <c r="L81" s="52">
        <v>0</v>
      </c>
    </row>
    <row r="82" spans="1:12" ht="15.4" customHeight="1" x14ac:dyDescent="0.25">
      <c r="K82" s="48"/>
      <c r="L82" s="52" t="s">
        <v>23</v>
      </c>
    </row>
    <row r="83" spans="1:12" ht="15.4" customHeight="1" x14ac:dyDescent="0.25">
      <c r="K83" s="51" t="s">
        <v>56</v>
      </c>
      <c r="L83" s="52">
        <v>72.611795987430511</v>
      </c>
    </row>
    <row r="84" spans="1:12" ht="15.4" customHeight="1" x14ac:dyDescent="0.25">
      <c r="K84" s="51" t="s">
        <v>57</v>
      </c>
      <c r="L84" s="52">
        <v>87.949530741237311</v>
      </c>
    </row>
    <row r="85" spans="1:12" ht="15.4" customHeight="1" x14ac:dyDescent="0.25">
      <c r="K85" s="51" t="s">
        <v>58</v>
      </c>
      <c r="L85" s="52">
        <v>94.907266282676119</v>
      </c>
    </row>
    <row r="86" spans="1:12" ht="15.4" customHeight="1" x14ac:dyDescent="0.25">
      <c r="K86" s="53" t="s">
        <v>59</v>
      </c>
      <c r="L86" s="52">
        <v>96.241832931374702</v>
      </c>
    </row>
    <row r="87" spans="1:12" ht="15.4" customHeight="1" x14ac:dyDescent="0.25">
      <c r="K87" s="46" t="s">
        <v>60</v>
      </c>
      <c r="L87" s="52">
        <v>96.677161795721616</v>
      </c>
    </row>
    <row r="88" spans="1:12" ht="15.4" customHeight="1" x14ac:dyDescent="0.25">
      <c r="K88" s="46" t="s">
        <v>61</v>
      </c>
      <c r="L88" s="52">
        <v>93.429853181076666</v>
      </c>
    </row>
    <row r="89" spans="1:12" ht="15.4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6" t="s">
        <v>62</v>
      </c>
      <c r="L89" s="52">
        <v>94.113712374581937</v>
      </c>
    </row>
    <row r="90" spans="1:12" ht="15.4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6" t="s">
        <v>63</v>
      </c>
      <c r="L90" s="52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7"/>
      <c r="L91" s="47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52" t="s">
        <v>22</v>
      </c>
      <c r="L92" s="47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47"/>
      <c r="L93" s="56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47" t="s">
        <v>19</v>
      </c>
      <c r="L94" s="51">
        <v>-0.12532423208191135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47" t="s">
        <v>0</v>
      </c>
      <c r="L95" s="51">
        <v>2.1657458563535847E-2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47" t="s">
        <v>1</v>
      </c>
      <c r="L96" s="51">
        <v>-6.2050102249488703E-2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47" t="s">
        <v>18</v>
      </c>
      <c r="L97" s="51">
        <v>1.2265060240963743E-2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47" t="s">
        <v>2</v>
      </c>
      <c r="L98" s="51">
        <v>-5.8003576312191107E-2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47" t="s">
        <v>17</v>
      </c>
      <c r="L99" s="51">
        <v>-2.2415649676956195E-2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47" t="s">
        <v>16</v>
      </c>
      <c r="L100" s="51">
        <v>-3.6051437216338966E-2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47" t="s">
        <v>15</v>
      </c>
      <c r="L101" s="51">
        <v>-0.32748050514112215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47" t="s">
        <v>14</v>
      </c>
      <c r="L102" s="51">
        <v>-2.3782745371987435E-2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47" t="s">
        <v>13</v>
      </c>
      <c r="L103" s="51">
        <v>-6.7782136391068226E-2</v>
      </c>
    </row>
    <row r="104" spans="1:12" x14ac:dyDescent="0.25">
      <c r="K104" s="47" t="s">
        <v>12</v>
      </c>
      <c r="L104" s="51">
        <v>-4.0910874439461842E-2</v>
      </c>
    </row>
    <row r="105" spans="1:12" x14ac:dyDescent="0.25">
      <c r="K105" s="47" t="s">
        <v>11</v>
      </c>
      <c r="L105" s="51">
        <v>-3.7744130656685915E-2</v>
      </c>
    </row>
    <row r="106" spans="1:12" x14ac:dyDescent="0.25">
      <c r="K106" s="47" t="s">
        <v>10</v>
      </c>
      <c r="L106" s="51">
        <v>-3.9917441106548601E-2</v>
      </c>
    </row>
    <row r="107" spans="1:12" x14ac:dyDescent="0.25">
      <c r="K107" s="47" t="s">
        <v>9</v>
      </c>
      <c r="L107" s="51">
        <v>-5.5392473522121288E-2</v>
      </c>
    </row>
    <row r="108" spans="1:12" x14ac:dyDescent="0.25">
      <c r="K108" s="47" t="s">
        <v>8</v>
      </c>
      <c r="L108" s="51">
        <v>-2.4397042093287857E-2</v>
      </c>
    </row>
    <row r="109" spans="1:12" x14ac:dyDescent="0.25">
      <c r="K109" s="47" t="s">
        <v>7</v>
      </c>
      <c r="L109" s="51">
        <v>-1.196085212339193E-2</v>
      </c>
    </row>
    <row r="110" spans="1:12" x14ac:dyDescent="0.25">
      <c r="K110" s="47" t="s">
        <v>6</v>
      </c>
      <c r="L110" s="51">
        <v>-8.5138172539225843E-2</v>
      </c>
    </row>
    <row r="111" spans="1:12" x14ac:dyDescent="0.25">
      <c r="K111" s="47" t="s">
        <v>5</v>
      </c>
      <c r="L111" s="51">
        <v>-0.29632781267846942</v>
      </c>
    </row>
    <row r="112" spans="1:12" x14ac:dyDescent="0.25">
      <c r="K112" s="47" t="s">
        <v>3</v>
      </c>
      <c r="L112" s="51">
        <v>-6.807332412946776E-2</v>
      </c>
    </row>
    <row r="113" spans="1:12" x14ac:dyDescent="0.25">
      <c r="K113" s="47"/>
      <c r="L113" s="57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47"/>
      <c r="L114" s="57"/>
    </row>
    <row r="115" spans="1:12" x14ac:dyDescent="0.25">
      <c r="K115" s="47"/>
      <c r="L115" s="57"/>
    </row>
    <row r="116" spans="1:12" x14ac:dyDescent="0.25">
      <c r="K116" s="47"/>
      <c r="L116" s="57"/>
    </row>
    <row r="117" spans="1:12" x14ac:dyDescent="0.25">
      <c r="K117" s="47"/>
      <c r="L117" s="57"/>
    </row>
    <row r="118" spans="1:12" x14ac:dyDescent="0.25">
      <c r="K118" s="47"/>
      <c r="L118" s="57"/>
    </row>
    <row r="119" spans="1:12" x14ac:dyDescent="0.25">
      <c r="K119" s="47"/>
      <c r="L119" s="57"/>
    </row>
    <row r="120" spans="1:12" x14ac:dyDescent="0.25">
      <c r="K120" s="47"/>
      <c r="L120" s="57"/>
    </row>
    <row r="121" spans="1:12" x14ac:dyDescent="0.25">
      <c r="K121" s="47"/>
      <c r="L121" s="56"/>
    </row>
    <row r="122" spans="1:12" x14ac:dyDescent="0.25">
      <c r="K122" s="47"/>
      <c r="L122" s="57"/>
    </row>
    <row r="123" spans="1:12" x14ac:dyDescent="0.25">
      <c r="K123" s="47"/>
      <c r="L123" s="57"/>
    </row>
    <row r="124" spans="1:12" x14ac:dyDescent="0.25">
      <c r="K124" s="47"/>
      <c r="L124" s="57"/>
    </row>
    <row r="125" spans="1:12" x14ac:dyDescent="0.25">
      <c r="K125" s="47"/>
      <c r="L125" s="57"/>
    </row>
    <row r="126" spans="1:12" x14ac:dyDescent="0.25">
      <c r="K126" s="47"/>
      <c r="L126" s="57"/>
    </row>
    <row r="127" spans="1:12" x14ac:dyDescent="0.25">
      <c r="K127" s="47"/>
      <c r="L127" s="57"/>
    </row>
    <row r="128" spans="1:12" x14ac:dyDescent="0.25">
      <c r="K128" s="47"/>
      <c r="L128" s="57"/>
    </row>
    <row r="129" spans="11:12" x14ac:dyDescent="0.25">
      <c r="K129" s="47"/>
      <c r="L129" s="57"/>
    </row>
    <row r="130" spans="11:12" x14ac:dyDescent="0.25">
      <c r="K130" s="47"/>
      <c r="L130" s="57"/>
    </row>
    <row r="131" spans="11:12" x14ac:dyDescent="0.25">
      <c r="K131" s="47"/>
      <c r="L131" s="57"/>
    </row>
    <row r="132" spans="11:12" x14ac:dyDescent="0.25">
      <c r="K132" s="47"/>
      <c r="L132" s="57"/>
    </row>
    <row r="133" spans="11:12" x14ac:dyDescent="0.25">
      <c r="K133" s="47"/>
      <c r="L133" s="57"/>
    </row>
    <row r="134" spans="11:12" x14ac:dyDescent="0.25">
      <c r="K134" s="43"/>
      <c r="L134" s="57"/>
    </row>
    <row r="135" spans="11:12" x14ac:dyDescent="0.25">
      <c r="K135" s="43"/>
      <c r="L135" s="57"/>
    </row>
    <row r="136" spans="11:12" x14ac:dyDescent="0.25">
      <c r="K136" s="43"/>
      <c r="L136" s="57"/>
    </row>
    <row r="137" spans="11:12" x14ac:dyDescent="0.25">
      <c r="K137" s="43"/>
      <c r="L137" s="57"/>
    </row>
    <row r="138" spans="11:12" x14ac:dyDescent="0.25">
      <c r="K138" s="43"/>
      <c r="L138" s="57"/>
    </row>
    <row r="139" spans="11:12" x14ac:dyDescent="0.25">
      <c r="K139" s="43"/>
      <c r="L139" s="57"/>
    </row>
    <row r="140" spans="11:12" x14ac:dyDescent="0.25">
      <c r="K140" s="43"/>
      <c r="L140" s="57"/>
    </row>
    <row r="141" spans="11:12" x14ac:dyDescent="0.25">
      <c r="K141" s="58" t="s">
        <v>21</v>
      </c>
      <c r="L141" s="47"/>
    </row>
    <row r="142" spans="11:12" x14ac:dyDescent="0.25">
      <c r="K142" s="43"/>
      <c r="L142" s="59">
        <v>43904</v>
      </c>
    </row>
    <row r="143" spans="11:12" x14ac:dyDescent="0.25">
      <c r="K143" s="47" t="s">
        <v>19</v>
      </c>
      <c r="L143" s="56">
        <v>1.6035727381688621E-3</v>
      </c>
    </row>
    <row r="144" spans="11:12" x14ac:dyDescent="0.25">
      <c r="K144" s="47" t="s">
        <v>0</v>
      </c>
      <c r="L144" s="56">
        <v>9.9060295429544056E-4</v>
      </c>
    </row>
    <row r="145" spans="11:12" x14ac:dyDescent="0.25">
      <c r="K145" s="47" t="s">
        <v>1</v>
      </c>
      <c r="L145" s="56">
        <v>2.1410158879578801E-2</v>
      </c>
    </row>
    <row r="146" spans="11:12" x14ac:dyDescent="0.25">
      <c r="K146" s="47" t="s">
        <v>18</v>
      </c>
      <c r="L146" s="56">
        <v>6.8138159010929468E-3</v>
      </c>
    </row>
    <row r="147" spans="11:12" x14ac:dyDescent="0.25">
      <c r="K147" s="47" t="s">
        <v>2</v>
      </c>
      <c r="L147" s="56">
        <v>5.203128335075554E-2</v>
      </c>
    </row>
    <row r="148" spans="11:12" x14ac:dyDescent="0.25">
      <c r="K148" s="47" t="s">
        <v>17</v>
      </c>
      <c r="L148" s="56">
        <v>1.5247623373851367E-2</v>
      </c>
    </row>
    <row r="149" spans="11:12" x14ac:dyDescent="0.25">
      <c r="K149" s="47" t="s">
        <v>16</v>
      </c>
      <c r="L149" s="56">
        <v>6.8734709961306276E-2</v>
      </c>
    </row>
    <row r="150" spans="11:12" x14ac:dyDescent="0.25">
      <c r="K150" s="47" t="s">
        <v>15</v>
      </c>
      <c r="L150" s="56">
        <v>7.9308438733122807E-2</v>
      </c>
    </row>
    <row r="151" spans="11:12" x14ac:dyDescent="0.25">
      <c r="K151" s="47" t="s">
        <v>14</v>
      </c>
      <c r="L151" s="56">
        <v>1.5669040100264344E-2</v>
      </c>
    </row>
    <row r="152" spans="11:12" x14ac:dyDescent="0.25">
      <c r="K152" s="47" t="s">
        <v>13</v>
      </c>
      <c r="L152" s="56">
        <v>1.813733806925464E-2</v>
      </c>
    </row>
    <row r="153" spans="11:12" x14ac:dyDescent="0.25">
      <c r="K153" s="47" t="s">
        <v>12</v>
      </c>
      <c r="L153" s="56">
        <v>1.9527465971967577E-2</v>
      </c>
    </row>
    <row r="154" spans="11:12" x14ac:dyDescent="0.25">
      <c r="K154" s="47" t="s">
        <v>11</v>
      </c>
      <c r="L154" s="56">
        <v>1.6084983882178452E-2</v>
      </c>
    </row>
    <row r="155" spans="11:12" x14ac:dyDescent="0.25">
      <c r="K155" s="47" t="s">
        <v>10</v>
      </c>
      <c r="L155" s="56">
        <v>0.12661657098135368</v>
      </c>
    </row>
    <row r="156" spans="11:12" x14ac:dyDescent="0.25">
      <c r="K156" s="47" t="s">
        <v>9</v>
      </c>
      <c r="L156" s="56">
        <v>7.2861310113454134E-2</v>
      </c>
    </row>
    <row r="157" spans="11:12" x14ac:dyDescent="0.25">
      <c r="K157" s="47" t="s">
        <v>8</v>
      </c>
      <c r="L157" s="56">
        <v>0.25015734715434251</v>
      </c>
    </row>
    <row r="158" spans="11:12" x14ac:dyDescent="0.25">
      <c r="K158" s="47" t="s">
        <v>7</v>
      </c>
      <c r="L158" s="56">
        <v>7.9127831564660106E-2</v>
      </c>
    </row>
    <row r="159" spans="11:12" x14ac:dyDescent="0.25">
      <c r="K159" s="47" t="s">
        <v>6</v>
      </c>
      <c r="L159" s="56">
        <v>0.10080616472468353</v>
      </c>
    </row>
    <row r="160" spans="11:12" x14ac:dyDescent="0.25">
      <c r="K160" s="47" t="s">
        <v>5</v>
      </c>
      <c r="L160" s="56">
        <v>1.916625163504217E-2</v>
      </c>
    </row>
    <row r="161" spans="11:12" x14ac:dyDescent="0.25">
      <c r="K161" s="47" t="s">
        <v>3</v>
      </c>
      <c r="L161" s="56">
        <v>3.5678125188132466E-2</v>
      </c>
    </row>
    <row r="162" spans="11:12" x14ac:dyDescent="0.25">
      <c r="K162" s="43"/>
      <c r="L162" s="56" t="s">
        <v>20</v>
      </c>
    </row>
    <row r="163" spans="11:12" x14ac:dyDescent="0.25">
      <c r="K163" s="47" t="s">
        <v>19</v>
      </c>
      <c r="L163" s="56">
        <v>1.506667509321873E-3</v>
      </c>
    </row>
    <row r="164" spans="11:12" x14ac:dyDescent="0.25">
      <c r="K164" s="47" t="s">
        <v>0</v>
      </c>
      <c r="L164" s="56">
        <v>1.0871427962533197E-3</v>
      </c>
    </row>
    <row r="165" spans="11:12" x14ac:dyDescent="0.25">
      <c r="K165" s="47" t="s">
        <v>1</v>
      </c>
      <c r="L165" s="56">
        <v>2.1571542161910321E-2</v>
      </c>
    </row>
    <row r="166" spans="11:12" x14ac:dyDescent="0.25">
      <c r="K166" s="47" t="s">
        <v>18</v>
      </c>
      <c r="L166" s="56">
        <v>7.4091144918568639E-3</v>
      </c>
    </row>
    <row r="167" spans="11:12" x14ac:dyDescent="0.25">
      <c r="K167" s="47" t="s">
        <v>2</v>
      </c>
      <c r="L167" s="56">
        <v>5.2649646011325872E-2</v>
      </c>
    </row>
    <row r="168" spans="11:12" x14ac:dyDescent="0.25">
      <c r="K168" s="47" t="s">
        <v>17</v>
      </c>
      <c r="L168" s="56">
        <v>1.6011722705687483E-2</v>
      </c>
    </row>
    <row r="169" spans="11:12" x14ac:dyDescent="0.25">
      <c r="K169" s="47" t="s">
        <v>16</v>
      </c>
      <c r="L169" s="56">
        <v>7.1172402846018973E-2</v>
      </c>
    </row>
    <row r="170" spans="11:12" x14ac:dyDescent="0.25">
      <c r="K170" s="47" t="s">
        <v>15</v>
      </c>
      <c r="L170" s="56">
        <v>5.7293577644553333E-2</v>
      </c>
    </row>
    <row r="171" spans="11:12" x14ac:dyDescent="0.25">
      <c r="K171" s="47" t="s">
        <v>14</v>
      </c>
      <c r="L171" s="56">
        <v>1.6431247418756033E-2</v>
      </c>
    </row>
    <row r="172" spans="11:12" x14ac:dyDescent="0.25">
      <c r="K172" s="47" t="s">
        <v>13</v>
      </c>
      <c r="L172" s="56">
        <v>1.8162374759145134E-2</v>
      </c>
    </row>
    <row r="173" spans="11:12" x14ac:dyDescent="0.25">
      <c r="K173" s="47" t="s">
        <v>12</v>
      </c>
      <c r="L173" s="56">
        <v>2.0118079510397728E-2</v>
      </c>
    </row>
    <row r="174" spans="11:12" x14ac:dyDescent="0.25">
      <c r="K174" s="47" t="s">
        <v>11</v>
      </c>
      <c r="L174" s="56">
        <v>1.6626194720961097E-2</v>
      </c>
    </row>
    <row r="175" spans="11:12" x14ac:dyDescent="0.25">
      <c r="K175" s="47" t="s">
        <v>10</v>
      </c>
      <c r="L175" s="56">
        <v>0.13058124102535459</v>
      </c>
    </row>
    <row r="176" spans="11:12" x14ac:dyDescent="0.25">
      <c r="K176" s="47" t="s">
        <v>9</v>
      </c>
      <c r="L176" s="56">
        <v>7.3931589135038916E-2</v>
      </c>
    </row>
    <row r="177" spans="11:12" x14ac:dyDescent="0.25">
      <c r="K177" s="47" t="s">
        <v>8</v>
      </c>
      <c r="L177" s="56">
        <v>0.26216096968057978</v>
      </c>
    </row>
    <row r="178" spans="11:12" x14ac:dyDescent="0.25">
      <c r="K178" s="47" t="s">
        <v>7</v>
      </c>
      <c r="L178" s="56">
        <v>8.3981781010568954E-2</v>
      </c>
    </row>
    <row r="179" spans="11:12" x14ac:dyDescent="0.25">
      <c r="K179" s="47" t="s">
        <v>6</v>
      </c>
      <c r="L179" s="56">
        <v>9.9065916703532833E-2</v>
      </c>
    </row>
    <row r="180" spans="11:12" x14ac:dyDescent="0.25">
      <c r="K180" s="47" t="s">
        <v>5</v>
      </c>
      <c r="L180" s="56">
        <v>1.4487359437027936E-2</v>
      </c>
    </row>
    <row r="181" spans="11:12" x14ac:dyDescent="0.25">
      <c r="K181" s="47" t="s">
        <v>3</v>
      </c>
      <c r="L181" s="56">
        <v>3.5716215282727969E-2</v>
      </c>
    </row>
    <row r="182" spans="11:12" x14ac:dyDescent="0.25">
      <c r="K182" s="43"/>
      <c r="L182" s="47"/>
    </row>
    <row r="183" spans="11:12" x14ac:dyDescent="0.25">
      <c r="K183" s="43"/>
      <c r="L183" s="47"/>
    </row>
    <row r="184" spans="11:12" x14ac:dyDescent="0.25">
      <c r="K184" s="43"/>
      <c r="L184" s="47"/>
    </row>
    <row r="185" spans="11:12" x14ac:dyDescent="0.25">
      <c r="K185" s="47"/>
      <c r="L185" s="47"/>
    </row>
    <row r="186" spans="11:12" x14ac:dyDescent="0.25">
      <c r="K186" s="47"/>
      <c r="L186" s="47"/>
    </row>
    <row r="187" spans="11:12" x14ac:dyDescent="0.25">
      <c r="K187" s="47"/>
      <c r="L187" s="47"/>
    </row>
    <row r="188" spans="11:12" x14ac:dyDescent="0.25">
      <c r="K188" s="47"/>
      <c r="L188" s="47"/>
    </row>
    <row r="189" spans="11:12" x14ac:dyDescent="0.25">
      <c r="K189" s="47"/>
      <c r="L189" s="47"/>
    </row>
    <row r="190" spans="11:12" x14ac:dyDescent="0.25">
      <c r="K190" s="47"/>
      <c r="L190" s="47"/>
    </row>
    <row r="191" spans="11:12" x14ac:dyDescent="0.25">
      <c r="K191" s="47"/>
      <c r="L191" s="47"/>
    </row>
    <row r="192" spans="11:12" x14ac:dyDescent="0.25">
      <c r="K192" s="47"/>
      <c r="L192" s="47"/>
    </row>
    <row r="193" spans="11:12" x14ac:dyDescent="0.25">
      <c r="K193" s="47"/>
      <c r="L193" s="47"/>
    </row>
    <row r="194" spans="11:12" x14ac:dyDescent="0.25">
      <c r="K194" s="47"/>
      <c r="L194" s="47"/>
    </row>
    <row r="195" spans="11:12" x14ac:dyDescent="0.25">
      <c r="K195" s="47"/>
      <c r="L195" s="47"/>
    </row>
    <row r="196" spans="11:12" x14ac:dyDescent="0.25">
      <c r="K196" s="47"/>
      <c r="L196" s="47"/>
    </row>
    <row r="197" spans="11:12" x14ac:dyDescent="0.25">
      <c r="K197" s="43"/>
      <c r="L197" s="47"/>
    </row>
    <row r="198" spans="11:12" x14ac:dyDescent="0.25">
      <c r="K198" s="43"/>
      <c r="L198" s="47"/>
    </row>
    <row r="199" spans="11:12" x14ac:dyDescent="0.25">
      <c r="K199" s="43"/>
      <c r="L199" s="47"/>
    </row>
    <row r="200" spans="11:12" x14ac:dyDescent="0.25">
      <c r="K200" s="43"/>
      <c r="L200" s="47"/>
    </row>
    <row r="201" spans="11:12" x14ac:dyDescent="0.25">
      <c r="K201" s="43"/>
      <c r="L201" s="47"/>
    </row>
    <row r="202" spans="11:12" x14ac:dyDescent="0.25">
      <c r="K202" s="43"/>
      <c r="L202" s="47"/>
    </row>
    <row r="203" spans="11:12" x14ac:dyDescent="0.25">
      <c r="K203" s="43"/>
      <c r="L203" s="47"/>
    </row>
    <row r="204" spans="11:12" x14ac:dyDescent="0.25">
      <c r="K204" s="43"/>
      <c r="L204" s="47"/>
    </row>
    <row r="205" spans="11:12" x14ac:dyDescent="0.25">
      <c r="K205" s="43"/>
      <c r="L205" s="47"/>
    </row>
    <row r="206" spans="11:12" x14ac:dyDescent="0.25">
      <c r="K206" s="43"/>
      <c r="L206" s="47"/>
    </row>
    <row r="207" spans="11:12" x14ac:dyDescent="0.25">
      <c r="K207" s="43"/>
      <c r="L207" s="47"/>
    </row>
    <row r="208" spans="11:12" x14ac:dyDescent="0.25">
      <c r="K208" s="43"/>
      <c r="L208" s="47"/>
    </row>
    <row r="209" spans="11:12" x14ac:dyDescent="0.25">
      <c r="K209" s="43"/>
      <c r="L209" s="47"/>
    </row>
    <row r="210" spans="11:12" x14ac:dyDescent="0.25">
      <c r="K210" s="43"/>
      <c r="L210" s="47"/>
    </row>
    <row r="211" spans="11:12" x14ac:dyDescent="0.25">
      <c r="K211" s="43"/>
      <c r="L211" s="47"/>
    </row>
    <row r="212" spans="11:12" x14ac:dyDescent="0.25">
      <c r="K212" s="43"/>
      <c r="L212" s="47"/>
    </row>
    <row r="213" spans="11:12" x14ac:dyDescent="0.25">
      <c r="K213" s="43"/>
      <c r="L213" s="47"/>
    </row>
    <row r="214" spans="11:12" x14ac:dyDescent="0.25">
      <c r="K214" s="43"/>
      <c r="L214" s="47"/>
    </row>
    <row r="215" spans="11:12" x14ac:dyDescent="0.25">
      <c r="K215" s="43"/>
      <c r="L215" s="47"/>
    </row>
    <row r="216" spans="11:12" x14ac:dyDescent="0.25">
      <c r="K216" s="43"/>
      <c r="L216" s="47"/>
    </row>
    <row r="217" spans="11:12" x14ac:dyDescent="0.25">
      <c r="K217" s="43"/>
      <c r="L217" s="47"/>
    </row>
    <row r="218" spans="11:12" x14ac:dyDescent="0.25">
      <c r="K218" s="43"/>
      <c r="L218" s="47"/>
    </row>
    <row r="219" spans="11:12" x14ac:dyDescent="0.25">
      <c r="K219" s="43"/>
      <c r="L219" s="47"/>
    </row>
    <row r="220" spans="11:12" x14ac:dyDescent="0.25">
      <c r="K220" s="43"/>
      <c r="L220" s="47"/>
    </row>
    <row r="221" spans="11:12" x14ac:dyDescent="0.25">
      <c r="K221" s="43"/>
      <c r="L221" s="47"/>
    </row>
    <row r="222" spans="11:12" x14ac:dyDescent="0.25">
      <c r="K222" s="43"/>
      <c r="L222" s="47"/>
    </row>
    <row r="223" spans="11:12" x14ac:dyDescent="0.25">
      <c r="K223" s="43"/>
      <c r="L223" s="47"/>
    </row>
    <row r="224" spans="11:12" x14ac:dyDescent="0.25">
      <c r="K224" s="43"/>
      <c r="L224" s="47"/>
    </row>
    <row r="225" spans="11:12" x14ac:dyDescent="0.25">
      <c r="K225" s="43"/>
      <c r="L225" s="47"/>
    </row>
    <row r="226" spans="11:12" x14ac:dyDescent="0.25">
      <c r="K226" s="43"/>
      <c r="L226" s="47"/>
    </row>
    <row r="227" spans="11:12" x14ac:dyDescent="0.25">
      <c r="K227" s="43"/>
      <c r="L227" s="47"/>
    </row>
    <row r="228" spans="11:12" x14ac:dyDescent="0.25">
      <c r="K228" s="43"/>
      <c r="L228" s="47"/>
    </row>
    <row r="229" spans="11:12" x14ac:dyDescent="0.25">
      <c r="K229" s="43"/>
      <c r="L229" s="47"/>
    </row>
    <row r="230" spans="11:12" x14ac:dyDescent="0.25">
      <c r="K230" s="43"/>
      <c r="L230" s="47"/>
    </row>
    <row r="231" spans="11:12" x14ac:dyDescent="0.25">
      <c r="K231" s="43"/>
      <c r="L231" s="47"/>
    </row>
    <row r="232" spans="11:12" x14ac:dyDescent="0.25">
      <c r="K232" s="43"/>
      <c r="L232" s="47"/>
    </row>
    <row r="233" spans="11:12" x14ac:dyDescent="0.25">
      <c r="K233" s="43"/>
      <c r="L233" s="47"/>
    </row>
    <row r="234" spans="11:12" x14ac:dyDescent="0.25">
      <c r="K234" s="43"/>
      <c r="L234" s="47"/>
    </row>
    <row r="235" spans="11:12" x14ac:dyDescent="0.25">
      <c r="K235" s="43"/>
      <c r="L235" s="47"/>
    </row>
    <row r="236" spans="11:12" x14ac:dyDescent="0.25">
      <c r="K236" s="43"/>
      <c r="L236" s="47"/>
    </row>
    <row r="237" spans="11:12" x14ac:dyDescent="0.25">
      <c r="K237" s="43"/>
      <c r="L237" s="47"/>
    </row>
    <row r="238" spans="11:12" x14ac:dyDescent="0.25">
      <c r="K238" s="43"/>
      <c r="L238" s="47"/>
    </row>
    <row r="239" spans="11:12" x14ac:dyDescent="0.25">
      <c r="K239" s="43"/>
      <c r="L239" s="47"/>
    </row>
    <row r="240" spans="11:12" x14ac:dyDescent="0.25">
      <c r="K240" s="43"/>
      <c r="L240" s="47"/>
    </row>
    <row r="241" spans="11:12" x14ac:dyDescent="0.25">
      <c r="K241" s="43"/>
      <c r="L241" s="47"/>
    </row>
    <row r="242" spans="11:12" x14ac:dyDescent="0.25">
      <c r="K242" s="43"/>
      <c r="L242" s="47"/>
    </row>
    <row r="243" spans="11:12" x14ac:dyDescent="0.25">
      <c r="K243" s="43"/>
      <c r="L243" s="47"/>
    </row>
    <row r="244" spans="11:12" x14ac:dyDescent="0.25">
      <c r="K244" s="43"/>
      <c r="L244" s="47"/>
    </row>
    <row r="245" spans="11:12" x14ac:dyDescent="0.25">
      <c r="K245" s="43"/>
      <c r="L245" s="47"/>
    </row>
    <row r="246" spans="11:12" x14ac:dyDescent="0.25">
      <c r="K246" s="43"/>
      <c r="L246" s="47"/>
    </row>
    <row r="247" spans="11:12" x14ac:dyDescent="0.25">
      <c r="K247" s="43"/>
      <c r="L247" s="47"/>
    </row>
    <row r="248" spans="11:12" x14ac:dyDescent="0.25">
      <c r="K248" s="43"/>
      <c r="L248" s="47"/>
    </row>
    <row r="249" spans="11:12" x14ac:dyDescent="0.25">
      <c r="K249" s="43"/>
      <c r="L249" s="47"/>
    </row>
    <row r="250" spans="11:12" x14ac:dyDescent="0.25">
      <c r="K250" s="43"/>
      <c r="L250" s="47"/>
    </row>
    <row r="251" spans="11:12" x14ac:dyDescent="0.25">
      <c r="K251" s="43"/>
      <c r="L251" s="47"/>
    </row>
    <row r="252" spans="11:12" x14ac:dyDescent="0.25">
      <c r="K252" s="43"/>
      <c r="L252" s="47"/>
    </row>
    <row r="253" spans="11:12" x14ac:dyDescent="0.25">
      <c r="K253" s="43"/>
      <c r="L253" s="47"/>
    </row>
    <row r="254" spans="11:12" x14ac:dyDescent="0.25">
      <c r="K254" s="43"/>
      <c r="L254" s="47"/>
    </row>
    <row r="255" spans="11:12" x14ac:dyDescent="0.25">
      <c r="K255" s="43"/>
      <c r="L255" s="47"/>
    </row>
    <row r="256" spans="11:12" x14ac:dyDescent="0.25">
      <c r="K256" s="43"/>
      <c r="L256" s="47"/>
    </row>
    <row r="257" spans="11:12" x14ac:dyDescent="0.25">
      <c r="K257" s="43"/>
      <c r="L257" s="47"/>
    </row>
    <row r="258" spans="11:12" x14ac:dyDescent="0.25">
      <c r="K258" s="43"/>
      <c r="L258" s="47"/>
    </row>
    <row r="259" spans="11:12" x14ac:dyDescent="0.25">
      <c r="K259" s="43"/>
      <c r="L259" s="47"/>
    </row>
    <row r="260" spans="11:12" x14ac:dyDescent="0.25">
      <c r="K260" s="43"/>
      <c r="L260" s="47"/>
    </row>
    <row r="261" spans="11:12" x14ac:dyDescent="0.25">
      <c r="K261" s="43"/>
      <c r="L261" s="47"/>
    </row>
    <row r="262" spans="11:12" x14ac:dyDescent="0.25">
      <c r="K262" s="43"/>
      <c r="L262" s="47"/>
    </row>
    <row r="263" spans="11:12" x14ac:dyDescent="0.25">
      <c r="K263" s="43"/>
      <c r="L263" s="4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2020-04-20T01:57:12Z</dcterms:created>
  <dcterms:modified xsi:type="dcterms:W3CDTF">2020-05-03T05:52:30Z</dcterms:modified>
</cp:coreProperties>
</file>