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7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0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1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12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13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14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15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16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7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18.xml" ContentType="application/vnd.openxmlformats-officedocument.drawing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9.xml" ContentType="application/vnd.openxmlformats-officedocument.drawing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20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D442F0C4-352D-48A9-9480-3CB9F29DD8DC}" xr6:coauthVersionLast="36" xr6:coauthVersionMax="36" xr10:uidLastSave="{00000000-0000-0000-0000-000000000000}"/>
  <bookViews>
    <workbookView xWindow="0" yWindow="0" windowWidth="28800" windowHeight="12300" tabRatio="841" xr2:uid="{00000000-000D-0000-FFFF-FFFF00000000}"/>
  </bookViews>
  <sheets>
    <sheet name="Contents" sheetId="187" r:id="rId1"/>
    <sheet name="Agriculture, forestry and f..." sheetId="910" r:id="rId2"/>
    <sheet name="Mining" sheetId="911" r:id="rId3"/>
    <sheet name="Manufacturing" sheetId="912" r:id="rId4"/>
    <sheet name="Electricity, gas, water and..." sheetId="913" r:id="rId5"/>
    <sheet name="Construction" sheetId="914" r:id="rId6"/>
    <sheet name="Wholesale trade" sheetId="915" r:id="rId7"/>
    <sheet name="Retail trade" sheetId="916" r:id="rId8"/>
    <sheet name="Accommodation and food serv..." sheetId="917" r:id="rId9"/>
    <sheet name="Transport, postal and wareh..." sheetId="918" r:id="rId10"/>
    <sheet name="Information media and telec..." sheetId="919" r:id="rId11"/>
    <sheet name="Financial and insurance ser..." sheetId="920" r:id="rId12"/>
    <sheet name="Rental, hiring and real est..." sheetId="921" r:id="rId13"/>
    <sheet name="Professional, scientific an..." sheetId="922" r:id="rId14"/>
    <sheet name="Administrative and support ..." sheetId="923" r:id="rId15"/>
    <sheet name="Public administration and s..." sheetId="924" r:id="rId16"/>
    <sheet name="Education and training" sheetId="925" r:id="rId17"/>
    <sheet name="Health care and social assi..." sheetId="926" r:id="rId18"/>
    <sheet name="Arts and recreation services" sheetId="927" r:id="rId19"/>
    <sheet name="Other services" sheetId="928" r:id="rId20"/>
  </sheets>
  <definedNames>
    <definedName name="_AMO_UniqueIdentifier" hidden="1">"'2995e12c-7f92-4103-a2d1-a1d598d57c6f'"</definedName>
    <definedName name="_xlnm.Print_Area" localSheetId="8">'Accommodation and food serv...'!$A$1:$I$90</definedName>
    <definedName name="_xlnm.Print_Area" localSheetId="14">'Administrative and support ...'!$A$1:$I$90</definedName>
    <definedName name="_xlnm.Print_Area" localSheetId="1">'Agriculture, forestry and f...'!$A$1:$I$90</definedName>
    <definedName name="_xlnm.Print_Area" localSheetId="18">'Arts and recreation services'!$A$1:$I$90</definedName>
    <definedName name="_xlnm.Print_Area" localSheetId="5">Construction!$A$1:$I$90</definedName>
    <definedName name="_xlnm.Print_Area" localSheetId="16">'Education and training'!$A$1:$I$90</definedName>
    <definedName name="_xlnm.Print_Area" localSheetId="4">'Electricity, gas, water and...'!$A$1:$I$90</definedName>
    <definedName name="_xlnm.Print_Area" localSheetId="11">'Financial and insurance ser...'!$A$1:$I$90</definedName>
    <definedName name="_xlnm.Print_Area" localSheetId="17">'Health care and social assi...'!$A$1:$I$90</definedName>
    <definedName name="_xlnm.Print_Area" localSheetId="10">'Information media and telec...'!$A$1:$I$90</definedName>
    <definedName name="_xlnm.Print_Area" localSheetId="3">Manufacturing!$A$1:$I$90</definedName>
    <definedName name="_xlnm.Print_Area" localSheetId="2">Mining!$A$1:$I$89</definedName>
    <definedName name="_xlnm.Print_Area" localSheetId="19">'Other services'!$A$1:$I$90</definedName>
    <definedName name="_xlnm.Print_Area" localSheetId="13">'Professional, scientific an...'!$A$1:$I$90</definedName>
    <definedName name="_xlnm.Print_Area" localSheetId="15">'Public administration and s...'!$A$1:$I$90</definedName>
    <definedName name="_xlnm.Print_Area" localSheetId="12">'Rental, hiring and real est...'!$A$1:$I$90</definedName>
    <definedName name="_xlnm.Print_Area" localSheetId="7">'Retail trade'!$A$1:$I$90</definedName>
    <definedName name="_xlnm.Print_Area" localSheetId="9">'Transport, postal and wareh...'!$A$1:$I$90</definedName>
    <definedName name="_xlnm.Print_Area" localSheetId="6">'Wholesale trade'!$A$1:$I$90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5" i="928" l="1"/>
  <c r="A60" i="928"/>
  <c r="A45" i="928"/>
  <c r="A32" i="928"/>
  <c r="I8" i="928"/>
  <c r="H8" i="928"/>
  <c r="G8" i="928"/>
  <c r="F8" i="928"/>
  <c r="E8" i="928"/>
  <c r="D8" i="928"/>
  <c r="C8" i="928"/>
  <c r="B8" i="928"/>
  <c r="A6" i="928"/>
  <c r="A3" i="928"/>
  <c r="A2" i="928"/>
  <c r="A75" i="927"/>
  <c r="A60" i="927"/>
  <c r="A45" i="927"/>
  <c r="A32" i="927"/>
  <c r="I8" i="927"/>
  <c r="H8" i="927"/>
  <c r="G8" i="927"/>
  <c r="F8" i="927"/>
  <c r="E8" i="927"/>
  <c r="D8" i="927"/>
  <c r="C8" i="927"/>
  <c r="B8" i="927"/>
  <c r="A6" i="927"/>
  <c r="A3" i="927"/>
  <c r="A2" i="927"/>
  <c r="A75" i="926"/>
  <c r="A60" i="926"/>
  <c r="A45" i="926"/>
  <c r="A32" i="926"/>
  <c r="I8" i="926"/>
  <c r="H8" i="926"/>
  <c r="G8" i="926"/>
  <c r="F8" i="926"/>
  <c r="E8" i="926"/>
  <c r="D8" i="926"/>
  <c r="C8" i="926"/>
  <c r="B8" i="926"/>
  <c r="A6" i="926"/>
  <c r="A3" i="926"/>
  <c r="A2" i="926"/>
  <c r="A75" i="925"/>
  <c r="A60" i="925"/>
  <c r="A45" i="925"/>
  <c r="A32" i="925"/>
  <c r="I8" i="925"/>
  <c r="H8" i="925"/>
  <c r="G8" i="925"/>
  <c r="F8" i="925"/>
  <c r="E8" i="925"/>
  <c r="D8" i="925"/>
  <c r="C8" i="925"/>
  <c r="B8" i="925"/>
  <c r="A6" i="925"/>
  <c r="A3" i="925"/>
  <c r="A2" i="925"/>
  <c r="A75" i="924"/>
  <c r="A60" i="924"/>
  <c r="A45" i="924"/>
  <c r="A32" i="924"/>
  <c r="I8" i="924"/>
  <c r="H8" i="924"/>
  <c r="G8" i="924"/>
  <c r="F8" i="924"/>
  <c r="E8" i="924"/>
  <c r="D8" i="924"/>
  <c r="C8" i="924"/>
  <c r="B8" i="924"/>
  <c r="A6" i="924"/>
  <c r="A3" i="924"/>
  <c r="A2" i="924"/>
  <c r="A75" i="923"/>
  <c r="A60" i="923"/>
  <c r="A45" i="923"/>
  <c r="A32" i="923"/>
  <c r="I8" i="923"/>
  <c r="H8" i="923"/>
  <c r="G8" i="923"/>
  <c r="F8" i="923"/>
  <c r="E8" i="923"/>
  <c r="D8" i="923"/>
  <c r="C8" i="923"/>
  <c r="B8" i="923"/>
  <c r="A6" i="923"/>
  <c r="A3" i="923"/>
  <c r="A2" i="923"/>
  <c r="A75" i="922"/>
  <c r="A60" i="922"/>
  <c r="A45" i="922"/>
  <c r="A32" i="922"/>
  <c r="I8" i="922"/>
  <c r="H8" i="922"/>
  <c r="G8" i="922"/>
  <c r="F8" i="922"/>
  <c r="E8" i="922"/>
  <c r="D8" i="922"/>
  <c r="C8" i="922"/>
  <c r="B8" i="922"/>
  <c r="A6" i="922"/>
  <c r="A3" i="922"/>
  <c r="A2" i="922"/>
  <c r="A75" i="921"/>
  <c r="A60" i="921"/>
  <c r="A45" i="921"/>
  <c r="A32" i="921"/>
  <c r="I8" i="921"/>
  <c r="H8" i="921"/>
  <c r="G8" i="921"/>
  <c r="F8" i="921"/>
  <c r="E8" i="921"/>
  <c r="D8" i="921"/>
  <c r="C8" i="921"/>
  <c r="B8" i="921"/>
  <c r="A6" i="921"/>
  <c r="A3" i="921"/>
  <c r="A2" i="921"/>
  <c r="A75" i="920"/>
  <c r="A60" i="920"/>
  <c r="A45" i="920"/>
  <c r="A32" i="920"/>
  <c r="I8" i="920"/>
  <c r="H8" i="920"/>
  <c r="G8" i="920"/>
  <c r="F8" i="920"/>
  <c r="E8" i="920"/>
  <c r="D8" i="920"/>
  <c r="C8" i="920"/>
  <c r="B8" i="920"/>
  <c r="A6" i="920"/>
  <c r="A3" i="920"/>
  <c r="A2" i="920"/>
  <c r="A75" i="919"/>
  <c r="A60" i="919"/>
  <c r="A45" i="919"/>
  <c r="A32" i="919"/>
  <c r="I8" i="919"/>
  <c r="H8" i="919"/>
  <c r="G8" i="919"/>
  <c r="F8" i="919"/>
  <c r="E8" i="919"/>
  <c r="D8" i="919"/>
  <c r="C8" i="919"/>
  <c r="B8" i="919"/>
  <c r="A6" i="919"/>
  <c r="A3" i="919"/>
  <c r="A2" i="919"/>
  <c r="A75" i="918"/>
  <c r="A60" i="918"/>
  <c r="A45" i="918"/>
  <c r="A32" i="918"/>
  <c r="I8" i="918"/>
  <c r="H8" i="918"/>
  <c r="G8" i="918"/>
  <c r="F8" i="918"/>
  <c r="E8" i="918"/>
  <c r="D8" i="918"/>
  <c r="C8" i="918"/>
  <c r="B8" i="918"/>
  <c r="A6" i="918"/>
  <c r="A3" i="918"/>
  <c r="A2" i="918"/>
  <c r="A75" i="917"/>
  <c r="A60" i="917"/>
  <c r="A45" i="917"/>
  <c r="A32" i="917"/>
  <c r="I8" i="917"/>
  <c r="H8" i="917"/>
  <c r="G8" i="917"/>
  <c r="F8" i="917"/>
  <c r="E8" i="917"/>
  <c r="D8" i="917"/>
  <c r="C8" i="917"/>
  <c r="B8" i="917"/>
  <c r="A6" i="917"/>
  <c r="A3" i="917"/>
  <c r="A2" i="917"/>
  <c r="A75" i="916"/>
  <c r="A60" i="916"/>
  <c r="A45" i="916"/>
  <c r="A32" i="916"/>
  <c r="I8" i="916"/>
  <c r="H8" i="916"/>
  <c r="G8" i="916"/>
  <c r="F8" i="916"/>
  <c r="E8" i="916"/>
  <c r="D8" i="916"/>
  <c r="C8" i="916"/>
  <c r="B8" i="916"/>
  <c r="A6" i="916"/>
  <c r="A3" i="916"/>
  <c r="A2" i="916"/>
  <c r="A75" i="915"/>
  <c r="A60" i="915"/>
  <c r="A45" i="915"/>
  <c r="A32" i="915"/>
  <c r="I8" i="915"/>
  <c r="H8" i="915"/>
  <c r="G8" i="915"/>
  <c r="F8" i="915"/>
  <c r="E8" i="915"/>
  <c r="D8" i="915"/>
  <c r="C8" i="915"/>
  <c r="B8" i="915"/>
  <c r="A6" i="915"/>
  <c r="A3" i="915"/>
  <c r="A2" i="915"/>
  <c r="A75" i="914"/>
  <c r="A60" i="914"/>
  <c r="A45" i="914"/>
  <c r="A32" i="914"/>
  <c r="I8" i="914"/>
  <c r="H8" i="914"/>
  <c r="G8" i="914"/>
  <c r="F8" i="914"/>
  <c r="E8" i="914"/>
  <c r="D8" i="914"/>
  <c r="C8" i="914"/>
  <c r="B8" i="914"/>
  <c r="A6" i="914"/>
  <c r="A3" i="914"/>
  <c r="A2" i="914"/>
  <c r="A75" i="913"/>
  <c r="A60" i="913"/>
  <c r="A45" i="913"/>
  <c r="A32" i="913"/>
  <c r="I8" i="913"/>
  <c r="H8" i="913"/>
  <c r="G8" i="913"/>
  <c r="F8" i="913"/>
  <c r="E8" i="913"/>
  <c r="D8" i="913"/>
  <c r="C8" i="913"/>
  <c r="B8" i="913"/>
  <c r="A6" i="913"/>
  <c r="A3" i="913"/>
  <c r="A2" i="913"/>
  <c r="A75" i="912"/>
  <c r="A60" i="912"/>
  <c r="A45" i="912"/>
  <c r="A32" i="912"/>
  <c r="I8" i="912"/>
  <c r="H8" i="912"/>
  <c r="G8" i="912"/>
  <c r="F8" i="912"/>
  <c r="E8" i="912"/>
  <c r="D8" i="912"/>
  <c r="C8" i="912"/>
  <c r="B8" i="912"/>
  <c r="A6" i="912"/>
  <c r="A3" i="912"/>
  <c r="A2" i="912"/>
  <c r="A74" i="911"/>
  <c r="A59" i="911"/>
  <c r="A44" i="911"/>
  <c r="A31" i="911"/>
  <c r="I8" i="911"/>
  <c r="H8" i="911"/>
  <c r="G8" i="911"/>
  <c r="F8" i="911"/>
  <c r="E8" i="911"/>
  <c r="D8" i="911"/>
  <c r="C8" i="911"/>
  <c r="B8" i="911"/>
  <c r="A6" i="911"/>
  <c r="A3" i="911"/>
  <c r="A2" i="911"/>
  <c r="A3" i="910" l="1"/>
  <c r="F8" i="910"/>
  <c r="B8" i="910"/>
  <c r="A60" i="910"/>
  <c r="A75" i="910"/>
  <c r="A45" i="910"/>
  <c r="A32" i="910"/>
  <c r="A2" i="910"/>
  <c r="A6" i="910"/>
  <c r="I8" i="910" l="1"/>
  <c r="E8" i="910"/>
  <c r="G8" i="910"/>
  <c r="C8" i="910"/>
  <c r="H8" i="910"/>
  <c r="D8" i="910"/>
</calcChain>
</file>

<file path=xl/sharedStrings.xml><?xml version="1.0" encoding="utf-8"?>
<sst xmlns="http://schemas.openxmlformats.org/spreadsheetml/2006/main" count="3639" uniqueCount="71">
  <si>
    <t>Mining</t>
  </si>
  <si>
    <t>ACT</t>
  </si>
  <si>
    <t>NT</t>
  </si>
  <si>
    <t>WA</t>
  </si>
  <si>
    <t>SA</t>
  </si>
  <si>
    <t>Vic.</t>
  </si>
  <si>
    <t>NSW</t>
  </si>
  <si>
    <t>This wk</t>
  </si>
  <si>
    <t>Prev wk</t>
  </si>
  <si>
    <t>Prev mth</t>
  </si>
  <si>
    <t>Graph 4</t>
  </si>
  <si>
    <t>Graph 3</t>
  </si>
  <si>
    <t>Graph 2</t>
  </si>
  <si>
    <t>Females</t>
  </si>
  <si>
    <t>Males</t>
  </si>
  <si>
    <t>Jobholder Demographics</t>
  </si>
  <si>
    <t>Australia</t>
  </si>
  <si>
    <t>Jobholder Location</t>
  </si>
  <si>
    <t>Week ending 14 March</t>
  </si>
  <si>
    <t>For businesses that are Single Touch Payroll enabled</t>
  </si>
  <si>
    <t xml:space="preserve">            Australian Bureau of Statistics</t>
  </si>
  <si>
    <t>Agriculture, forestry and fishing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</si>
  <si>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</si>
  <si>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</si>
  <si>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</si>
  <si>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</si>
  <si>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</si>
  <si>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</si>
  <si>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</si>
  <si>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</si>
  <si>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</si>
  <si>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</si>
  <si>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</si>
  <si>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</si>
  <si>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</si>
  <si>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</si>
  <si>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</si>
  <si>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</si>
  <si>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</si>
  <si>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</si>
  <si>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</si>
  <si>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</si>
  <si>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</si>
  <si>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</si>
  <si>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© Commonwealth of Australia 2020</t>
  </si>
  <si>
    <t>Tas.</t>
  </si>
  <si>
    <t>Qld.</t>
  </si>
  <si>
    <t>*The week ending 14 March represents the week Australia had 100 cases of Covid-19. It is indexed to 100.</t>
  </si>
  <si>
    <t>Aged under 20</t>
  </si>
  <si>
    <t>Aged 20-29</t>
  </si>
  <si>
    <t>Aged 30-39</t>
  </si>
  <si>
    <t>Aged 40-49</t>
  </si>
  <si>
    <t>Aged 50-59</t>
  </si>
  <si>
    <t>Aged 60-69</t>
  </si>
  <si>
    <t>Aged 70+</t>
  </si>
  <si>
    <t>Graph 1 jobs</t>
  </si>
  <si>
    <t/>
  </si>
  <si>
    <t>graph 1 wages</t>
  </si>
  <si>
    <t>Payroll jobs</t>
  </si>
  <si>
    <t>Total wages</t>
  </si>
  <si>
    <t>Weekly Payroll Jobs and Wages in Australia - Industry</t>
  </si>
  <si>
    <t>Current week</t>
  </si>
  <si>
    <t>Base week</t>
  </si>
  <si>
    <t>Indexed jobs</t>
  </si>
  <si>
    <t>Male by state</t>
  </si>
  <si>
    <t>Female by state</t>
  </si>
  <si>
    <t>Previous month (week ending 11 July)</t>
  </si>
  <si>
    <t>Previous week (ending 01 August)</t>
  </si>
  <si>
    <t>This week (ending 08 August)</t>
  </si>
  <si>
    <t>Released at 11.30am (Canberra time) 25 August 2020</t>
  </si>
  <si>
    <t>** The Mining industry wages estimates in March may include annual bonuses. Please refer to the seasonality section of the Data Limitations and Related Revisions technical note for further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</si>
</sst>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$-C09]d\ mmmm\ yyyy;@"/>
  </numFmts>
  <fonts count="3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9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0" fontId="0" fillId="0" borderId="0" xfId="0"/>
    <xf numFmtId="165" fontId="6" fillId="0" borderId="0" xfId="3" applyNumberFormat="1" applyFont="1" applyFill="1" applyAlignment="1" applyProtection="1">
      <alignment horizontal="center"/>
      <protection hidden="1"/>
    </xf>
    <xf numFmtId="3" fontId="6" fillId="0" borderId="0" xfId="0" applyNumberFormat="1" applyFont="1" applyFill="1" applyAlignment="1" applyProtection="1">
      <alignment horizontal="right"/>
      <protection hidden="1"/>
    </xf>
    <xf numFmtId="0" fontId="6" fillId="0" borderId="0" xfId="0" applyFont="1" applyFill="1" applyProtection="1">
      <protection hidden="1"/>
    </xf>
    <xf numFmtId="0" fontId="6" fillId="0" borderId="0" xfId="0" applyFont="1" applyFill="1" applyAlignment="1" applyProtection="1">
      <alignment horizontal="right"/>
      <protection hidden="1"/>
    </xf>
    <xf numFmtId="0" fontId="8" fillId="0" borderId="0" xfId="0" applyFont="1" applyProtection="1">
      <protection hidden="1"/>
    </xf>
    <xf numFmtId="0" fontId="9" fillId="0" borderId="0" xfId="1" applyFont="1" applyFill="1" applyProtection="1">
      <protection hidden="1"/>
    </xf>
    <xf numFmtId="0" fontId="2" fillId="0" borderId="0" xfId="1" applyFont="1" applyBorder="1" applyAlignment="1">
      <alignment vertical="center"/>
    </xf>
    <xf numFmtId="0" fontId="11" fillId="0" borderId="0" xfId="1" applyFont="1" applyBorder="1" applyAlignment="1">
      <alignment horizontal="left"/>
    </xf>
    <xf numFmtId="0" fontId="12" fillId="0" borderId="0" xfId="1" applyFont="1"/>
    <xf numFmtId="0" fontId="13" fillId="0" borderId="0" xfId="0" applyFont="1"/>
    <xf numFmtId="0" fontId="14" fillId="0" borderId="0" xfId="6" applyAlignment="1" applyProtection="1">
      <alignment horizontal="center"/>
    </xf>
    <xf numFmtId="0" fontId="15" fillId="0" borderId="0" xfId="6" applyFont="1" applyFill="1" applyAlignment="1" applyProtection="1">
      <alignment horizontal="left" wrapText="1"/>
    </xf>
    <xf numFmtId="0" fontId="1" fillId="0" borderId="3" xfId="1" applyBorder="1" applyAlignment="1" applyProtection="1">
      <alignment wrapText="1"/>
      <protection locked="0"/>
    </xf>
    <xf numFmtId="0" fontId="1" fillId="0" borderId="3" xfId="1" applyBorder="1" applyAlignment="1">
      <alignment wrapText="1"/>
    </xf>
    <xf numFmtId="0" fontId="16" fillId="0" borderId="0" xfId="6" applyFont="1" applyAlignment="1" applyProtection="1"/>
    <xf numFmtId="0" fontId="11" fillId="0" borderId="0" xfId="6" applyFont="1" applyAlignment="1" applyProtection="1"/>
    <xf numFmtId="0" fontId="14" fillId="0" borderId="0" xfId="6" applyAlignment="1" applyProtection="1"/>
    <xf numFmtId="0" fontId="1" fillId="0" borderId="0" xfId="1" applyFont="1" applyBorder="1" applyAlignment="1">
      <alignment horizontal="left"/>
    </xf>
    <xf numFmtId="0" fontId="11" fillId="0" borderId="0" xfId="1" applyFont="1"/>
    <xf numFmtId="0" fontId="1" fillId="0" borderId="0" xfId="1"/>
    <xf numFmtId="0" fontId="3" fillId="0" borderId="0" xfId="0" applyFont="1"/>
    <xf numFmtId="0" fontId="3" fillId="0" borderId="0" xfId="0" applyFont="1" applyFill="1"/>
    <xf numFmtId="0" fontId="13" fillId="0" borderId="0" xfId="0" applyFont="1" applyFill="1" applyAlignment="1" applyProtection="1">
      <alignment horizontal="right"/>
      <protection locked="0" hidden="1"/>
    </xf>
    <xf numFmtId="0" fontId="13" fillId="0" borderId="0" xfId="0" applyFont="1" applyFill="1" applyAlignment="1" applyProtection="1">
      <protection locked="0" hidden="1"/>
    </xf>
    <xf numFmtId="0" fontId="18" fillId="0" borderId="0" xfId="0" applyFont="1" applyFill="1" applyAlignment="1" applyProtection="1">
      <protection hidden="1"/>
    </xf>
    <xf numFmtId="0" fontId="18" fillId="0" borderId="0" xfId="0" applyFont="1" applyAlignment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Fill="1" applyProtection="1">
      <protection hidden="1"/>
    </xf>
    <xf numFmtId="0" fontId="18" fillId="0" borderId="0" xfId="0" applyFont="1" applyFill="1" applyAlignment="1"/>
    <xf numFmtId="0" fontId="19" fillId="0" borderId="0" xfId="0" applyFont="1" applyFill="1" applyProtection="1">
      <protection hidden="1"/>
    </xf>
    <xf numFmtId="165" fontId="7" fillId="0" borderId="0" xfId="3" applyNumberFormat="1" applyFont="1" applyFill="1" applyBorder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left" vertical="center" indent="1"/>
      <protection hidden="1"/>
    </xf>
    <xf numFmtId="165" fontId="3" fillId="0" borderId="0" xfId="3" applyNumberFormat="1" applyFont="1" applyFill="1" applyProtection="1">
      <protection hidden="1"/>
    </xf>
    <xf numFmtId="14" fontId="3" fillId="0" borderId="0" xfId="0" applyNumberFormat="1" applyFont="1" applyFill="1" applyProtection="1">
      <protection hidden="1"/>
    </xf>
    <xf numFmtId="0" fontId="18" fillId="0" borderId="0" xfId="0" applyFont="1" applyFill="1" applyProtection="1">
      <protection hidden="1"/>
    </xf>
    <xf numFmtId="2" fontId="3" fillId="0" borderId="0" xfId="0" applyNumberFormat="1" applyFont="1" applyFill="1" applyProtection="1">
      <protection hidden="1"/>
    </xf>
    <xf numFmtId="0" fontId="22" fillId="0" borderId="0" xfId="1" applyFont="1" applyBorder="1" applyAlignment="1" applyProtection="1">
      <alignment vertical="center"/>
      <protection hidden="1"/>
    </xf>
    <xf numFmtId="0" fontId="24" fillId="0" borderId="0" xfId="1" applyFont="1" applyFill="1" applyBorder="1" applyAlignment="1">
      <alignment vertical="center"/>
    </xf>
    <xf numFmtId="0" fontId="25" fillId="0" borderId="0" xfId="4" applyFont="1" applyFill="1" applyBorder="1" applyProtection="1"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26" fillId="0" borderId="0" xfId="0" applyFont="1" applyFill="1" applyBorder="1" applyProtection="1">
      <protection hidden="1"/>
    </xf>
    <xf numFmtId="166" fontId="26" fillId="0" borderId="0" xfId="3" applyNumberFormat="1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protection hidden="1"/>
    </xf>
    <xf numFmtId="165" fontId="26" fillId="0" borderId="0" xfId="3" applyNumberFormat="1" applyFont="1" applyFill="1" applyBorder="1" applyAlignment="1" applyProtection="1">
      <alignment horizontal="center"/>
      <protection hidden="1"/>
    </xf>
    <xf numFmtId="164" fontId="26" fillId="0" borderId="0" xfId="3" applyNumberFormat="1" applyFont="1" applyFill="1" applyBorder="1" applyAlignment="1" applyProtection="1">
      <alignment horizontal="center"/>
      <protection hidden="1"/>
    </xf>
    <xf numFmtId="0" fontId="27" fillId="0" borderId="0" xfId="0" applyFont="1" applyFill="1" applyBorder="1" applyAlignment="1" applyProtection="1">
      <alignment horizontal="center"/>
      <protection hidden="1"/>
    </xf>
    <xf numFmtId="0" fontId="26" fillId="0" borderId="0" xfId="0" applyFont="1" applyFill="1" applyBorder="1"/>
    <xf numFmtId="0" fontId="26" fillId="0" borderId="0" xfId="0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Fill="1" applyBorder="1" applyAlignment="1" applyProtection="1">
      <protection hidden="1"/>
    </xf>
    <xf numFmtId="0" fontId="26" fillId="0" borderId="0" xfId="0" applyFont="1" applyFill="1" applyBorder="1" applyAlignment="1">
      <alignment horizontal="center"/>
    </xf>
    <xf numFmtId="0" fontId="3" fillId="0" borderId="0" xfId="0" applyFont="1" applyFill="1" applyAlignment="1" applyProtection="1">
      <alignment horizontal="left"/>
      <protection hidden="1"/>
    </xf>
    <xf numFmtId="0" fontId="23" fillId="0" borderId="0" xfId="0" applyFont="1" applyFill="1" applyProtection="1">
      <protection hidden="1"/>
    </xf>
    <xf numFmtId="0" fontId="23" fillId="0" borderId="0" xfId="0" applyFont="1" applyFill="1"/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 applyProtection="1">
      <alignment horizontal="center" vertical="center" wrapText="1"/>
      <protection hidden="1"/>
    </xf>
    <xf numFmtId="0" fontId="31" fillId="0" borderId="0" xfId="0" applyFont="1" applyFill="1" applyBorder="1" applyAlignment="1" applyProtection="1">
      <alignment horizontal="center"/>
      <protection hidden="1"/>
    </xf>
    <xf numFmtId="0" fontId="32" fillId="0" borderId="0" xfId="0" applyFont="1" applyFill="1" applyBorder="1" applyAlignment="1" applyProtection="1">
      <alignment vertical="center" wrapText="1"/>
      <protection hidden="1"/>
    </xf>
    <xf numFmtId="14" fontId="26" fillId="0" borderId="0" xfId="5" applyNumberFormat="1" applyFont="1" applyFill="1" applyBorder="1" applyAlignment="1" applyProtection="1">
      <alignment horizontal="center"/>
      <protection hidden="1"/>
    </xf>
    <xf numFmtId="0" fontId="24" fillId="0" borderId="0" xfId="1" applyFont="1" applyFill="1" applyAlignment="1">
      <alignment horizontal="left" vertical="center"/>
    </xf>
    <xf numFmtId="0" fontId="28" fillId="0" borderId="0" xfId="0" applyFont="1" applyFill="1" applyAlignment="1"/>
    <xf numFmtId="0" fontId="28" fillId="0" borderId="0" xfId="0" applyFont="1" applyFill="1" applyAlignment="1" applyProtection="1">
      <protection hidden="1"/>
    </xf>
    <xf numFmtId="165" fontId="26" fillId="0" borderId="0" xfId="3" applyNumberFormat="1" applyFont="1" applyFill="1" applyBorder="1" applyAlignment="1" applyProtection="1">
      <alignment horizontal="right"/>
      <protection hidden="1"/>
    </xf>
    <xf numFmtId="0" fontId="3" fillId="0" borderId="16" xfId="0" applyFont="1" applyBorder="1"/>
    <xf numFmtId="0" fontId="3" fillId="0" borderId="21" xfId="0" applyFont="1" applyBorder="1"/>
    <xf numFmtId="0" fontId="18" fillId="0" borderId="21" xfId="0" applyFont="1" applyBorder="1" applyProtection="1">
      <protection hidden="1"/>
    </xf>
    <xf numFmtId="165" fontId="7" fillId="0" borderId="24" xfId="3" applyNumberFormat="1" applyFont="1" applyFill="1" applyBorder="1" applyAlignment="1" applyProtection="1">
      <alignment horizontal="center"/>
      <protection hidden="1"/>
    </xf>
    <xf numFmtId="0" fontId="7" fillId="0" borderId="21" xfId="0" applyFont="1" applyBorder="1" applyAlignment="1" applyProtection="1">
      <alignment horizontal="left" indent="1"/>
      <protection hidden="1"/>
    </xf>
    <xf numFmtId="0" fontId="7" fillId="0" borderId="21" xfId="0" applyFont="1" applyFill="1" applyBorder="1" applyAlignment="1" applyProtection="1">
      <alignment horizontal="left" indent="1"/>
      <protection hidden="1"/>
    </xf>
    <xf numFmtId="0" fontId="7" fillId="0" borderId="22" xfId="0" applyFont="1" applyBorder="1" applyAlignment="1" applyProtection="1">
      <alignment horizontal="left" indent="1"/>
      <protection hidden="1"/>
    </xf>
    <xf numFmtId="165" fontId="7" fillId="0" borderId="10" xfId="3" applyNumberFormat="1" applyFont="1" applyFill="1" applyBorder="1" applyAlignment="1" applyProtection="1">
      <alignment horizontal="center"/>
      <protection hidden="1"/>
    </xf>
    <xf numFmtId="165" fontId="7" fillId="0" borderId="25" xfId="3" applyNumberFormat="1" applyFont="1" applyFill="1" applyBorder="1" applyAlignment="1" applyProtection="1">
      <alignment horizontal="center"/>
      <protection hidden="1"/>
    </xf>
    <xf numFmtId="0" fontId="7" fillId="0" borderId="0" xfId="0" applyFont="1"/>
    <xf numFmtId="14" fontId="26" fillId="0" borderId="0" xfId="3" applyNumberFormat="1" applyFont="1" applyFill="1" applyBorder="1" applyAlignment="1" applyProtection="1">
      <alignment horizontal="center"/>
      <protection hidden="1"/>
    </xf>
    <xf numFmtId="164" fontId="26" fillId="0" borderId="0" xfId="0" applyNumberFormat="1" applyFont="1" applyFill="1" applyBorder="1" applyAlignment="1">
      <alignment horizontal="center"/>
    </xf>
    <xf numFmtId="0" fontId="10" fillId="4" borderId="0" xfId="1" applyFont="1" applyFill="1" applyAlignment="1">
      <alignment horizontal="left" vertical="center"/>
    </xf>
    <xf numFmtId="0" fontId="15" fillId="0" borderId="0" xfId="1" applyFont="1" applyAlignment="1">
      <alignment vertical="center" wrapText="1"/>
    </xf>
    <xf numFmtId="0" fontId="16" fillId="0" borderId="0" xfId="6" applyFont="1" applyAlignment="1" applyProtection="1"/>
    <xf numFmtId="0" fontId="13" fillId="3" borderId="6" xfId="0" applyFont="1" applyFill="1" applyBorder="1" applyAlignment="1" applyProtection="1">
      <alignment horizontal="center" vertical="center" wrapText="1"/>
      <protection hidden="1"/>
    </xf>
    <xf numFmtId="0" fontId="13" fillId="3" borderId="11" xfId="0" applyFont="1" applyFill="1" applyBorder="1" applyAlignment="1" applyProtection="1">
      <alignment horizontal="center" vertical="center" wrapText="1"/>
      <protection hidden="1"/>
    </xf>
    <xf numFmtId="0" fontId="13" fillId="3" borderId="7" xfId="0" applyFont="1" applyFill="1" applyBorder="1" applyAlignment="1" applyProtection="1">
      <alignment horizontal="center" vertical="center" wrapText="1"/>
      <protection hidden="1"/>
    </xf>
    <xf numFmtId="0" fontId="13" fillId="3" borderId="12" xfId="0" applyFont="1" applyFill="1" applyBorder="1" applyAlignment="1" applyProtection="1">
      <alignment horizontal="center" vertical="center" wrapText="1"/>
      <protection hidden="1"/>
    </xf>
    <xf numFmtId="0" fontId="20" fillId="0" borderId="14" xfId="0" applyFont="1" applyFill="1" applyBorder="1" applyAlignment="1" applyProtection="1">
      <alignment horizontal="center"/>
      <protection hidden="1"/>
    </xf>
    <xf numFmtId="0" fontId="20" fillId="0" borderId="15" xfId="0" applyFont="1" applyFill="1" applyBorder="1" applyAlignment="1" applyProtection="1">
      <alignment horizontal="center"/>
      <protection hidden="1"/>
    </xf>
    <xf numFmtId="0" fontId="20" fillId="0" borderId="23" xfId="0" applyFont="1" applyFill="1" applyBorder="1" applyAlignment="1" applyProtection="1">
      <alignment horizontal="center"/>
      <protection hidden="1"/>
    </xf>
    <xf numFmtId="0" fontId="20" fillId="0" borderId="0" xfId="0" applyFont="1" applyFill="1" applyBorder="1" applyAlignment="1" applyProtection="1">
      <alignment horizontal="center"/>
      <protection hidden="1"/>
    </xf>
    <xf numFmtId="0" fontId="20" fillId="0" borderId="24" xfId="0" applyFont="1" applyFill="1" applyBorder="1" applyAlignment="1" applyProtection="1">
      <alignment horizontal="center"/>
      <protection hidden="1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3" fillId="3" borderId="4" xfId="0" applyFont="1" applyFill="1" applyBorder="1" applyAlignment="1" applyProtection="1">
      <alignment horizontal="center" vertical="center" wrapText="1"/>
      <protection hidden="1"/>
    </xf>
    <xf numFmtId="0" fontId="13" fillId="3" borderId="9" xfId="0" applyFont="1" applyFill="1" applyBorder="1" applyAlignment="1" applyProtection="1">
      <alignment horizontal="center" vertical="center" wrapText="1"/>
      <protection hidden="1"/>
    </xf>
    <xf numFmtId="0" fontId="13" fillId="3" borderId="5" xfId="0" applyFont="1" applyFill="1" applyBorder="1" applyAlignment="1" applyProtection="1">
      <alignment horizontal="center" vertical="center" wrapText="1"/>
      <protection hidden="1"/>
    </xf>
    <xf numFmtId="0" fontId="13" fillId="3" borderId="10" xfId="0" applyFont="1" applyFill="1" applyBorder="1" applyAlignment="1" applyProtection="1">
      <alignment horizontal="center" vertical="center" wrapText="1"/>
      <protection hidden="1"/>
    </xf>
    <xf numFmtId="0" fontId="13" fillId="3" borderId="8" xfId="0" applyFont="1" applyFill="1" applyBorder="1" applyAlignment="1" applyProtection="1">
      <alignment horizontal="center" vertical="center" wrapText="1"/>
      <protection hidden="1"/>
    </xf>
    <xf numFmtId="0" fontId="13" fillId="3" borderId="13" xfId="0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Fill="1" applyAlignment="1" applyProtection="1">
      <alignment horizontal="left" wrapText="1"/>
      <protection hidden="1"/>
    </xf>
  </cellXfs>
  <cellStyles count="7">
    <cellStyle name="Heading 2" xfId="4" builtinId="17"/>
    <cellStyle name="Hyperlink" xfId="6" builtinId="8"/>
    <cellStyle name="Input" xfId="5" builtinId="20"/>
    <cellStyle name="Normal" xfId="0" builtinId="0"/>
    <cellStyle name="Normal 2" xfId="1" xr:uid="{00000000-0005-0000-0000-000004000000}"/>
    <cellStyle name="Normal 4" xfId="2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f...'!$L$53:$L$60</c:f>
              <c:numCache>
                <c:formatCode>0.0</c:formatCode>
                <c:ptCount val="8"/>
                <c:pt idx="0">
                  <c:v>94.030605211157578</c:v>
                </c:pt>
                <c:pt idx="1">
                  <c:v>90.274399143718981</c:v>
                </c:pt>
                <c:pt idx="2">
                  <c:v>101.8110569794535</c:v>
                </c:pt>
                <c:pt idx="3">
                  <c:v>91.06320090411198</c:v>
                </c:pt>
                <c:pt idx="4">
                  <c:v>92.61336169389925</c:v>
                </c:pt>
                <c:pt idx="5">
                  <c:v>91.422651933701658</c:v>
                </c:pt>
                <c:pt idx="6">
                  <c:v>102.20750551876378</c:v>
                </c:pt>
                <c:pt idx="7">
                  <c:v>94.312796208530798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13-42E6-84A8-7D79E7E1E595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f...'!$L$62:$L$69</c:f>
              <c:numCache>
                <c:formatCode>0.0</c:formatCode>
                <c:ptCount val="8"/>
                <c:pt idx="0">
                  <c:v>89.02164422590873</c:v>
                </c:pt>
                <c:pt idx="1">
                  <c:v>86.70331808893647</c:v>
                </c:pt>
                <c:pt idx="2">
                  <c:v>97.887100190637582</c:v>
                </c:pt>
                <c:pt idx="3">
                  <c:v>88.35955837607581</c:v>
                </c:pt>
                <c:pt idx="4">
                  <c:v>90.757033742627868</c:v>
                </c:pt>
                <c:pt idx="5">
                  <c:v>87.693370165745847</c:v>
                </c:pt>
                <c:pt idx="6">
                  <c:v>93.929359823399565</c:v>
                </c:pt>
                <c:pt idx="7">
                  <c:v>84.834123222748815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13-42E6-84A8-7D79E7E1E595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f...'!$L$71:$L$78</c:f>
              <c:numCache>
                <c:formatCode>0.0</c:formatCode>
                <c:ptCount val="8"/>
                <c:pt idx="0">
                  <c:v>86.527273562795827</c:v>
                </c:pt>
                <c:pt idx="1">
                  <c:v>84.462391748564755</c:v>
                </c:pt>
                <c:pt idx="2">
                  <c:v>96.366341876721023</c:v>
                </c:pt>
                <c:pt idx="3">
                  <c:v>88.35955837607581</c:v>
                </c:pt>
                <c:pt idx="4">
                  <c:v>88.390795707241608</c:v>
                </c:pt>
                <c:pt idx="5">
                  <c:v>85.699723756906081</c:v>
                </c:pt>
                <c:pt idx="6">
                  <c:v>92.317880794701992</c:v>
                </c:pt>
                <c:pt idx="7">
                  <c:v>83.146919431279613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13-42E6-84A8-7D79E7E1E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Manufacturing!$L$82:$L$89</c:f>
              <c:numCache>
                <c:formatCode>0.0</c:formatCode>
                <c:ptCount val="8"/>
                <c:pt idx="0">
                  <c:v>96.071611745095524</c:v>
                </c:pt>
                <c:pt idx="1">
                  <c:v>96.215335473567038</c:v>
                </c:pt>
                <c:pt idx="2">
                  <c:v>96.972047538576618</c:v>
                </c:pt>
                <c:pt idx="3">
                  <c:v>93.235417039823275</c:v>
                </c:pt>
                <c:pt idx="4">
                  <c:v>96.585857388417992</c:v>
                </c:pt>
                <c:pt idx="5">
                  <c:v>89.701829115509895</c:v>
                </c:pt>
                <c:pt idx="6">
                  <c:v>96.695402298850581</c:v>
                </c:pt>
                <c:pt idx="7">
                  <c:v>94.282945736434115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C-4673-8CB0-82DC46101B1A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Manufacturing!$L$91:$L$98</c:f>
              <c:numCache>
                <c:formatCode>0.0</c:formatCode>
                <c:ptCount val="8"/>
                <c:pt idx="0">
                  <c:v>95.260610334658296</c:v>
                </c:pt>
                <c:pt idx="1">
                  <c:v>95.137690160840165</c:v>
                </c:pt>
                <c:pt idx="2">
                  <c:v>96.90833033216056</c:v>
                </c:pt>
                <c:pt idx="3">
                  <c:v>92.453280792883149</c:v>
                </c:pt>
                <c:pt idx="4">
                  <c:v>96.496947424574714</c:v>
                </c:pt>
                <c:pt idx="5">
                  <c:v>93.936356802806316</c:v>
                </c:pt>
                <c:pt idx="6">
                  <c:v>96.982758620689651</c:v>
                </c:pt>
                <c:pt idx="7">
                  <c:v>93.120155038759691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4C-4673-8CB0-82DC46101B1A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Manufacturing!$L$100:$L$107</c:f>
              <c:numCache>
                <c:formatCode>0.0</c:formatCode>
                <c:ptCount val="8"/>
                <c:pt idx="0">
                  <c:v>94.883606872675983</c:v>
                </c:pt>
                <c:pt idx="1">
                  <c:v>95.06583638504847</c:v>
                </c:pt>
                <c:pt idx="2">
                  <c:v>96.122503255118147</c:v>
                </c:pt>
                <c:pt idx="3">
                  <c:v>92.87121619201146</c:v>
                </c:pt>
                <c:pt idx="4">
                  <c:v>96.861004089858341</c:v>
                </c:pt>
                <c:pt idx="5">
                  <c:v>93.591581057379102</c:v>
                </c:pt>
                <c:pt idx="6">
                  <c:v>97.603448275862078</c:v>
                </c:pt>
                <c:pt idx="7">
                  <c:v>96.168604651162795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4C-4673-8CB0-82DC46101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Manufacturing!$L$24:$L$30</c:f>
              <c:numCache>
                <c:formatCode>0.0</c:formatCode>
                <c:ptCount val="7"/>
                <c:pt idx="0">
                  <c:v>101.16428900138057</c:v>
                </c:pt>
                <c:pt idx="1">
                  <c:v>94.905553801937103</c:v>
                </c:pt>
                <c:pt idx="2">
                  <c:v>96.646225094786132</c:v>
                </c:pt>
                <c:pt idx="3">
                  <c:v>97.293206996386942</c:v>
                </c:pt>
                <c:pt idx="4">
                  <c:v>97.208177338633945</c:v>
                </c:pt>
                <c:pt idx="5">
                  <c:v>94.937004199720022</c:v>
                </c:pt>
                <c:pt idx="6">
                  <c:v>92.542227311766396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B1-49A6-9047-DC41A2B7F2A7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Manufacturing!$L$33:$L$39</c:f>
              <c:numCache>
                <c:formatCode>0.0</c:formatCode>
                <c:ptCount val="7"/>
                <c:pt idx="0">
                  <c:v>100.05982512655316</c:v>
                </c:pt>
                <c:pt idx="1">
                  <c:v>94.608177030551715</c:v>
                </c:pt>
                <c:pt idx="2">
                  <c:v>96.590880175068065</c:v>
                </c:pt>
                <c:pt idx="3">
                  <c:v>97.293206996386942</c:v>
                </c:pt>
                <c:pt idx="4">
                  <c:v>97.112329049107771</c:v>
                </c:pt>
                <c:pt idx="5">
                  <c:v>94.540363975734948</c:v>
                </c:pt>
                <c:pt idx="6">
                  <c:v>91.597480675636987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B1-49A6-9047-DC41A2B7F2A7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Manufacturing!$L$42:$L$48</c:f>
              <c:numCache>
                <c:formatCode>0.0</c:formatCode>
                <c:ptCount val="7"/>
                <c:pt idx="0">
                  <c:v>100.24914864242982</c:v>
                </c:pt>
                <c:pt idx="1">
                  <c:v>94.831209609090763</c:v>
                </c:pt>
                <c:pt idx="2">
                  <c:v>96.828494363724261</c:v>
                </c:pt>
                <c:pt idx="3">
                  <c:v>97.493431914435433</c:v>
                </c:pt>
                <c:pt idx="4">
                  <c:v>97.447682272569381</c:v>
                </c:pt>
                <c:pt idx="5">
                  <c:v>94.699836677554828</c:v>
                </c:pt>
                <c:pt idx="6">
                  <c:v>90.976524477526482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B1-49A6-9047-DC41A2B7F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Manufacturing!$K$109:$K$149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Manufacturing!$L$109:$L$149</c:f>
              <c:numCache>
                <c:formatCode>0.0</c:formatCode>
                <c:ptCount val="41"/>
                <c:pt idx="0">
                  <c:v>100</c:v>
                </c:pt>
                <c:pt idx="1">
                  <c:v>99.169973499567476</c:v>
                </c:pt>
                <c:pt idx="2">
                  <c:v>97.740185914951468</c:v>
                </c:pt>
                <c:pt idx="3">
                  <c:v>96.338134534320119</c:v>
                </c:pt>
                <c:pt idx="4">
                  <c:v>95.126254651306482</c:v>
                </c:pt>
                <c:pt idx="5">
                  <c:v>95.017369454475556</c:v>
                </c:pt>
                <c:pt idx="6">
                  <c:v>95.0003432698513</c:v>
                </c:pt>
                <c:pt idx="7">
                  <c:v>95.20630518062859</c:v>
                </c:pt>
                <c:pt idx="8">
                  <c:v>95.348418899064939</c:v>
                </c:pt>
                <c:pt idx="9">
                  <c:v>95.492729544549562</c:v>
                </c:pt>
                <c:pt idx="10">
                  <c:v>95.804555877466385</c:v>
                </c:pt>
                <c:pt idx="11">
                  <c:v>96.034272061953345</c:v>
                </c:pt>
                <c:pt idx="12">
                  <c:v>96.155514973430911</c:v>
                </c:pt>
                <c:pt idx="13">
                  <c:v>96.631424295266996</c:v>
                </c:pt>
                <c:pt idx="14">
                  <c:v>95.724368040203771</c:v>
                </c:pt>
                <c:pt idx="15">
                  <c:v>93.575636079034453</c:v>
                </c:pt>
                <c:pt idx="16">
                  <c:v>94.577022889233689</c:v>
                </c:pt>
                <c:pt idx="17">
                  <c:v>96.437408175314772</c:v>
                </c:pt>
                <c:pt idx="18">
                  <c:v>96.781089950431834</c:v>
                </c:pt>
                <c:pt idx="19">
                  <c:v>96.704334811682159</c:v>
                </c:pt>
                <c:pt idx="20">
                  <c:v>96.154004586085222</c:v>
                </c:pt>
                <c:pt idx="21">
                  <c:v>96.262683821005368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B-43BD-B4E2-FD768E8147E7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Manufacturing!$K$109:$K$149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Manufacturing!$L$151:$L$191</c:f>
              <c:numCache>
                <c:formatCode>0.0</c:formatCode>
                <c:ptCount val="41"/>
                <c:pt idx="0">
                  <c:v>100</c:v>
                </c:pt>
                <c:pt idx="1">
                  <c:v>98.877474223556916</c:v>
                </c:pt>
                <c:pt idx="2">
                  <c:v>97.347451967897186</c:v>
                </c:pt>
                <c:pt idx="3">
                  <c:v>95.062743622771123</c:v>
                </c:pt>
                <c:pt idx="4">
                  <c:v>91.216951077478555</c:v>
                </c:pt>
                <c:pt idx="5">
                  <c:v>92.330292706689761</c:v>
                </c:pt>
                <c:pt idx="6">
                  <c:v>91.532190259483158</c:v>
                </c:pt>
                <c:pt idx="7">
                  <c:v>91.686027122658459</c:v>
                </c:pt>
                <c:pt idx="8">
                  <c:v>90.053520858263184</c:v>
                </c:pt>
                <c:pt idx="9">
                  <c:v>88.853848631948424</c:v>
                </c:pt>
                <c:pt idx="10">
                  <c:v>88.506342896972271</c:v>
                </c:pt>
                <c:pt idx="11">
                  <c:v>89.349035829230999</c:v>
                </c:pt>
                <c:pt idx="12">
                  <c:v>92.29822219610044</c:v>
                </c:pt>
                <c:pt idx="13">
                  <c:v>92.175416377581826</c:v>
                </c:pt>
                <c:pt idx="14">
                  <c:v>92.802387089421359</c:v>
                </c:pt>
                <c:pt idx="15">
                  <c:v>92.866851369926039</c:v>
                </c:pt>
                <c:pt idx="16">
                  <c:v>95.490708413905622</c:v>
                </c:pt>
                <c:pt idx="17">
                  <c:v>91.978936239094551</c:v>
                </c:pt>
                <c:pt idx="18">
                  <c:v>91.705508607250039</c:v>
                </c:pt>
                <c:pt idx="19">
                  <c:v>91.065676264068671</c:v>
                </c:pt>
                <c:pt idx="20">
                  <c:v>90.42856236241424</c:v>
                </c:pt>
                <c:pt idx="21">
                  <c:v>90.163683379258728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B-43BD-B4E2-FD768E814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and...'!$L$53:$L$60</c:f>
              <c:numCache>
                <c:formatCode>0.0</c:formatCode>
                <c:ptCount val="8"/>
                <c:pt idx="0">
                  <c:v>106.96149939987075</c:v>
                </c:pt>
                <c:pt idx="1">
                  <c:v>102.45343745053555</c:v>
                </c:pt>
                <c:pt idx="2">
                  <c:v>99.032258064516128</c:v>
                </c:pt>
                <c:pt idx="3">
                  <c:v>99.057523561910955</c:v>
                </c:pt>
                <c:pt idx="4">
                  <c:v>100.71896126193798</c:v>
                </c:pt>
                <c:pt idx="5">
                  <c:v>100.57824358511023</c:v>
                </c:pt>
                <c:pt idx="6">
                  <c:v>100</c:v>
                </c:pt>
                <c:pt idx="7">
                  <c:v>100.42283298097252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C5-4789-AF8C-4300F827565C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and...'!$L$62:$L$69</c:f>
              <c:numCache>
                <c:formatCode>0.0</c:formatCode>
                <c:ptCount val="8"/>
                <c:pt idx="0">
                  <c:v>107.11383990397931</c:v>
                </c:pt>
                <c:pt idx="1">
                  <c:v>102.12103624755974</c:v>
                </c:pt>
                <c:pt idx="2">
                  <c:v>98.983870967741936</c:v>
                </c:pt>
                <c:pt idx="3">
                  <c:v>98.781280467988296</c:v>
                </c:pt>
                <c:pt idx="4">
                  <c:v>99.463461744822396</c:v>
                </c:pt>
                <c:pt idx="5">
                  <c:v>100.10842067220818</c:v>
                </c:pt>
                <c:pt idx="6">
                  <c:v>98.425925925925924</c:v>
                </c:pt>
                <c:pt idx="7">
                  <c:v>100.63424947145879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C5-4789-AF8C-4300F827565C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and...'!$L$71:$L$78</c:f>
              <c:numCache>
                <c:formatCode>0.0</c:formatCode>
                <c:ptCount val="8"/>
                <c:pt idx="0">
                  <c:v>108.00360077555166</c:v>
                </c:pt>
                <c:pt idx="1">
                  <c:v>103.18936316150477</c:v>
                </c:pt>
                <c:pt idx="2">
                  <c:v>100.06967741935485</c:v>
                </c:pt>
                <c:pt idx="3">
                  <c:v>100.87292817679558</c:v>
                </c:pt>
                <c:pt idx="4">
                  <c:v>101.09153342633329</c:v>
                </c:pt>
                <c:pt idx="5">
                  <c:v>102.03686302855077</c:v>
                </c:pt>
                <c:pt idx="6">
                  <c:v>100.01666666666667</c:v>
                </c:pt>
                <c:pt idx="7">
                  <c:v>102.43128964059196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C5-4789-AF8C-4300F8275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and...'!$L$82:$L$89</c:f>
              <c:numCache>
                <c:formatCode>0.0</c:formatCode>
                <c:ptCount val="8"/>
                <c:pt idx="0">
                  <c:v>104.31975403535742</c:v>
                </c:pt>
                <c:pt idx="1">
                  <c:v>102.4509220701963</c:v>
                </c:pt>
                <c:pt idx="2">
                  <c:v>98.834110592938046</c:v>
                </c:pt>
                <c:pt idx="3">
                  <c:v>98.25012866700979</c:v>
                </c:pt>
                <c:pt idx="4">
                  <c:v>102.38095238095238</c:v>
                </c:pt>
                <c:pt idx="5">
                  <c:v>99.597989949748751</c:v>
                </c:pt>
                <c:pt idx="6">
                  <c:v>101.69082125603866</c:v>
                </c:pt>
                <c:pt idx="7">
                  <c:v>102.12014134275617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05-4A0C-B62B-BF11B6AF3DC8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and...'!$L$91:$L$98</c:f>
              <c:numCache>
                <c:formatCode>0.0</c:formatCode>
                <c:ptCount val="8"/>
                <c:pt idx="0">
                  <c:v>105.02690238278247</c:v>
                </c:pt>
                <c:pt idx="1">
                  <c:v>102.01070791195717</c:v>
                </c:pt>
                <c:pt idx="2">
                  <c:v>99.017321785476355</c:v>
                </c:pt>
                <c:pt idx="3">
                  <c:v>98.713329902213076</c:v>
                </c:pt>
                <c:pt idx="4">
                  <c:v>102.18253968253967</c:v>
                </c:pt>
                <c:pt idx="5">
                  <c:v>98.391959798994975</c:v>
                </c:pt>
                <c:pt idx="6">
                  <c:v>99.033816425120762</c:v>
                </c:pt>
                <c:pt idx="7">
                  <c:v>101.41342756183747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05-4A0C-B62B-BF11B6AF3DC8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and...'!$L$100:$L$107</c:f>
              <c:numCache>
                <c:formatCode>0.0</c:formatCode>
                <c:ptCount val="8"/>
                <c:pt idx="0">
                  <c:v>106.37478862413528</c:v>
                </c:pt>
                <c:pt idx="1">
                  <c:v>103.27424152290303</c:v>
                </c:pt>
                <c:pt idx="2">
                  <c:v>99.774483677548304</c:v>
                </c:pt>
                <c:pt idx="3">
                  <c:v>100.42511580030879</c:v>
                </c:pt>
                <c:pt idx="4">
                  <c:v>103.56122448979592</c:v>
                </c:pt>
                <c:pt idx="5">
                  <c:v>100.35979899497487</c:v>
                </c:pt>
                <c:pt idx="6">
                  <c:v>100.27536231884058</c:v>
                </c:pt>
                <c:pt idx="7">
                  <c:v>103.08127208480566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05-4A0C-B62B-BF11B6AF3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and...'!$L$24:$L$30</c:f>
              <c:numCache>
                <c:formatCode>0.0</c:formatCode>
                <c:ptCount val="7"/>
                <c:pt idx="0">
                  <c:v>106.17283950617285</c:v>
                </c:pt>
                <c:pt idx="1">
                  <c:v>102.26647841272201</c:v>
                </c:pt>
                <c:pt idx="2">
                  <c:v>103.14933734116683</c:v>
                </c:pt>
                <c:pt idx="3">
                  <c:v>103.10734463276836</c:v>
                </c:pt>
                <c:pt idx="4">
                  <c:v>102.19307151849897</c:v>
                </c:pt>
                <c:pt idx="5">
                  <c:v>98.608328940432273</c:v>
                </c:pt>
                <c:pt idx="6">
                  <c:v>96.789727126805786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7-42BE-873B-45C5CC002BCC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and...'!$L$33:$L$39</c:f>
              <c:numCache>
                <c:formatCode>0.0</c:formatCode>
                <c:ptCount val="7"/>
                <c:pt idx="0">
                  <c:v>104.82603815937148</c:v>
                </c:pt>
                <c:pt idx="1">
                  <c:v>102.47454856208664</c:v>
                </c:pt>
                <c:pt idx="2">
                  <c:v>103.25181035660609</c:v>
                </c:pt>
                <c:pt idx="3">
                  <c:v>102.98179535467671</c:v>
                </c:pt>
                <c:pt idx="4">
                  <c:v>102.20931649271007</c:v>
                </c:pt>
                <c:pt idx="5">
                  <c:v>97.353716394306801</c:v>
                </c:pt>
                <c:pt idx="6">
                  <c:v>95.50561797752809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7-42BE-873B-45C5CC002BCC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and...'!$L$42:$L$48</c:f>
              <c:numCache>
                <c:formatCode>0.0</c:formatCode>
                <c:ptCount val="7"/>
                <c:pt idx="0">
                  <c:v>105.66329966329965</c:v>
                </c:pt>
                <c:pt idx="1">
                  <c:v>103.40982388348073</c:v>
                </c:pt>
                <c:pt idx="2">
                  <c:v>104.50853941795326</c:v>
                </c:pt>
                <c:pt idx="3">
                  <c:v>104.34065704122202</c:v>
                </c:pt>
                <c:pt idx="4">
                  <c:v>103.72740933273768</c:v>
                </c:pt>
                <c:pt idx="5">
                  <c:v>98.322192936215075</c:v>
                </c:pt>
                <c:pt idx="6">
                  <c:v>95.287319422150887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87-42BE-873B-45C5CC002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'Electricity, gas, water and...'!$K$109:$K$149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'Electricity, gas, water and...'!$L$109:$L$149</c:f>
              <c:numCache>
                <c:formatCode>0.0</c:formatCode>
                <c:ptCount val="41"/>
                <c:pt idx="0">
                  <c:v>100</c:v>
                </c:pt>
                <c:pt idx="1">
                  <c:v>100.05335541143461</c:v>
                </c:pt>
                <c:pt idx="2">
                  <c:v>99.569477024975853</c:v>
                </c:pt>
                <c:pt idx="3">
                  <c:v>97.552090520215259</c:v>
                </c:pt>
                <c:pt idx="4">
                  <c:v>98.877696518099441</c:v>
                </c:pt>
                <c:pt idx="5">
                  <c:v>99.149993100593349</c:v>
                </c:pt>
                <c:pt idx="6">
                  <c:v>99.002805758704753</c:v>
                </c:pt>
                <c:pt idx="7">
                  <c:v>99.412170553332416</c:v>
                </c:pt>
                <c:pt idx="8">
                  <c:v>99.608113702221615</c:v>
                </c:pt>
                <c:pt idx="9">
                  <c:v>99.783818591601118</c:v>
                </c:pt>
                <c:pt idx="10">
                  <c:v>99.832574398601722</c:v>
                </c:pt>
                <c:pt idx="11">
                  <c:v>99.888689572696748</c:v>
                </c:pt>
                <c:pt idx="12">
                  <c:v>100.05059564877421</c:v>
                </c:pt>
                <c:pt idx="13">
                  <c:v>100.75617496895266</c:v>
                </c:pt>
                <c:pt idx="14">
                  <c:v>100.76077457338668</c:v>
                </c:pt>
                <c:pt idx="15">
                  <c:v>99.598914493353575</c:v>
                </c:pt>
                <c:pt idx="16">
                  <c:v>101.0891863299756</c:v>
                </c:pt>
                <c:pt idx="17">
                  <c:v>102.23632767581987</c:v>
                </c:pt>
                <c:pt idx="18">
                  <c:v>102.07994112506324</c:v>
                </c:pt>
                <c:pt idx="19">
                  <c:v>102.26944482774481</c:v>
                </c:pt>
                <c:pt idx="20">
                  <c:v>102.07350167885562</c:v>
                </c:pt>
                <c:pt idx="21">
                  <c:v>103.29112736304677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8-4559-8531-0C1DE3E69F85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'Electricity, gas, water and...'!$K$109:$K$149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'Electricity, gas, water and...'!$L$151:$L$191</c:f>
              <c:numCache>
                <c:formatCode>0.0</c:formatCode>
                <c:ptCount val="41"/>
                <c:pt idx="0">
                  <c:v>100</c:v>
                </c:pt>
                <c:pt idx="1">
                  <c:v>98.81305411793636</c:v>
                </c:pt>
                <c:pt idx="2">
                  <c:v>98.406163853560841</c:v>
                </c:pt>
                <c:pt idx="3">
                  <c:v>96.899978038413181</c:v>
                </c:pt>
                <c:pt idx="4">
                  <c:v>97.315782554098178</c:v>
                </c:pt>
                <c:pt idx="5">
                  <c:v>99.015689884184553</c:v>
                </c:pt>
                <c:pt idx="6">
                  <c:v>98.566805941307194</c:v>
                </c:pt>
                <c:pt idx="7">
                  <c:v>98.348873960595213</c:v>
                </c:pt>
                <c:pt idx="8">
                  <c:v>96.396768949135819</c:v>
                </c:pt>
                <c:pt idx="9">
                  <c:v>96.723477931409491</c:v>
                </c:pt>
                <c:pt idx="10">
                  <c:v>96.967003246371846</c:v>
                </c:pt>
                <c:pt idx="11">
                  <c:v>97.995784706491648</c:v>
                </c:pt>
                <c:pt idx="12">
                  <c:v>98.792102246914723</c:v>
                </c:pt>
                <c:pt idx="13">
                  <c:v>99.677033729669716</c:v>
                </c:pt>
                <c:pt idx="14">
                  <c:v>99.623411279937471</c:v>
                </c:pt>
                <c:pt idx="15">
                  <c:v>98.125027579093299</c:v>
                </c:pt>
                <c:pt idx="16">
                  <c:v>98.580710645330868</c:v>
                </c:pt>
                <c:pt idx="17">
                  <c:v>101.17415613279765</c:v>
                </c:pt>
                <c:pt idx="18">
                  <c:v>100.82245447773457</c:v>
                </c:pt>
                <c:pt idx="19">
                  <c:v>101.40866232633674</c:v>
                </c:pt>
                <c:pt idx="20">
                  <c:v>100.80057700315443</c:v>
                </c:pt>
                <c:pt idx="21">
                  <c:v>101.52460455311744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8-4559-8531-0C1DE3E69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ax val="105"/>
          <c:min val="9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Construction!$L$53:$L$60</c:f>
              <c:numCache>
                <c:formatCode>0.0</c:formatCode>
                <c:ptCount val="8"/>
                <c:pt idx="0">
                  <c:v>95.445897807911393</c:v>
                </c:pt>
                <c:pt idx="1">
                  <c:v>96.456280142587545</c:v>
                </c:pt>
                <c:pt idx="2">
                  <c:v>95.801964195891841</c:v>
                </c:pt>
                <c:pt idx="3">
                  <c:v>97.325108982533138</c:v>
                </c:pt>
                <c:pt idx="4">
                  <c:v>96.351434742363466</c:v>
                </c:pt>
                <c:pt idx="5">
                  <c:v>93.967478304827694</c:v>
                </c:pt>
                <c:pt idx="6">
                  <c:v>96.417127876492856</c:v>
                </c:pt>
                <c:pt idx="7">
                  <c:v>98.178044280442805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9F-45EB-85AD-4990600AACF7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Construction!$L$62:$L$69</c:f>
              <c:numCache>
                <c:formatCode>0.0</c:formatCode>
                <c:ptCount val="8"/>
                <c:pt idx="0">
                  <c:v>92.616449414859687</c:v>
                </c:pt>
                <c:pt idx="1">
                  <c:v>94.017140267453101</c:v>
                </c:pt>
                <c:pt idx="2">
                  <c:v>94.286350405290634</c:v>
                </c:pt>
                <c:pt idx="3">
                  <c:v>97.30435040479226</c:v>
                </c:pt>
                <c:pt idx="4">
                  <c:v>95.829990743597662</c:v>
                </c:pt>
                <c:pt idx="5">
                  <c:v>93.92535175667706</c:v>
                </c:pt>
                <c:pt idx="6">
                  <c:v>95.208272647829887</c:v>
                </c:pt>
                <c:pt idx="7">
                  <c:v>95.595018450184497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9F-45EB-85AD-4990600AACF7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Construction!$L$71:$L$78</c:f>
              <c:numCache>
                <c:formatCode>0.0</c:formatCode>
                <c:ptCount val="8"/>
                <c:pt idx="0">
                  <c:v>91.770460152311486</c:v>
                </c:pt>
                <c:pt idx="1">
                  <c:v>92.75756735367527</c:v>
                </c:pt>
                <c:pt idx="2">
                  <c:v>93.547031029677328</c:v>
                </c:pt>
                <c:pt idx="3">
                  <c:v>97.420420509474809</c:v>
                </c:pt>
                <c:pt idx="4">
                  <c:v>94.887380438136375</c:v>
                </c:pt>
                <c:pt idx="5">
                  <c:v>94.703850366500959</c:v>
                </c:pt>
                <c:pt idx="6">
                  <c:v>95.047480337896886</c:v>
                </c:pt>
                <c:pt idx="7">
                  <c:v>94.978090405904055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9F-45EB-85AD-4990600AA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Construction!$L$82:$L$89</c:f>
              <c:numCache>
                <c:formatCode>0.0</c:formatCode>
                <c:ptCount val="8"/>
                <c:pt idx="0">
                  <c:v>99.171175602557796</c:v>
                </c:pt>
                <c:pt idx="1">
                  <c:v>98.56439442383936</c:v>
                </c:pt>
                <c:pt idx="2">
                  <c:v>98.638366039247089</c:v>
                </c:pt>
                <c:pt idx="3">
                  <c:v>95.030467163168581</c:v>
                </c:pt>
                <c:pt idx="4">
                  <c:v>99.986164914222471</c:v>
                </c:pt>
                <c:pt idx="5">
                  <c:v>97.372833985466741</c:v>
                </c:pt>
                <c:pt idx="6">
                  <c:v>96.666666666666671</c:v>
                </c:pt>
                <c:pt idx="7">
                  <c:v>96.794871794871796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E9-41E8-A125-C64128720CF9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Construction!$L$91:$L$98</c:f>
              <c:numCache>
                <c:formatCode>0.0</c:formatCode>
                <c:ptCount val="8"/>
                <c:pt idx="0">
                  <c:v>96.891293654697492</c:v>
                </c:pt>
                <c:pt idx="1">
                  <c:v>96.767489448778619</c:v>
                </c:pt>
                <c:pt idx="2">
                  <c:v>97.826482688316887</c:v>
                </c:pt>
                <c:pt idx="3">
                  <c:v>98.524035206499661</c:v>
                </c:pt>
                <c:pt idx="4">
                  <c:v>98.699501936912</c:v>
                </c:pt>
                <c:pt idx="5">
                  <c:v>97.820011179429841</c:v>
                </c:pt>
                <c:pt idx="6">
                  <c:v>94.382716049382722</c:v>
                </c:pt>
                <c:pt idx="7">
                  <c:v>92.378917378917379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E9-41E8-A125-C64128720CF9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Construction!$L$100:$L$107</c:f>
              <c:numCache>
                <c:formatCode>0.0</c:formatCode>
                <c:ptCount val="8"/>
                <c:pt idx="0">
                  <c:v>94.765174618789956</c:v>
                </c:pt>
                <c:pt idx="1">
                  <c:v>94.779511446476533</c:v>
                </c:pt>
                <c:pt idx="2">
                  <c:v>96.01747551607383</c:v>
                </c:pt>
                <c:pt idx="3">
                  <c:v>98.919972918077178</c:v>
                </c:pt>
                <c:pt idx="4">
                  <c:v>97.526563364692862</c:v>
                </c:pt>
                <c:pt idx="5">
                  <c:v>98.237003912800446</c:v>
                </c:pt>
                <c:pt idx="6">
                  <c:v>94.31851851851853</c:v>
                </c:pt>
                <c:pt idx="7">
                  <c:v>90.666666666666671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E9-41E8-A125-C64128720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Construction!$L$24:$L$30</c:f>
              <c:numCache>
                <c:formatCode>0.0</c:formatCode>
                <c:ptCount val="7"/>
                <c:pt idx="0">
                  <c:v>106.19769874476988</c:v>
                </c:pt>
                <c:pt idx="1">
                  <c:v>96.416158492942827</c:v>
                </c:pt>
                <c:pt idx="2">
                  <c:v>96.485834371108353</c:v>
                </c:pt>
                <c:pt idx="3">
                  <c:v>96.565145470468039</c:v>
                </c:pt>
                <c:pt idx="4">
                  <c:v>96.623360952457574</c:v>
                </c:pt>
                <c:pt idx="5">
                  <c:v>95.130528218027294</c:v>
                </c:pt>
                <c:pt idx="6">
                  <c:v>94.75524475524476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CA-49F5-9B0E-5CAE0649BD5A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Construction!$L$33:$L$39</c:f>
              <c:numCache>
                <c:formatCode>0.0</c:formatCode>
                <c:ptCount val="7"/>
                <c:pt idx="0">
                  <c:v>105.20397489539748</c:v>
                </c:pt>
                <c:pt idx="1">
                  <c:v>94.601047839903813</c:v>
                </c:pt>
                <c:pt idx="2">
                  <c:v>94.62395481231097</c:v>
                </c:pt>
                <c:pt idx="3">
                  <c:v>95.080875143150124</c:v>
                </c:pt>
                <c:pt idx="4">
                  <c:v>95.339272785777496</c:v>
                </c:pt>
                <c:pt idx="5">
                  <c:v>93.670175095850936</c:v>
                </c:pt>
                <c:pt idx="6">
                  <c:v>92.410530645824764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CA-49F5-9B0E-5CAE0649BD5A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Construction!$L$42:$L$48</c:f>
              <c:numCache>
                <c:formatCode>0.0</c:formatCode>
                <c:ptCount val="7"/>
                <c:pt idx="0">
                  <c:v>104.47064592050208</c:v>
                </c:pt>
                <c:pt idx="1">
                  <c:v>93.99862578373272</c:v>
                </c:pt>
                <c:pt idx="2">
                  <c:v>93.61303593666608</c:v>
                </c:pt>
                <c:pt idx="3">
                  <c:v>94.030164444876917</c:v>
                </c:pt>
                <c:pt idx="4">
                  <c:v>94.518823907972006</c:v>
                </c:pt>
                <c:pt idx="5">
                  <c:v>92.656621651322382</c:v>
                </c:pt>
                <c:pt idx="6">
                  <c:v>90.041958041958054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CA-49F5-9B0E-5CAE0649B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f...'!$L$82:$L$89</c:f>
              <c:numCache>
                <c:formatCode>0.0</c:formatCode>
                <c:ptCount val="8"/>
                <c:pt idx="0">
                  <c:v>97.757575757575751</c:v>
                </c:pt>
                <c:pt idx="1">
                  <c:v>87.821303234373516</c:v>
                </c:pt>
                <c:pt idx="2">
                  <c:v>102.60983036102654</c:v>
                </c:pt>
                <c:pt idx="3">
                  <c:v>94.803266518188565</c:v>
                </c:pt>
                <c:pt idx="4">
                  <c:v>94.051969143321159</c:v>
                </c:pt>
                <c:pt idx="5">
                  <c:v>85.356068204613848</c:v>
                </c:pt>
                <c:pt idx="6">
                  <c:v>112.46819338422391</c:v>
                </c:pt>
                <c:pt idx="7">
                  <c:v>93.45794392523365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FA-487E-A0C3-9899A657DD11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f...'!$L$91:$L$98</c:f>
              <c:numCache>
                <c:formatCode>0.0</c:formatCode>
                <c:ptCount val="8"/>
                <c:pt idx="0">
                  <c:v>94.787878787878782</c:v>
                </c:pt>
                <c:pt idx="1">
                  <c:v>84.42568528881722</c:v>
                </c:pt>
                <c:pt idx="2">
                  <c:v>99.325793823401483</c:v>
                </c:pt>
                <c:pt idx="3">
                  <c:v>91.19029943083396</c:v>
                </c:pt>
                <c:pt idx="4">
                  <c:v>93.869265123832719</c:v>
                </c:pt>
                <c:pt idx="5">
                  <c:v>83.015713808090936</c:v>
                </c:pt>
                <c:pt idx="6">
                  <c:v>109.16030534351144</c:v>
                </c:pt>
                <c:pt idx="7">
                  <c:v>80.373831775700936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FA-487E-A0C3-9899A657DD11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f...'!$L$100:$L$107</c:f>
              <c:numCache>
                <c:formatCode>0.0</c:formatCode>
                <c:ptCount val="8"/>
                <c:pt idx="0">
                  <c:v>92.50060606060606</c:v>
                </c:pt>
                <c:pt idx="1">
                  <c:v>82.166935407379299</c:v>
                </c:pt>
                <c:pt idx="2">
                  <c:v>97.408003479773811</c:v>
                </c:pt>
                <c:pt idx="3">
                  <c:v>91.19029943083396</c:v>
                </c:pt>
                <c:pt idx="4">
                  <c:v>91.915956151035317</c:v>
                </c:pt>
                <c:pt idx="5">
                  <c:v>81.163490471414235</c:v>
                </c:pt>
                <c:pt idx="6">
                  <c:v>108.48854961832062</c:v>
                </c:pt>
                <c:pt idx="7">
                  <c:v>77.214953271028037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FA-487E-A0C3-9899A657D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Construction!$K$109:$K$149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Construction!$L$109:$L$149</c:f>
              <c:numCache>
                <c:formatCode>0.0</c:formatCode>
                <c:ptCount val="41"/>
                <c:pt idx="0">
                  <c:v>100</c:v>
                </c:pt>
                <c:pt idx="1">
                  <c:v>99.361802366872226</c:v>
                </c:pt>
                <c:pt idx="2">
                  <c:v>98.378066702762752</c:v>
                </c:pt>
                <c:pt idx="3">
                  <c:v>97.006462137779252</c:v>
                </c:pt>
                <c:pt idx="4">
                  <c:v>95.604761871277589</c:v>
                </c:pt>
                <c:pt idx="5">
                  <c:v>95.564118610816166</c:v>
                </c:pt>
                <c:pt idx="6">
                  <c:v>95.694767707593542</c:v>
                </c:pt>
                <c:pt idx="7">
                  <c:v>95.858325188273923</c:v>
                </c:pt>
                <c:pt idx="8">
                  <c:v>96.490475554274227</c:v>
                </c:pt>
                <c:pt idx="9">
                  <c:v>96.842060852383398</c:v>
                </c:pt>
                <c:pt idx="10">
                  <c:v>96.767665403303496</c:v>
                </c:pt>
                <c:pt idx="11">
                  <c:v>96.954286879539836</c:v>
                </c:pt>
                <c:pt idx="12">
                  <c:v>97.127970016805776</c:v>
                </c:pt>
                <c:pt idx="13">
                  <c:v>97.431036543775889</c:v>
                </c:pt>
                <c:pt idx="14">
                  <c:v>97.207850196536185</c:v>
                </c:pt>
                <c:pt idx="15">
                  <c:v>96.852608411326671</c:v>
                </c:pt>
                <c:pt idx="16">
                  <c:v>97.208412733013162</c:v>
                </c:pt>
                <c:pt idx="17">
                  <c:v>96.69973912370881</c:v>
                </c:pt>
                <c:pt idx="18">
                  <c:v>96.449832293812804</c:v>
                </c:pt>
                <c:pt idx="19">
                  <c:v>96.112451041747235</c:v>
                </c:pt>
                <c:pt idx="20">
                  <c:v>94.90960741985613</c:v>
                </c:pt>
                <c:pt idx="21">
                  <c:v>93.895686048392207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E-47F0-83A3-F51BA5793006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Construction!$K$109:$K$149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Construction!$L$151:$L$191</c:f>
              <c:numCache>
                <c:formatCode>0.0</c:formatCode>
                <c:ptCount val="41"/>
                <c:pt idx="0">
                  <c:v>100</c:v>
                </c:pt>
                <c:pt idx="1">
                  <c:v>99.314724940164183</c:v>
                </c:pt>
                <c:pt idx="2">
                  <c:v>99.520261136757057</c:v>
                </c:pt>
                <c:pt idx="3">
                  <c:v>100.08724190664931</c:v>
                </c:pt>
                <c:pt idx="4">
                  <c:v>93.85056300173494</c:v>
                </c:pt>
                <c:pt idx="5">
                  <c:v>94.578976069928771</c:v>
                </c:pt>
                <c:pt idx="6">
                  <c:v>96.561558061647133</c:v>
                </c:pt>
                <c:pt idx="7">
                  <c:v>97.404459182367091</c:v>
                </c:pt>
                <c:pt idx="8">
                  <c:v>96.468706857672103</c:v>
                </c:pt>
                <c:pt idx="9">
                  <c:v>96.046248051746346</c:v>
                </c:pt>
                <c:pt idx="10">
                  <c:v>93.802054401278269</c:v>
                </c:pt>
                <c:pt idx="11">
                  <c:v>94.98591229420056</c:v>
                </c:pt>
                <c:pt idx="12">
                  <c:v>95.133142684913324</c:v>
                </c:pt>
                <c:pt idx="13">
                  <c:v>96.210579462224416</c:v>
                </c:pt>
                <c:pt idx="14">
                  <c:v>99.31961733579449</c:v>
                </c:pt>
                <c:pt idx="15">
                  <c:v>100.75231140121734</c:v>
                </c:pt>
                <c:pt idx="16">
                  <c:v>100.41949677209512</c:v>
                </c:pt>
                <c:pt idx="17">
                  <c:v>95.244595977034948</c:v>
                </c:pt>
                <c:pt idx="18">
                  <c:v>95.40614110484232</c:v>
                </c:pt>
                <c:pt idx="19">
                  <c:v>93.899485710139302</c:v>
                </c:pt>
                <c:pt idx="20">
                  <c:v>93.034485686052832</c:v>
                </c:pt>
                <c:pt idx="21">
                  <c:v>90.882699700646484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E-47F0-83A3-F51BA5793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trade'!$L$53:$L$60</c:f>
              <c:numCache>
                <c:formatCode>0.0</c:formatCode>
                <c:ptCount val="8"/>
                <c:pt idx="0">
                  <c:v>96.499525129378014</c:v>
                </c:pt>
                <c:pt idx="1">
                  <c:v>96.939767554907419</c:v>
                </c:pt>
                <c:pt idx="2">
                  <c:v>96.369165944577546</c:v>
                </c:pt>
                <c:pt idx="3">
                  <c:v>97.031180068625986</c:v>
                </c:pt>
                <c:pt idx="4">
                  <c:v>98.096930533117927</c:v>
                </c:pt>
                <c:pt idx="5">
                  <c:v>94.21246844047387</c:v>
                </c:pt>
                <c:pt idx="6">
                  <c:v>93.20083682008368</c:v>
                </c:pt>
                <c:pt idx="7">
                  <c:v>103.16265060240963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E1-4477-91DB-2885C2204312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trade'!$L$62:$L$69</c:f>
              <c:numCache>
                <c:formatCode>0.0</c:formatCode>
                <c:ptCount val="8"/>
                <c:pt idx="0">
                  <c:v>95.512957184114128</c:v>
                </c:pt>
                <c:pt idx="1">
                  <c:v>95.777542092005831</c:v>
                </c:pt>
                <c:pt idx="2">
                  <c:v>95.631785514042505</c:v>
                </c:pt>
                <c:pt idx="3">
                  <c:v>95.86752200507236</c:v>
                </c:pt>
                <c:pt idx="4">
                  <c:v>96.752827140549272</c:v>
                </c:pt>
                <c:pt idx="5">
                  <c:v>91.998446300252482</c:v>
                </c:pt>
                <c:pt idx="6">
                  <c:v>92.468619246861934</c:v>
                </c:pt>
                <c:pt idx="7">
                  <c:v>102.25903614457832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E1-4477-91DB-2885C2204312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trade'!$L$71:$L$78</c:f>
              <c:numCache>
                <c:formatCode>0.0</c:formatCode>
                <c:ptCount val="8"/>
                <c:pt idx="0">
                  <c:v>95.000387649487337</c:v>
                </c:pt>
                <c:pt idx="1">
                  <c:v>94.97282248442265</c:v>
                </c:pt>
                <c:pt idx="2">
                  <c:v>95.958713492023037</c:v>
                </c:pt>
                <c:pt idx="3">
                  <c:v>95.284201103983293</c:v>
                </c:pt>
                <c:pt idx="4">
                  <c:v>96.769822294022617</c:v>
                </c:pt>
                <c:pt idx="5">
                  <c:v>93.046028355020383</c:v>
                </c:pt>
                <c:pt idx="6">
                  <c:v>94.264644351464426</c:v>
                </c:pt>
                <c:pt idx="7">
                  <c:v>101.64156626506025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E1-4477-91DB-2885C2204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trade'!$L$82:$L$89</c:f>
              <c:numCache>
                <c:formatCode>0.0</c:formatCode>
                <c:ptCount val="8"/>
                <c:pt idx="0">
                  <c:v>96.261136264057257</c:v>
                </c:pt>
                <c:pt idx="1">
                  <c:v>95.73615879404916</c:v>
                </c:pt>
                <c:pt idx="2">
                  <c:v>95.846558137947511</c:v>
                </c:pt>
                <c:pt idx="3">
                  <c:v>97.261015481216845</c:v>
                </c:pt>
                <c:pt idx="4">
                  <c:v>97.034458753915771</c:v>
                </c:pt>
                <c:pt idx="5">
                  <c:v>92.231075697211153</c:v>
                </c:pt>
                <c:pt idx="6">
                  <c:v>88.850574712643677</c:v>
                </c:pt>
                <c:pt idx="7">
                  <c:v>97.806004618937649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43-4022-B7F2-8C44F5016B48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trade'!$L$91:$L$98</c:f>
              <c:numCache>
                <c:formatCode>0.0</c:formatCode>
                <c:ptCount val="8"/>
                <c:pt idx="0">
                  <c:v>95.388085617383126</c:v>
                </c:pt>
                <c:pt idx="1">
                  <c:v>94.366836352156582</c:v>
                </c:pt>
                <c:pt idx="2">
                  <c:v>94.850005119279203</c:v>
                </c:pt>
                <c:pt idx="3">
                  <c:v>96.503193677600947</c:v>
                </c:pt>
                <c:pt idx="4">
                  <c:v>96.011138183083887</c:v>
                </c:pt>
                <c:pt idx="5">
                  <c:v>89.940239043824704</c:v>
                </c:pt>
                <c:pt idx="6">
                  <c:v>88.045977011494244</c:v>
                </c:pt>
                <c:pt idx="7">
                  <c:v>97.575057736720552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43-4022-B7F2-8C44F5016B48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trade'!$L$100:$L$107</c:f>
              <c:numCache>
                <c:formatCode>0.0</c:formatCode>
                <c:ptCount val="8"/>
                <c:pt idx="0">
                  <c:v>95.087775668175851</c:v>
                </c:pt>
                <c:pt idx="1">
                  <c:v>93.311826684029839</c:v>
                </c:pt>
                <c:pt idx="2">
                  <c:v>94.898535886147243</c:v>
                </c:pt>
                <c:pt idx="3">
                  <c:v>94.645664176680739</c:v>
                </c:pt>
                <c:pt idx="4">
                  <c:v>96.127810650887582</c:v>
                </c:pt>
                <c:pt idx="5">
                  <c:v>90.875498007968119</c:v>
                </c:pt>
                <c:pt idx="6">
                  <c:v>89.572413793103451</c:v>
                </c:pt>
                <c:pt idx="7">
                  <c:v>97.642032332563517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43-4022-B7F2-8C44F5016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trade'!$L$24:$L$30</c:f>
              <c:numCache>
                <c:formatCode>0.0</c:formatCode>
                <c:ptCount val="7"/>
                <c:pt idx="0">
                  <c:v>102.69036980701587</c:v>
                </c:pt>
                <c:pt idx="1">
                  <c:v>95.070571630204654</c:v>
                </c:pt>
                <c:pt idx="2">
                  <c:v>96.96985317491</c:v>
                </c:pt>
                <c:pt idx="3">
                  <c:v>97.430362477766081</c:v>
                </c:pt>
                <c:pt idx="4">
                  <c:v>97.225134694640246</c:v>
                </c:pt>
                <c:pt idx="5">
                  <c:v>95.223511978266245</c:v>
                </c:pt>
                <c:pt idx="6">
                  <c:v>92.119514472455649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17-441D-BA09-E5AF43A40106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trade'!$L$33:$L$39</c:f>
              <c:numCache>
                <c:formatCode>0.0</c:formatCode>
                <c:ptCount val="7"/>
                <c:pt idx="0">
                  <c:v>100.78904838863009</c:v>
                </c:pt>
                <c:pt idx="1">
                  <c:v>94.296636085626901</c:v>
                </c:pt>
                <c:pt idx="2">
                  <c:v>95.871027603804222</c:v>
                </c:pt>
                <c:pt idx="3">
                  <c:v>96.737009342566523</c:v>
                </c:pt>
                <c:pt idx="4">
                  <c:v>96.418524016651261</c:v>
                </c:pt>
                <c:pt idx="5">
                  <c:v>94.094838231662138</c:v>
                </c:pt>
                <c:pt idx="6">
                  <c:v>90.476190476190482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17-441D-BA09-E5AF43A40106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trade'!$L$42:$L$48</c:f>
              <c:numCache>
                <c:formatCode>0.0</c:formatCode>
                <c:ptCount val="7"/>
                <c:pt idx="0">
                  <c:v>100.34185759102576</c:v>
                </c:pt>
                <c:pt idx="1">
                  <c:v>93.875511644318991</c:v>
                </c:pt>
                <c:pt idx="2">
                  <c:v>95.735250908528585</c:v>
                </c:pt>
                <c:pt idx="3">
                  <c:v>96.652252750099294</c:v>
                </c:pt>
                <c:pt idx="4">
                  <c:v>96.444103021935248</c:v>
                </c:pt>
                <c:pt idx="5">
                  <c:v>93.742257347493208</c:v>
                </c:pt>
                <c:pt idx="6">
                  <c:v>89.161904761904765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17-441D-BA09-E5AF43A40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'Wholesale trade'!$K$109:$K$149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'Wholesale trade'!$L$109:$L$149</c:f>
              <c:numCache>
                <c:formatCode>0.0</c:formatCode>
                <c:ptCount val="41"/>
                <c:pt idx="0">
                  <c:v>100</c:v>
                </c:pt>
                <c:pt idx="1">
                  <c:v>99.982273910864265</c:v>
                </c:pt>
                <c:pt idx="2">
                  <c:v>97.977392105166643</c:v>
                </c:pt>
                <c:pt idx="3">
                  <c:v>96.14039877588111</c:v>
                </c:pt>
                <c:pt idx="4">
                  <c:v>95.207232244367376</c:v>
                </c:pt>
                <c:pt idx="5">
                  <c:v>95.090077057550701</c:v>
                </c:pt>
                <c:pt idx="6">
                  <c:v>94.856989172823262</c:v>
                </c:pt>
                <c:pt idx="7">
                  <c:v>94.69847311135652</c:v>
                </c:pt>
                <c:pt idx="8">
                  <c:v>95.080093398152414</c:v>
                </c:pt>
                <c:pt idx="9">
                  <c:v>96.031801011405832</c:v>
                </c:pt>
                <c:pt idx="10">
                  <c:v>95.91199709862633</c:v>
                </c:pt>
                <c:pt idx="11">
                  <c:v>96.057269530279015</c:v>
                </c:pt>
                <c:pt idx="12">
                  <c:v>96.25429399228203</c:v>
                </c:pt>
                <c:pt idx="13">
                  <c:v>96.366762971626031</c:v>
                </c:pt>
                <c:pt idx="14">
                  <c:v>95.528746826622552</c:v>
                </c:pt>
                <c:pt idx="15">
                  <c:v>94.092933606627511</c:v>
                </c:pt>
                <c:pt idx="16">
                  <c:v>95.082945872266208</c:v>
                </c:pt>
                <c:pt idx="17">
                  <c:v>96.660567805347171</c:v>
                </c:pt>
                <c:pt idx="18">
                  <c:v>96.561138707666231</c:v>
                </c:pt>
                <c:pt idx="19">
                  <c:v>96.441334794886728</c:v>
                </c:pt>
                <c:pt idx="20">
                  <c:v>95.612283568526607</c:v>
                </c:pt>
                <c:pt idx="21">
                  <c:v>95.201066825318563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4-4634-B545-FE612CDF48E5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'Wholesale trade'!$K$109:$K$149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'Wholesale trade'!$L$151:$L$191</c:f>
              <c:numCache>
                <c:formatCode>0.0</c:formatCode>
                <c:ptCount val="41"/>
                <c:pt idx="0">
                  <c:v>100</c:v>
                </c:pt>
                <c:pt idx="1">
                  <c:v>99.825994294194302</c:v>
                </c:pt>
                <c:pt idx="2">
                  <c:v>97.237383160251241</c:v>
                </c:pt>
                <c:pt idx="3">
                  <c:v>97.27421613301054</c:v>
                </c:pt>
                <c:pt idx="4">
                  <c:v>91.771270124693586</c:v>
                </c:pt>
                <c:pt idx="5">
                  <c:v>89.625932087432489</c:v>
                </c:pt>
                <c:pt idx="6">
                  <c:v>89.825861885921753</c:v>
                </c:pt>
                <c:pt idx="7">
                  <c:v>90.84166372124065</c:v>
                </c:pt>
                <c:pt idx="8">
                  <c:v>87.130349338811968</c:v>
                </c:pt>
                <c:pt idx="9">
                  <c:v>86.953222019509568</c:v>
                </c:pt>
                <c:pt idx="10">
                  <c:v>86.281804196972018</c:v>
                </c:pt>
                <c:pt idx="11">
                  <c:v>87.384829134982951</c:v>
                </c:pt>
                <c:pt idx="12">
                  <c:v>89.769452118405368</c:v>
                </c:pt>
                <c:pt idx="13">
                  <c:v>89.781193556737875</c:v>
                </c:pt>
                <c:pt idx="14">
                  <c:v>90.246677780934334</c:v>
                </c:pt>
                <c:pt idx="15">
                  <c:v>90.19673880306604</c:v>
                </c:pt>
                <c:pt idx="16">
                  <c:v>96.097367551251224</c:v>
                </c:pt>
                <c:pt idx="17">
                  <c:v>91.526500543214084</c:v>
                </c:pt>
                <c:pt idx="18">
                  <c:v>90.132525768948057</c:v>
                </c:pt>
                <c:pt idx="19">
                  <c:v>89.608943517605795</c:v>
                </c:pt>
                <c:pt idx="20">
                  <c:v>89.464915469514523</c:v>
                </c:pt>
                <c:pt idx="21">
                  <c:v>89.074939948921539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4-4634-B545-FE612CDF4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ax val="105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trade'!$L$53:$L$60</c:f>
              <c:numCache>
                <c:formatCode>0.0</c:formatCode>
                <c:ptCount val="8"/>
                <c:pt idx="0">
                  <c:v>95.76724718360208</c:v>
                </c:pt>
                <c:pt idx="1">
                  <c:v>96.830041059131617</c:v>
                </c:pt>
                <c:pt idx="2">
                  <c:v>99.691882105547251</c:v>
                </c:pt>
                <c:pt idx="3">
                  <c:v>96.673062730627308</c:v>
                </c:pt>
                <c:pt idx="4">
                  <c:v>98.341311365913398</c:v>
                </c:pt>
                <c:pt idx="5">
                  <c:v>94.777197466385161</c:v>
                </c:pt>
                <c:pt idx="6">
                  <c:v>98.452411658498846</c:v>
                </c:pt>
                <c:pt idx="7">
                  <c:v>95.077864293659616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74-4702-B304-99182DB1EEA1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trade'!$L$62:$L$69</c:f>
              <c:numCache>
                <c:formatCode>0.0</c:formatCode>
                <c:ptCount val="8"/>
                <c:pt idx="0">
                  <c:v>94.385251306683699</c:v>
                </c:pt>
                <c:pt idx="1">
                  <c:v>94.745562704083284</c:v>
                </c:pt>
                <c:pt idx="2">
                  <c:v>97.80831468507877</c:v>
                </c:pt>
                <c:pt idx="3">
                  <c:v>95.471586715867161</c:v>
                </c:pt>
                <c:pt idx="4">
                  <c:v>97.185795391294675</c:v>
                </c:pt>
                <c:pt idx="5">
                  <c:v>94.977219691076783</c:v>
                </c:pt>
                <c:pt idx="6">
                  <c:v>96.930616456022705</c:v>
                </c:pt>
                <c:pt idx="7">
                  <c:v>95.300333704115687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74-4702-B304-99182DB1EEA1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trade'!$L$71:$L$78</c:f>
              <c:numCache>
                <c:formatCode>0.0</c:formatCode>
                <c:ptCount val="8"/>
                <c:pt idx="0">
                  <c:v>94.631803258206261</c:v>
                </c:pt>
                <c:pt idx="1">
                  <c:v>95.751753903850499</c:v>
                </c:pt>
                <c:pt idx="2">
                  <c:v>99.725482699292684</c:v>
                </c:pt>
                <c:pt idx="3">
                  <c:v>97.218420664206633</c:v>
                </c:pt>
                <c:pt idx="4">
                  <c:v>98.693487698986985</c:v>
                </c:pt>
                <c:pt idx="5">
                  <c:v>96.684076008445388</c:v>
                </c:pt>
                <c:pt idx="6">
                  <c:v>98.606138767087955</c:v>
                </c:pt>
                <c:pt idx="7">
                  <c:v>95.314238042269182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74-4702-B304-99182DB1E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trade'!$L$82:$L$89</c:f>
              <c:numCache>
                <c:formatCode>0.0</c:formatCode>
                <c:ptCount val="8"/>
                <c:pt idx="0">
                  <c:v>94.978108849365512</c:v>
                </c:pt>
                <c:pt idx="1">
                  <c:v>95.261822910631295</c:v>
                </c:pt>
                <c:pt idx="2">
                  <c:v>97.82194025461115</c:v>
                </c:pt>
                <c:pt idx="3">
                  <c:v>95.321525755478106</c:v>
                </c:pt>
                <c:pt idx="4">
                  <c:v>97.307010475423056</c:v>
                </c:pt>
                <c:pt idx="5">
                  <c:v>95.033516148689827</c:v>
                </c:pt>
                <c:pt idx="6">
                  <c:v>96.539640823477882</c:v>
                </c:pt>
                <c:pt idx="7">
                  <c:v>94.130375980524747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03-4FCF-AC92-8E7406EA776B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trade'!$L$91:$L$98</c:f>
              <c:numCache>
                <c:formatCode>0.0</c:formatCode>
                <c:ptCount val="8"/>
                <c:pt idx="0">
                  <c:v>94.082991660778958</c:v>
                </c:pt>
                <c:pt idx="1">
                  <c:v>92.657756833661651</c:v>
                </c:pt>
                <c:pt idx="2">
                  <c:v>97.096760640309228</c:v>
                </c:pt>
                <c:pt idx="3">
                  <c:v>95.712989926958514</c:v>
                </c:pt>
                <c:pt idx="4">
                  <c:v>97.529411764705884</c:v>
                </c:pt>
                <c:pt idx="5">
                  <c:v>95.223948811700183</c:v>
                </c:pt>
                <c:pt idx="6">
                  <c:v>97.437582128777919</c:v>
                </c:pt>
                <c:pt idx="7">
                  <c:v>93.697592642683261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03-4FCF-AC92-8E7406EA776B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trade'!$L$100:$L$107</c:f>
              <c:numCache>
                <c:formatCode>0.0</c:formatCode>
                <c:ptCount val="8"/>
                <c:pt idx="0">
                  <c:v>93.785093990086381</c:v>
                </c:pt>
                <c:pt idx="1">
                  <c:v>92.698559233651352</c:v>
                </c:pt>
                <c:pt idx="2">
                  <c:v>97.892744002352842</c:v>
                </c:pt>
                <c:pt idx="3">
                  <c:v>96.685014560557605</c:v>
                </c:pt>
                <c:pt idx="4">
                  <c:v>98.035068493150689</c:v>
                </c:pt>
                <c:pt idx="5">
                  <c:v>96.677787934186483</c:v>
                </c:pt>
                <c:pt idx="6">
                  <c:v>98.403416557161634</c:v>
                </c:pt>
                <c:pt idx="7">
                  <c:v>91.533675953475793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03-4FCF-AC92-8E7406EA7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trade'!$L$24:$L$30</c:f>
              <c:numCache>
                <c:formatCode>0.0</c:formatCode>
                <c:ptCount val="7"/>
                <c:pt idx="0">
                  <c:v>106.89937469787461</c:v>
                </c:pt>
                <c:pt idx="1">
                  <c:v>94.660277406614711</c:v>
                </c:pt>
                <c:pt idx="2">
                  <c:v>96.820486890828789</c:v>
                </c:pt>
                <c:pt idx="3">
                  <c:v>97.562299279160797</c:v>
                </c:pt>
                <c:pt idx="4">
                  <c:v>97.501303344008335</c:v>
                </c:pt>
                <c:pt idx="5">
                  <c:v>95.032865019781326</c:v>
                </c:pt>
                <c:pt idx="6">
                  <c:v>92.416537696219322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F-4434-8AAB-D7D152D48D70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trade'!$L$33:$L$39</c:f>
              <c:numCache>
                <c:formatCode>0.0</c:formatCode>
                <c:ptCount val="7"/>
                <c:pt idx="0">
                  <c:v>106.61011398899095</c:v>
                </c:pt>
                <c:pt idx="1">
                  <c:v>93.167413591268669</c:v>
                </c:pt>
                <c:pt idx="2">
                  <c:v>95.4587590282012</c:v>
                </c:pt>
                <c:pt idx="3">
                  <c:v>96.719511182904171</c:v>
                </c:pt>
                <c:pt idx="4">
                  <c:v>97.017948908914875</c:v>
                </c:pt>
                <c:pt idx="5">
                  <c:v>94.271206504470257</c:v>
                </c:pt>
                <c:pt idx="6">
                  <c:v>91.919080256466941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BF-4434-8AAB-D7D152D48D70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trade'!$L$42:$L$48</c:f>
              <c:numCache>
                <c:formatCode>0.0</c:formatCode>
                <c:ptCount val="7"/>
                <c:pt idx="0">
                  <c:v>110.08808807247891</c:v>
                </c:pt>
                <c:pt idx="1">
                  <c:v>94.274290815783559</c:v>
                </c:pt>
                <c:pt idx="2">
                  <c:v>96.121380664158366</c:v>
                </c:pt>
                <c:pt idx="3">
                  <c:v>97.081105584748087</c:v>
                </c:pt>
                <c:pt idx="4">
                  <c:v>97.434870037983174</c:v>
                </c:pt>
                <c:pt idx="5">
                  <c:v>94.614061867231555</c:v>
                </c:pt>
                <c:pt idx="6">
                  <c:v>91.890117178863576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BF-4434-8AAB-D7D152D48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'Retail trade'!$K$109:$K$149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'Retail trade'!$L$109:$L$149</c:f>
              <c:numCache>
                <c:formatCode>0.0</c:formatCode>
                <c:ptCount val="41"/>
                <c:pt idx="0">
                  <c:v>100</c:v>
                </c:pt>
                <c:pt idx="1">
                  <c:v>100.20523136224169</c:v>
                </c:pt>
                <c:pt idx="2">
                  <c:v>96.550983230486125</c:v>
                </c:pt>
                <c:pt idx="3">
                  <c:v>94.226293508632025</c:v>
                </c:pt>
                <c:pt idx="4">
                  <c:v>91.716562152410219</c:v>
                </c:pt>
                <c:pt idx="5">
                  <c:v>91.599220935821663</c:v>
                </c:pt>
                <c:pt idx="6">
                  <c:v>92.169441828115026</c:v>
                </c:pt>
                <c:pt idx="7">
                  <c:v>92.507017782704821</c:v>
                </c:pt>
                <c:pt idx="8">
                  <c:v>93.58800174483703</c:v>
                </c:pt>
                <c:pt idx="9">
                  <c:v>94.105710821971982</c:v>
                </c:pt>
                <c:pt idx="10">
                  <c:v>94.570352403364836</c:v>
                </c:pt>
                <c:pt idx="11">
                  <c:v>95.244578178238243</c:v>
                </c:pt>
                <c:pt idx="12">
                  <c:v>97.418400621621345</c:v>
                </c:pt>
                <c:pt idx="13">
                  <c:v>95.441937398877712</c:v>
                </c:pt>
                <c:pt idx="14">
                  <c:v>96.316208183878402</c:v>
                </c:pt>
                <c:pt idx="15">
                  <c:v>96.327692249274605</c:v>
                </c:pt>
                <c:pt idx="16">
                  <c:v>96.770847514764895</c:v>
                </c:pt>
                <c:pt idx="17">
                  <c:v>97.241972036300766</c:v>
                </c:pt>
                <c:pt idx="18">
                  <c:v>96.64183700591893</c:v>
                </c:pt>
                <c:pt idx="19">
                  <c:v>96.02021565963453</c:v>
                </c:pt>
                <c:pt idx="20">
                  <c:v>96.059020687061988</c:v>
                </c:pt>
                <c:pt idx="21">
                  <c:v>96.758828143739748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6D-43EF-A1D3-0C01DEE27C86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'Retail trade'!$K$109:$K$149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'Retail trade'!$L$151:$L$191</c:f>
              <c:numCache>
                <c:formatCode>0.0</c:formatCode>
                <c:ptCount val="41"/>
                <c:pt idx="0">
                  <c:v>100</c:v>
                </c:pt>
                <c:pt idx="1">
                  <c:v>99.447044523833554</c:v>
                </c:pt>
                <c:pt idx="2">
                  <c:v>97.296881495261715</c:v>
                </c:pt>
                <c:pt idx="3">
                  <c:v>95.975971444025447</c:v>
                </c:pt>
                <c:pt idx="4">
                  <c:v>95.891483952057584</c:v>
                </c:pt>
                <c:pt idx="5">
                  <c:v>96.718200377460647</c:v>
                </c:pt>
                <c:pt idx="6">
                  <c:v>98.169462638611506</c:v>
                </c:pt>
                <c:pt idx="7">
                  <c:v>96.826971334130292</c:v>
                </c:pt>
                <c:pt idx="8">
                  <c:v>97.848639514326038</c:v>
                </c:pt>
                <c:pt idx="9">
                  <c:v>94.814922214763158</c:v>
                </c:pt>
                <c:pt idx="10">
                  <c:v>94.178144896441026</c:v>
                </c:pt>
                <c:pt idx="11">
                  <c:v>99.654035783358907</c:v>
                </c:pt>
                <c:pt idx="12">
                  <c:v>105.76044524048393</c:v>
                </c:pt>
                <c:pt idx="13">
                  <c:v>100.81372443564153</c:v>
                </c:pt>
                <c:pt idx="14">
                  <c:v>100.29456585770495</c:v>
                </c:pt>
                <c:pt idx="15">
                  <c:v>99.803497924099986</c:v>
                </c:pt>
                <c:pt idx="16">
                  <c:v>100.80850944585778</c:v>
                </c:pt>
                <c:pt idx="17">
                  <c:v>99.041168019183615</c:v>
                </c:pt>
                <c:pt idx="18">
                  <c:v>98.960588335408218</c:v>
                </c:pt>
                <c:pt idx="19">
                  <c:v>96.176997725802622</c:v>
                </c:pt>
                <c:pt idx="20">
                  <c:v>97.001648414521043</c:v>
                </c:pt>
                <c:pt idx="21">
                  <c:v>98.261604440396553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6D-43EF-A1D3-0C01DEE27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serv...'!$L$53:$L$60</c:f>
              <c:numCache>
                <c:formatCode>0.0</c:formatCode>
                <c:ptCount val="8"/>
                <c:pt idx="0">
                  <c:v>84.593884354310006</c:v>
                </c:pt>
                <c:pt idx="1">
                  <c:v>78.034542402197687</c:v>
                </c:pt>
                <c:pt idx="2">
                  <c:v>84.044036578247614</c:v>
                </c:pt>
                <c:pt idx="3">
                  <c:v>83.636267568424387</c:v>
                </c:pt>
                <c:pt idx="4">
                  <c:v>87.455518973028703</c:v>
                </c:pt>
                <c:pt idx="5">
                  <c:v>83.253506671228195</c:v>
                </c:pt>
                <c:pt idx="6">
                  <c:v>89.540740740740745</c:v>
                </c:pt>
                <c:pt idx="7">
                  <c:v>82.364104649586551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5-4948-8353-67F2041AC68E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serv...'!$L$62:$L$69</c:f>
              <c:numCache>
                <c:formatCode>0.0</c:formatCode>
                <c:ptCount val="8"/>
                <c:pt idx="0">
                  <c:v>83.63187267273959</c:v>
                </c:pt>
                <c:pt idx="1">
                  <c:v>71.650048328839603</c:v>
                </c:pt>
                <c:pt idx="2">
                  <c:v>85.851871068162652</c:v>
                </c:pt>
                <c:pt idx="3">
                  <c:v>85.168551199408228</c:v>
                </c:pt>
                <c:pt idx="4">
                  <c:v>88.257008879576972</c:v>
                </c:pt>
                <c:pt idx="5">
                  <c:v>84.604858022579549</c:v>
                </c:pt>
                <c:pt idx="6">
                  <c:v>89.214814814814815</c:v>
                </c:pt>
                <c:pt idx="7">
                  <c:v>81.781211874745836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B5-4948-8353-67F2041AC68E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serv...'!$L$71:$L$78</c:f>
              <c:numCache>
                <c:formatCode>0.0</c:formatCode>
                <c:ptCount val="8"/>
                <c:pt idx="0">
                  <c:v>83.406412792155322</c:v>
                </c:pt>
                <c:pt idx="1">
                  <c:v>70.190186701938245</c:v>
                </c:pt>
                <c:pt idx="2">
                  <c:v>85.929988974641674</c:v>
                </c:pt>
                <c:pt idx="3">
                  <c:v>85.955722286801233</c:v>
                </c:pt>
                <c:pt idx="4">
                  <c:v>87.681532475306796</c:v>
                </c:pt>
                <c:pt idx="5">
                  <c:v>84.430037632569281</c:v>
                </c:pt>
                <c:pt idx="6">
                  <c:v>90.424888888888887</c:v>
                </c:pt>
                <c:pt idx="7">
                  <c:v>81.633184221228134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B5-4948-8353-67F2041AC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f...'!$L$24:$L$30</c:f>
              <c:numCache>
                <c:formatCode>0.0</c:formatCode>
                <c:ptCount val="7"/>
                <c:pt idx="0">
                  <c:v>110.18505438621273</c:v>
                </c:pt>
                <c:pt idx="1">
                  <c:v>94.405686024041131</c:v>
                </c:pt>
                <c:pt idx="2">
                  <c:v>94.703887294547357</c:v>
                </c:pt>
                <c:pt idx="3">
                  <c:v>94.559972671762253</c:v>
                </c:pt>
                <c:pt idx="4">
                  <c:v>94.962087733172069</c:v>
                </c:pt>
                <c:pt idx="5">
                  <c:v>93.409818569903948</c:v>
                </c:pt>
                <c:pt idx="6">
                  <c:v>92.686868686868678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DC-4435-9BEF-1EF4F9718304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f...'!$L$33:$L$39</c:f>
              <c:numCache>
                <c:formatCode>0.0</c:formatCode>
                <c:ptCount val="7"/>
                <c:pt idx="0">
                  <c:v>103.03715214013278</c:v>
                </c:pt>
                <c:pt idx="1">
                  <c:v>90.478530018669545</c:v>
                </c:pt>
                <c:pt idx="2">
                  <c:v>92.370765159703325</c:v>
                </c:pt>
                <c:pt idx="3">
                  <c:v>92.181561979589219</c:v>
                </c:pt>
                <c:pt idx="4">
                  <c:v>92.557100990835934</c:v>
                </c:pt>
                <c:pt idx="5">
                  <c:v>90.01245108502313</c:v>
                </c:pt>
                <c:pt idx="6">
                  <c:v>86.747474747474755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DC-4435-9BEF-1EF4F9718304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f...'!$L$42:$L$48</c:f>
              <c:numCache>
                <c:formatCode>0.0</c:formatCode>
                <c:ptCount val="7"/>
                <c:pt idx="0">
                  <c:v>98.867919197626776</c:v>
                </c:pt>
                <c:pt idx="1">
                  <c:v>88.460843077527755</c:v>
                </c:pt>
                <c:pt idx="2">
                  <c:v>90.72706943460922</c:v>
                </c:pt>
                <c:pt idx="3">
                  <c:v>90.962978777915353</c:v>
                </c:pt>
                <c:pt idx="4">
                  <c:v>91.298785877099135</c:v>
                </c:pt>
                <c:pt idx="5">
                  <c:v>87.964603344005681</c:v>
                </c:pt>
                <c:pt idx="6">
                  <c:v>83.476363636363644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DC-4435-9BEF-1EF4F9718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serv...'!$L$82:$L$89</c:f>
              <c:numCache>
                <c:formatCode>0.0</c:formatCode>
                <c:ptCount val="8"/>
                <c:pt idx="0">
                  <c:v>84.740701416768971</c:v>
                </c:pt>
                <c:pt idx="1">
                  <c:v>76.500311637432105</c:v>
                </c:pt>
                <c:pt idx="2">
                  <c:v>83.405822606596942</c:v>
                </c:pt>
                <c:pt idx="3">
                  <c:v>82.316605434212121</c:v>
                </c:pt>
                <c:pt idx="4">
                  <c:v>87.004331889370206</c:v>
                </c:pt>
                <c:pt idx="5">
                  <c:v>81.105938458044733</c:v>
                </c:pt>
                <c:pt idx="6">
                  <c:v>89.610027855153206</c:v>
                </c:pt>
                <c:pt idx="7">
                  <c:v>79.359165424739203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67-476E-99EF-410E1C30EDBE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serv...'!$L$91:$L$98</c:f>
              <c:numCache>
                <c:formatCode>0.0</c:formatCode>
                <c:ptCount val="8"/>
                <c:pt idx="0">
                  <c:v>83.845681674906274</c:v>
                </c:pt>
                <c:pt idx="1">
                  <c:v>70.158489894043271</c:v>
                </c:pt>
                <c:pt idx="2">
                  <c:v>85.595585277554306</c:v>
                </c:pt>
                <c:pt idx="3">
                  <c:v>83.862893132544713</c:v>
                </c:pt>
                <c:pt idx="4">
                  <c:v>88.419244867095586</c:v>
                </c:pt>
                <c:pt idx="5">
                  <c:v>83.274667877824456</c:v>
                </c:pt>
                <c:pt idx="6">
                  <c:v>90.584958217270199</c:v>
                </c:pt>
                <c:pt idx="7">
                  <c:v>79.523099850968705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67-476E-99EF-410E1C30EDBE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serv...'!$L$100:$L$107</c:f>
              <c:numCache>
                <c:formatCode>0.0</c:formatCode>
                <c:ptCount val="8"/>
                <c:pt idx="0">
                  <c:v>83.600301934370748</c:v>
                </c:pt>
                <c:pt idx="1">
                  <c:v>68.28078532632891</c:v>
                </c:pt>
                <c:pt idx="2">
                  <c:v>85.432949517296848</c:v>
                </c:pt>
                <c:pt idx="3">
                  <c:v>85.050102951269736</c:v>
                </c:pt>
                <c:pt idx="4">
                  <c:v>87.5705021403122</c:v>
                </c:pt>
                <c:pt idx="5">
                  <c:v>83.16816168956511</c:v>
                </c:pt>
                <c:pt idx="6">
                  <c:v>91.260167130919214</c:v>
                </c:pt>
                <c:pt idx="7">
                  <c:v>78.650968703427708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67-476E-99EF-410E1C30E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serv...'!$L$24:$L$30</c:f>
              <c:numCache>
                <c:formatCode>0.0</c:formatCode>
                <c:ptCount val="7"/>
                <c:pt idx="0">
                  <c:v>92.310198182830476</c:v>
                </c:pt>
                <c:pt idx="1">
                  <c:v>77.275758586195394</c:v>
                </c:pt>
                <c:pt idx="2">
                  <c:v>81.411236309195488</c:v>
                </c:pt>
                <c:pt idx="3">
                  <c:v>85.553860321911117</c:v>
                </c:pt>
                <c:pt idx="4">
                  <c:v>87.544464609800372</c:v>
                </c:pt>
                <c:pt idx="5">
                  <c:v>87.579679350975468</c:v>
                </c:pt>
                <c:pt idx="6">
                  <c:v>85.540295413319512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D-4A6D-987D-3B5A0329EED5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serv...'!$L$33:$L$39</c:f>
              <c:numCache>
                <c:formatCode>0.0</c:formatCode>
                <c:ptCount val="7"/>
                <c:pt idx="0">
                  <c:v>92.108816944454318</c:v>
                </c:pt>
                <c:pt idx="1">
                  <c:v>75.970399223983748</c:v>
                </c:pt>
                <c:pt idx="2">
                  <c:v>80.620912457647151</c:v>
                </c:pt>
                <c:pt idx="3">
                  <c:v>85.872747515566374</c:v>
                </c:pt>
                <c:pt idx="4">
                  <c:v>87.568058076225043</c:v>
                </c:pt>
                <c:pt idx="5">
                  <c:v>87.440602665636476</c:v>
                </c:pt>
                <c:pt idx="6">
                  <c:v>84.892459186317708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D-4A6D-987D-3B5A0329EED5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serv...'!$L$42:$L$48</c:f>
              <c:numCache>
                <c:formatCode>0.0</c:formatCode>
                <c:ptCount val="7"/>
                <c:pt idx="0">
                  <c:v>93.018799530900168</c:v>
                </c:pt>
                <c:pt idx="1">
                  <c:v>75.572804571220715</c:v>
                </c:pt>
                <c:pt idx="2">
                  <c:v>79.810921125206832</c:v>
                </c:pt>
                <c:pt idx="3">
                  <c:v>85.516638489134465</c:v>
                </c:pt>
                <c:pt idx="4">
                  <c:v>87.373829401088926</c:v>
                </c:pt>
                <c:pt idx="5">
                  <c:v>87.199459146223688</c:v>
                </c:pt>
                <c:pt idx="6">
                  <c:v>83.392070484581495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D-4A6D-987D-3B5A0329E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'Accommodation and food serv...'!$K$109:$K$149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'Accommodation and food serv...'!$L$109:$L$149</c:f>
              <c:numCache>
                <c:formatCode>0.0</c:formatCode>
                <c:ptCount val="41"/>
                <c:pt idx="0">
                  <c:v>100</c:v>
                </c:pt>
                <c:pt idx="1">
                  <c:v>96.607193735951796</c:v>
                </c:pt>
                <c:pt idx="2">
                  <c:v>80.661624262634149</c:v>
                </c:pt>
                <c:pt idx="3">
                  <c:v>69.779080442788853</c:v>
                </c:pt>
                <c:pt idx="4">
                  <c:v>64.974462606713587</c:v>
                </c:pt>
                <c:pt idx="5">
                  <c:v>64.944783301499527</c:v>
                </c:pt>
                <c:pt idx="6">
                  <c:v>67.291690849804255</c:v>
                </c:pt>
                <c:pt idx="7">
                  <c:v>68.980904994565378</c:v>
                </c:pt>
                <c:pt idx="8">
                  <c:v>70.146444287327341</c:v>
                </c:pt>
                <c:pt idx="9">
                  <c:v>70.379789580321429</c:v>
                </c:pt>
                <c:pt idx="10">
                  <c:v>71.689504342412121</c:v>
                </c:pt>
                <c:pt idx="11">
                  <c:v>73.270422000147732</c:v>
                </c:pt>
                <c:pt idx="12">
                  <c:v>76.328973333474039</c:v>
                </c:pt>
                <c:pt idx="13">
                  <c:v>78.411273387292511</c:v>
                </c:pt>
                <c:pt idx="14">
                  <c:v>79.989025252471961</c:v>
                </c:pt>
                <c:pt idx="15">
                  <c:v>81.396220043687933</c:v>
                </c:pt>
                <c:pt idx="16">
                  <c:v>83.739829891413322</c:v>
                </c:pt>
                <c:pt idx="17">
                  <c:v>83.33197028376054</c:v>
                </c:pt>
                <c:pt idx="18">
                  <c:v>83.133448708884274</c:v>
                </c:pt>
                <c:pt idx="19">
                  <c:v>82.590251469455382</c:v>
                </c:pt>
                <c:pt idx="20">
                  <c:v>82.391729894579115</c:v>
                </c:pt>
                <c:pt idx="21">
                  <c:v>81.964324156052456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55-4F88-832D-FE9CFA879096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'Accommodation and food serv...'!$K$109:$K$149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'Accommodation and food serv...'!$L$151:$L$191</c:f>
              <c:numCache>
                <c:formatCode>0.0</c:formatCode>
                <c:ptCount val="41"/>
                <c:pt idx="0">
                  <c:v>100</c:v>
                </c:pt>
                <c:pt idx="1">
                  <c:v>92.525362857656631</c:v>
                </c:pt>
                <c:pt idx="2">
                  <c:v>79.899963590690106</c:v>
                </c:pt>
                <c:pt idx="3">
                  <c:v>75.636133196959207</c:v>
                </c:pt>
                <c:pt idx="4">
                  <c:v>72.451850189110431</c:v>
                </c:pt>
                <c:pt idx="5">
                  <c:v>73.998245625792066</c:v>
                </c:pt>
                <c:pt idx="6">
                  <c:v>84.793678880582547</c:v>
                </c:pt>
                <c:pt idx="7">
                  <c:v>81.449017225780736</c:v>
                </c:pt>
                <c:pt idx="8">
                  <c:v>79.232416272723043</c:v>
                </c:pt>
                <c:pt idx="9">
                  <c:v>75.062281857205377</c:v>
                </c:pt>
                <c:pt idx="10">
                  <c:v>75.401872184441373</c:v>
                </c:pt>
                <c:pt idx="11">
                  <c:v>76.163086045927585</c:v>
                </c:pt>
                <c:pt idx="12">
                  <c:v>79.812725398495616</c:v>
                </c:pt>
                <c:pt idx="13">
                  <c:v>83.496871435199196</c:v>
                </c:pt>
                <c:pt idx="14">
                  <c:v>83.497750074023429</c:v>
                </c:pt>
                <c:pt idx="15">
                  <c:v>83.496498145758835</c:v>
                </c:pt>
                <c:pt idx="16">
                  <c:v>91.91045149112982</c:v>
                </c:pt>
                <c:pt idx="17">
                  <c:v>88.27921494407309</c:v>
                </c:pt>
                <c:pt idx="18">
                  <c:v>87.613265019270003</c:v>
                </c:pt>
                <c:pt idx="19">
                  <c:v>86.162131846512196</c:v>
                </c:pt>
                <c:pt idx="20">
                  <c:v>86.659005922558094</c:v>
                </c:pt>
                <c:pt idx="21">
                  <c:v>87.288890986973783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55-4F88-832D-FE9CFA879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wareh...'!$L$53:$L$60</c:f>
              <c:numCache>
                <c:formatCode>0.0</c:formatCode>
                <c:ptCount val="8"/>
                <c:pt idx="0">
                  <c:v>94.269118685537535</c:v>
                </c:pt>
                <c:pt idx="1">
                  <c:v>93.687012740064645</c:v>
                </c:pt>
                <c:pt idx="2">
                  <c:v>93.974922400811337</c:v>
                </c:pt>
                <c:pt idx="3">
                  <c:v>91.057434778295814</c:v>
                </c:pt>
                <c:pt idx="4">
                  <c:v>93.998406656634501</c:v>
                </c:pt>
                <c:pt idx="5">
                  <c:v>94.260319373305208</c:v>
                </c:pt>
                <c:pt idx="6">
                  <c:v>91.459627329192557</c:v>
                </c:pt>
                <c:pt idx="7">
                  <c:v>93.475242943081909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2C-409F-8439-08F15B85D343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wareh...'!$L$62:$L$69</c:f>
              <c:numCache>
                <c:formatCode>0.0</c:formatCode>
                <c:ptCount val="8"/>
                <c:pt idx="0">
                  <c:v>94.400405796524865</c:v>
                </c:pt>
                <c:pt idx="1">
                  <c:v>94.933130506433415</c:v>
                </c:pt>
                <c:pt idx="2">
                  <c:v>94.972187221488056</c:v>
                </c:pt>
                <c:pt idx="3">
                  <c:v>92.550342227953578</c:v>
                </c:pt>
                <c:pt idx="4">
                  <c:v>96.131716384880946</c:v>
                </c:pt>
                <c:pt idx="5">
                  <c:v>94.004218137993362</c:v>
                </c:pt>
                <c:pt idx="6">
                  <c:v>93.260869565217391</c:v>
                </c:pt>
                <c:pt idx="7">
                  <c:v>91.763072651550203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2C-409F-8439-08F15B85D343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wareh...'!$L$71:$L$78</c:f>
              <c:numCache>
                <c:formatCode>0.0</c:formatCode>
                <c:ptCount val="8"/>
                <c:pt idx="0">
                  <c:v>94.822473966362651</c:v>
                </c:pt>
                <c:pt idx="1">
                  <c:v>95.127590796729407</c:v>
                </c:pt>
                <c:pt idx="2">
                  <c:v>96.465687329051292</c:v>
                </c:pt>
                <c:pt idx="3">
                  <c:v>93.951096121416526</c:v>
                </c:pt>
                <c:pt idx="4">
                  <c:v>96.555545720102671</c:v>
                </c:pt>
                <c:pt idx="5">
                  <c:v>96.099427538415185</c:v>
                </c:pt>
                <c:pt idx="6">
                  <c:v>94.904347826086948</c:v>
                </c:pt>
                <c:pt idx="7">
                  <c:v>92.418324849606677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2C-409F-8439-08F15B85D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wareh...'!$L$82:$L$89</c:f>
              <c:numCache>
                <c:formatCode>0.0</c:formatCode>
                <c:ptCount val="8"/>
                <c:pt idx="0">
                  <c:v>94.574259524187994</c:v>
                </c:pt>
                <c:pt idx="1">
                  <c:v>94.180887372013657</c:v>
                </c:pt>
                <c:pt idx="2">
                  <c:v>92.296226563112896</c:v>
                </c:pt>
                <c:pt idx="3">
                  <c:v>93.98935256740512</c:v>
                </c:pt>
                <c:pt idx="4">
                  <c:v>95.148929446156274</c:v>
                </c:pt>
                <c:pt idx="5">
                  <c:v>95.334987593052105</c:v>
                </c:pt>
                <c:pt idx="6">
                  <c:v>89.597000937207127</c:v>
                </c:pt>
                <c:pt idx="7">
                  <c:v>92.070484581497809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B2-45DE-BEC1-87E45C5C6025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wareh...'!$L$91:$L$98</c:f>
              <c:numCache>
                <c:formatCode>0.0</c:formatCode>
                <c:ptCount val="8"/>
                <c:pt idx="0">
                  <c:v>93.92783341281195</c:v>
                </c:pt>
                <c:pt idx="1">
                  <c:v>93.426621160409553</c:v>
                </c:pt>
                <c:pt idx="2">
                  <c:v>92.85322036557622</c:v>
                </c:pt>
                <c:pt idx="3">
                  <c:v>92.031598832217071</c:v>
                </c:pt>
                <c:pt idx="4">
                  <c:v>95.291143240894371</c:v>
                </c:pt>
                <c:pt idx="5">
                  <c:v>94.292803970223332</c:v>
                </c:pt>
                <c:pt idx="6">
                  <c:v>92.68978444236177</c:v>
                </c:pt>
                <c:pt idx="7">
                  <c:v>89.53744493392071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B2-45DE-BEC1-87E45C5C6025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wareh...'!$L$100:$L$107</c:f>
              <c:numCache>
                <c:formatCode>0.0</c:formatCode>
                <c:ptCount val="8"/>
                <c:pt idx="0">
                  <c:v>94.014783023366704</c:v>
                </c:pt>
                <c:pt idx="1">
                  <c:v>94.372627986348121</c:v>
                </c:pt>
                <c:pt idx="2">
                  <c:v>94.422216992233459</c:v>
                </c:pt>
                <c:pt idx="3">
                  <c:v>94.940752189592985</c:v>
                </c:pt>
                <c:pt idx="4">
                  <c:v>95.875325906612943</c:v>
                </c:pt>
                <c:pt idx="5">
                  <c:v>95.773697270471459</c:v>
                </c:pt>
                <c:pt idx="6">
                  <c:v>92.536082474226816</c:v>
                </c:pt>
                <c:pt idx="7">
                  <c:v>91.440528634361229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B2-45DE-BEC1-87E45C5C6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wareh...'!$L$24:$L$30</c:f>
              <c:numCache>
                <c:formatCode>0.0</c:formatCode>
                <c:ptCount val="7"/>
                <c:pt idx="0">
                  <c:v>104.08226861950764</c:v>
                </c:pt>
                <c:pt idx="1">
                  <c:v>93.212412963122148</c:v>
                </c:pt>
                <c:pt idx="2">
                  <c:v>94.818918977990521</c:v>
                </c:pt>
                <c:pt idx="3">
                  <c:v>94.885771212074289</c:v>
                </c:pt>
                <c:pt idx="4">
                  <c:v>94.502325673260188</c:v>
                </c:pt>
                <c:pt idx="5">
                  <c:v>90.93748158623535</c:v>
                </c:pt>
                <c:pt idx="6">
                  <c:v>81.854718666269719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F-40DE-88AF-6827F848DA2D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wareh...'!$L$33:$L$39</c:f>
              <c:numCache>
                <c:formatCode>0.0</c:formatCode>
                <c:ptCount val="7"/>
                <c:pt idx="0">
                  <c:v>103.97320037394826</c:v>
                </c:pt>
                <c:pt idx="1">
                  <c:v>92.545345138829191</c:v>
                </c:pt>
                <c:pt idx="2">
                  <c:v>95.037483880838408</c:v>
                </c:pt>
                <c:pt idx="3">
                  <c:v>95.466980499034761</c:v>
                </c:pt>
                <c:pt idx="4">
                  <c:v>95.586652314316467</c:v>
                </c:pt>
                <c:pt idx="5">
                  <c:v>93.321941350931979</c:v>
                </c:pt>
                <c:pt idx="6">
                  <c:v>87.109258707948783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CF-40DE-88AF-6827F848DA2D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wareh...'!$L$42:$L$48</c:f>
              <c:numCache>
                <c:formatCode>0.0</c:formatCode>
                <c:ptCount val="7"/>
                <c:pt idx="0">
                  <c:v>105.17856029915862</c:v>
                </c:pt>
                <c:pt idx="1">
                  <c:v>93.375638270437548</c:v>
                </c:pt>
                <c:pt idx="2">
                  <c:v>95.781194675758968</c:v>
                </c:pt>
                <c:pt idx="3">
                  <c:v>96.427575954659488</c:v>
                </c:pt>
                <c:pt idx="4">
                  <c:v>96.63210910419609</c:v>
                </c:pt>
                <c:pt idx="5">
                  <c:v>94.246773908432033</c:v>
                </c:pt>
                <c:pt idx="6">
                  <c:v>87.287585590949675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CF-40DE-88AF-6827F848D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'Transport, postal and wareh...'!$K$109:$K$149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'Transport, postal and wareh...'!$L$109:$L$149</c:f>
              <c:numCache>
                <c:formatCode>0.0</c:formatCode>
                <c:ptCount val="41"/>
                <c:pt idx="0">
                  <c:v>100</c:v>
                </c:pt>
                <c:pt idx="1">
                  <c:v>99.356764970212453</c:v>
                </c:pt>
                <c:pt idx="2">
                  <c:v>97.501181310281567</c:v>
                </c:pt>
                <c:pt idx="3">
                  <c:v>96.922107642845887</c:v>
                </c:pt>
                <c:pt idx="4">
                  <c:v>95.526540104325903</c:v>
                </c:pt>
                <c:pt idx="5">
                  <c:v>94.914806682046859</c:v>
                </c:pt>
                <c:pt idx="6">
                  <c:v>95.317147066181178</c:v>
                </c:pt>
                <c:pt idx="7">
                  <c:v>95.49828130935505</c:v>
                </c:pt>
                <c:pt idx="8">
                  <c:v>94.628281031399681</c:v>
                </c:pt>
                <c:pt idx="9">
                  <c:v>95.106595880701562</c:v>
                </c:pt>
                <c:pt idx="10">
                  <c:v>95.39312153134874</c:v>
                </c:pt>
                <c:pt idx="11">
                  <c:v>95.108448916437354</c:v>
                </c:pt>
                <c:pt idx="12">
                  <c:v>95.651851645958999</c:v>
                </c:pt>
                <c:pt idx="13">
                  <c:v>95.93490285460156</c:v>
                </c:pt>
                <c:pt idx="14">
                  <c:v>95.676404369458268</c:v>
                </c:pt>
                <c:pt idx="15">
                  <c:v>92.983711815882359</c:v>
                </c:pt>
                <c:pt idx="16">
                  <c:v>93.555836599308819</c:v>
                </c:pt>
                <c:pt idx="17">
                  <c:v>93.91926323299144</c:v>
                </c:pt>
                <c:pt idx="18">
                  <c:v>94.432090872872493</c:v>
                </c:pt>
                <c:pt idx="19">
                  <c:v>94.648896053960399</c:v>
                </c:pt>
                <c:pt idx="20">
                  <c:v>94.476795359998519</c:v>
                </c:pt>
                <c:pt idx="21">
                  <c:v>95.220932818189397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FB-4FA6-97B6-7582AEA272EF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'Transport, postal and wareh...'!$K$109:$K$149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'Transport, postal and wareh...'!$L$151:$L$191</c:f>
              <c:numCache>
                <c:formatCode>0.0</c:formatCode>
                <c:ptCount val="41"/>
                <c:pt idx="0">
                  <c:v>100</c:v>
                </c:pt>
                <c:pt idx="1">
                  <c:v>100.68283931630835</c:v>
                </c:pt>
                <c:pt idx="2">
                  <c:v>98.461564146000143</c:v>
                </c:pt>
                <c:pt idx="3">
                  <c:v>97.223963313113288</c:v>
                </c:pt>
                <c:pt idx="4">
                  <c:v>96.684434151191965</c:v>
                </c:pt>
                <c:pt idx="5">
                  <c:v>95.846226259459783</c:v>
                </c:pt>
                <c:pt idx="6">
                  <c:v>94.365031314857163</c:v>
                </c:pt>
                <c:pt idx="7">
                  <c:v>92.943441178026404</c:v>
                </c:pt>
                <c:pt idx="8">
                  <c:v>90.292854834808637</c:v>
                </c:pt>
                <c:pt idx="9">
                  <c:v>90.275258304453814</c:v>
                </c:pt>
                <c:pt idx="10">
                  <c:v>90.211463455824159</c:v>
                </c:pt>
                <c:pt idx="11">
                  <c:v>91.747398115559477</c:v>
                </c:pt>
                <c:pt idx="12">
                  <c:v>93.71303354778945</c:v>
                </c:pt>
                <c:pt idx="13">
                  <c:v>93.838161199546477</c:v>
                </c:pt>
                <c:pt idx="14">
                  <c:v>94.380635688502537</c:v>
                </c:pt>
                <c:pt idx="15">
                  <c:v>92.92108839170082</c:v>
                </c:pt>
                <c:pt idx="16">
                  <c:v>92.745636076859981</c:v>
                </c:pt>
                <c:pt idx="17">
                  <c:v>88.562715695560811</c:v>
                </c:pt>
                <c:pt idx="18">
                  <c:v>88.230599782561356</c:v>
                </c:pt>
                <c:pt idx="19">
                  <c:v>88.778404314359179</c:v>
                </c:pt>
                <c:pt idx="20">
                  <c:v>88.271789748462197</c:v>
                </c:pt>
                <c:pt idx="21">
                  <c:v>89.778854807504175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FB-4FA6-97B6-7582AEA27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telec...'!$L$53:$L$60</c:f>
              <c:numCache>
                <c:formatCode>0.0</c:formatCode>
                <c:ptCount val="8"/>
                <c:pt idx="0">
                  <c:v>94.018938678609004</c:v>
                </c:pt>
                <c:pt idx="1">
                  <c:v>95.373979554313451</c:v>
                </c:pt>
                <c:pt idx="2">
                  <c:v>91.313220940550138</c:v>
                </c:pt>
                <c:pt idx="3">
                  <c:v>94.917614295660243</c:v>
                </c:pt>
                <c:pt idx="4">
                  <c:v>94.884653961885661</c:v>
                </c:pt>
                <c:pt idx="5">
                  <c:v>94.046417759838548</c:v>
                </c:pt>
                <c:pt idx="6">
                  <c:v>102.35988200589972</c:v>
                </c:pt>
                <c:pt idx="7">
                  <c:v>95.825335892514403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4C-4AB3-B78E-F6751269A532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telec...'!$L$62:$L$69</c:f>
              <c:numCache>
                <c:formatCode>0.0</c:formatCode>
                <c:ptCount val="8"/>
                <c:pt idx="0">
                  <c:v>93.206895621442257</c:v>
                </c:pt>
                <c:pt idx="1">
                  <c:v>93.222769728616612</c:v>
                </c:pt>
                <c:pt idx="2">
                  <c:v>90.612244897959187</c:v>
                </c:pt>
                <c:pt idx="3">
                  <c:v>97.168716639591551</c:v>
                </c:pt>
                <c:pt idx="4">
                  <c:v>93.881644934804413</c:v>
                </c:pt>
                <c:pt idx="5">
                  <c:v>93.945509586276486</c:v>
                </c:pt>
                <c:pt idx="6">
                  <c:v>104.12979351032448</c:v>
                </c:pt>
                <c:pt idx="7">
                  <c:v>95.057581573896357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4C-4AB3-B78E-F6751269A532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telec...'!$L$71:$L$78</c:f>
              <c:numCache>
                <c:formatCode>0.0</c:formatCode>
                <c:ptCount val="8"/>
                <c:pt idx="0">
                  <c:v>91.947770253864618</c:v>
                </c:pt>
                <c:pt idx="1">
                  <c:v>92.311612855777014</c:v>
                </c:pt>
                <c:pt idx="2">
                  <c:v>90.505767524401065</c:v>
                </c:pt>
                <c:pt idx="3">
                  <c:v>97.194708749129717</c:v>
                </c:pt>
                <c:pt idx="4">
                  <c:v>93.181143430290874</c:v>
                </c:pt>
                <c:pt idx="5">
                  <c:v>94.486377396569125</c:v>
                </c:pt>
                <c:pt idx="6">
                  <c:v>102</c:v>
                </c:pt>
                <c:pt idx="7">
                  <c:v>95.049904030710167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4C-4AB3-B78E-F6751269A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5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telec...'!$L$82:$L$89</c:f>
              <c:numCache>
                <c:formatCode>0.0</c:formatCode>
                <c:ptCount val="8"/>
                <c:pt idx="0">
                  <c:v>91.728676663052013</c:v>
                </c:pt>
                <c:pt idx="1">
                  <c:v>93.207199392822289</c:v>
                </c:pt>
                <c:pt idx="2">
                  <c:v>89.839944328462067</c:v>
                </c:pt>
                <c:pt idx="3">
                  <c:v>95.036835982939124</c:v>
                </c:pt>
                <c:pt idx="4">
                  <c:v>91.558441558441558</c:v>
                </c:pt>
                <c:pt idx="5">
                  <c:v>88.75661375661376</c:v>
                </c:pt>
                <c:pt idx="6">
                  <c:v>95.121951219512198</c:v>
                </c:pt>
                <c:pt idx="7">
                  <c:v>95.846645367412137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AC-40B2-AAB5-627488D89B59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telec...'!$L$91:$L$98</c:f>
              <c:numCache>
                <c:formatCode>0.0</c:formatCode>
                <c:ptCount val="8"/>
                <c:pt idx="0">
                  <c:v>91.231350259881097</c:v>
                </c:pt>
                <c:pt idx="1">
                  <c:v>89.607502981676248</c:v>
                </c:pt>
                <c:pt idx="2">
                  <c:v>87.427511018325205</c:v>
                </c:pt>
                <c:pt idx="3">
                  <c:v>97.091896083753397</c:v>
                </c:pt>
                <c:pt idx="4">
                  <c:v>91.853600944510035</c:v>
                </c:pt>
                <c:pt idx="5">
                  <c:v>88.095238095238088</c:v>
                </c:pt>
                <c:pt idx="6">
                  <c:v>97.154471544715449</c:v>
                </c:pt>
                <c:pt idx="7">
                  <c:v>92.971246006389777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AC-40B2-AAB5-627488D89B59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telec...'!$L$100:$L$107</c:f>
              <c:numCache>
                <c:formatCode>0.0</c:formatCode>
                <c:ptCount val="8"/>
                <c:pt idx="0">
                  <c:v>90.508170362337808</c:v>
                </c:pt>
                <c:pt idx="1">
                  <c:v>88.115038490729702</c:v>
                </c:pt>
                <c:pt idx="2">
                  <c:v>87.377870563674321</c:v>
                </c:pt>
                <c:pt idx="3">
                  <c:v>97.412175261729359</c:v>
                </c:pt>
                <c:pt idx="4">
                  <c:v>91.221959858323487</c:v>
                </c:pt>
                <c:pt idx="5">
                  <c:v>88.103174603174594</c:v>
                </c:pt>
                <c:pt idx="6">
                  <c:v>96.195121951219505</c:v>
                </c:pt>
                <c:pt idx="7">
                  <c:v>93.445686900958464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AC-40B2-AAB5-627488D89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5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telec...'!$L$24:$L$30</c:f>
              <c:numCache>
                <c:formatCode>0.0</c:formatCode>
                <c:ptCount val="7"/>
                <c:pt idx="0">
                  <c:v>63.711911357340725</c:v>
                </c:pt>
                <c:pt idx="1">
                  <c:v>90.456746747697267</c:v>
                </c:pt>
                <c:pt idx="2">
                  <c:v>94.663729937194702</c:v>
                </c:pt>
                <c:pt idx="3">
                  <c:v>95.237967914438499</c:v>
                </c:pt>
                <c:pt idx="4">
                  <c:v>95.504711775193144</c:v>
                </c:pt>
                <c:pt idx="5">
                  <c:v>93.732303732303734</c:v>
                </c:pt>
                <c:pt idx="6">
                  <c:v>87.62006403415154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99-43BB-A27C-99C55EA42B6D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telec...'!$L$33:$L$39</c:f>
              <c:numCache>
                <c:formatCode>0.0</c:formatCode>
                <c:ptCount val="7"/>
                <c:pt idx="0">
                  <c:v>61.819021237303787</c:v>
                </c:pt>
                <c:pt idx="1">
                  <c:v>89.662266957870415</c:v>
                </c:pt>
                <c:pt idx="2">
                  <c:v>93.283321702721565</c:v>
                </c:pt>
                <c:pt idx="3">
                  <c:v>93.959893048128336</c:v>
                </c:pt>
                <c:pt idx="4">
                  <c:v>94.367093980813308</c:v>
                </c:pt>
                <c:pt idx="5">
                  <c:v>91.981981981981988</c:v>
                </c:pt>
                <c:pt idx="6">
                  <c:v>85.378868729989335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99-43BB-A27C-99C55EA42B6D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telec...'!$L$42:$L$48</c:f>
              <c:numCache>
                <c:formatCode>0.0</c:formatCode>
                <c:ptCount val="7"/>
                <c:pt idx="0">
                  <c:v>60.795013850415515</c:v>
                </c:pt>
                <c:pt idx="1">
                  <c:v>88.682176431487989</c:v>
                </c:pt>
                <c:pt idx="2">
                  <c:v>91.914776692254023</c:v>
                </c:pt>
                <c:pt idx="3">
                  <c:v>93.488181818181829</c:v>
                </c:pt>
                <c:pt idx="4">
                  <c:v>94.388318193395023</c:v>
                </c:pt>
                <c:pt idx="5">
                  <c:v>91.16988416988417</c:v>
                </c:pt>
                <c:pt idx="6">
                  <c:v>84.36499466382071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99-43BB-A27C-99C55EA42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5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'Agriculture, forestry and f...'!$K$109:$K$149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'Agriculture, forestry and f...'!$L$109:$L$149</c:f>
              <c:numCache>
                <c:formatCode>0.0</c:formatCode>
                <c:ptCount val="41"/>
                <c:pt idx="0">
                  <c:v>100</c:v>
                </c:pt>
                <c:pt idx="1">
                  <c:v>100.50632731105303</c:v>
                </c:pt>
                <c:pt idx="2">
                  <c:v>100.08118328194099</c:v>
                </c:pt>
                <c:pt idx="3">
                  <c:v>98.360667412033649</c:v>
                </c:pt>
                <c:pt idx="4">
                  <c:v>96.405859438980784</c:v>
                </c:pt>
                <c:pt idx="5">
                  <c:v>96.23352299836921</c:v>
                </c:pt>
                <c:pt idx="6">
                  <c:v>96.521937289475375</c:v>
                </c:pt>
                <c:pt idx="7">
                  <c:v>96.395177428199091</c:v>
                </c:pt>
                <c:pt idx="8">
                  <c:v>96.38734395362583</c:v>
                </c:pt>
                <c:pt idx="9">
                  <c:v>96.489891257130239</c:v>
                </c:pt>
                <c:pt idx="10">
                  <c:v>96.350312982915909</c:v>
                </c:pt>
                <c:pt idx="11">
                  <c:v>96.071868568539344</c:v>
                </c:pt>
                <c:pt idx="12">
                  <c:v>96.321827620831343</c:v>
                </c:pt>
                <c:pt idx="13">
                  <c:v>96.912186750033825</c:v>
                </c:pt>
                <c:pt idx="14">
                  <c:v>97.29602700412326</c:v>
                </c:pt>
                <c:pt idx="15">
                  <c:v>97.224813598911865</c:v>
                </c:pt>
                <c:pt idx="16">
                  <c:v>96.640863676178398</c:v>
                </c:pt>
                <c:pt idx="17">
                  <c:v>94.519416334930881</c:v>
                </c:pt>
                <c:pt idx="18">
                  <c:v>93.149270418663605</c:v>
                </c:pt>
                <c:pt idx="19">
                  <c:v>92.566744764034382</c:v>
                </c:pt>
                <c:pt idx="20">
                  <c:v>90.92812431012014</c:v>
                </c:pt>
                <c:pt idx="21">
                  <c:v>89.001716243065601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13-4A81-BFCC-86C67996E09F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'Agriculture, forestry and f...'!$K$109:$K$149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'Agriculture, forestry and f...'!$L$151:$L$191</c:f>
              <c:numCache>
                <c:formatCode>0.0</c:formatCode>
                <c:ptCount val="41"/>
                <c:pt idx="0">
                  <c:v>100</c:v>
                </c:pt>
                <c:pt idx="1">
                  <c:v>102.15670064926539</c:v>
                </c:pt>
                <c:pt idx="2">
                  <c:v>103.36301727884189</c:v>
                </c:pt>
                <c:pt idx="3">
                  <c:v>103.07249666551547</c:v>
                </c:pt>
                <c:pt idx="4">
                  <c:v>99.461143321657872</c:v>
                </c:pt>
                <c:pt idx="5">
                  <c:v>99.621648507438493</c:v>
                </c:pt>
                <c:pt idx="6">
                  <c:v>102.07629507065718</c:v>
                </c:pt>
                <c:pt idx="7">
                  <c:v>102.20247572840206</c:v>
                </c:pt>
                <c:pt idx="8">
                  <c:v>101.02518766296956</c:v>
                </c:pt>
                <c:pt idx="9">
                  <c:v>100.62457153735956</c:v>
                </c:pt>
                <c:pt idx="10">
                  <c:v>100.43981029208658</c:v>
                </c:pt>
                <c:pt idx="11">
                  <c:v>99.476948800563562</c:v>
                </c:pt>
                <c:pt idx="12">
                  <c:v>99.950530351873482</c:v>
                </c:pt>
                <c:pt idx="13">
                  <c:v>101.30037721062995</c:v>
                </c:pt>
                <c:pt idx="14">
                  <c:v>105.31032621852651</c:v>
                </c:pt>
                <c:pt idx="15">
                  <c:v>104.86628807982157</c:v>
                </c:pt>
                <c:pt idx="16">
                  <c:v>103.56594713684828</c:v>
                </c:pt>
                <c:pt idx="17">
                  <c:v>96.115895566937908</c:v>
                </c:pt>
                <c:pt idx="18">
                  <c:v>94.322259035083846</c:v>
                </c:pt>
                <c:pt idx="19">
                  <c:v>93.652716181003441</c:v>
                </c:pt>
                <c:pt idx="20">
                  <c:v>92.59847147006252</c:v>
                </c:pt>
                <c:pt idx="21">
                  <c:v>90.978137290688238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13-4A81-BFCC-86C67996E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'Information media and telec...'!$K$109:$K$149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'Information media and telec...'!$L$109:$L$149</c:f>
              <c:numCache>
                <c:formatCode>0.0</c:formatCode>
                <c:ptCount val="41"/>
                <c:pt idx="0">
                  <c:v>100</c:v>
                </c:pt>
                <c:pt idx="1">
                  <c:v>99.263312164142647</c:v>
                </c:pt>
                <c:pt idx="2">
                  <c:v>96.819410519459367</c:v>
                </c:pt>
                <c:pt idx="3">
                  <c:v>94.0771861260381</c:v>
                </c:pt>
                <c:pt idx="4">
                  <c:v>91.854095424198007</c:v>
                </c:pt>
                <c:pt idx="5">
                  <c:v>91.435922488194109</c:v>
                </c:pt>
                <c:pt idx="6">
                  <c:v>92.001302719426803</c:v>
                </c:pt>
                <c:pt idx="7">
                  <c:v>91.654127992183689</c:v>
                </c:pt>
                <c:pt idx="8">
                  <c:v>89.163979807848875</c:v>
                </c:pt>
                <c:pt idx="9">
                  <c:v>89.257124246865331</c:v>
                </c:pt>
                <c:pt idx="10">
                  <c:v>89.315095261358081</c:v>
                </c:pt>
                <c:pt idx="11">
                  <c:v>89.399120664386913</c:v>
                </c:pt>
                <c:pt idx="12">
                  <c:v>92.298322748737988</c:v>
                </c:pt>
                <c:pt idx="13">
                  <c:v>93.274710959127177</c:v>
                </c:pt>
                <c:pt idx="14">
                  <c:v>93.145741735873628</c:v>
                </c:pt>
                <c:pt idx="15">
                  <c:v>92.624653965152262</c:v>
                </c:pt>
                <c:pt idx="16">
                  <c:v>92.524344569288388</c:v>
                </c:pt>
                <c:pt idx="17">
                  <c:v>93.063670411985015</c:v>
                </c:pt>
                <c:pt idx="18">
                  <c:v>93.27992183683439</c:v>
                </c:pt>
                <c:pt idx="19">
                  <c:v>93.091027519947886</c:v>
                </c:pt>
                <c:pt idx="20">
                  <c:v>91.800683927699069</c:v>
                </c:pt>
                <c:pt idx="21">
                  <c:v>90.907396189545665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AF-4A5E-96DC-36CB06FF82CE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'Information media and telec...'!$K$109:$K$149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'Information media and telec...'!$L$151:$L$191</c:f>
              <c:numCache>
                <c:formatCode>0.0</c:formatCode>
                <c:ptCount val="41"/>
                <c:pt idx="0">
                  <c:v>100</c:v>
                </c:pt>
                <c:pt idx="1">
                  <c:v>100.7598437377803</c:v>
                </c:pt>
                <c:pt idx="2">
                  <c:v>103.20589215538722</c:v>
                </c:pt>
                <c:pt idx="3">
                  <c:v>103.144359904111</c:v>
                </c:pt>
                <c:pt idx="4">
                  <c:v>98.337812370268509</c:v>
                </c:pt>
                <c:pt idx="5">
                  <c:v>97.840682476012447</c:v>
                </c:pt>
                <c:pt idx="6">
                  <c:v>98.378500010384329</c:v>
                </c:pt>
                <c:pt idx="7">
                  <c:v>97.822050223848592</c:v>
                </c:pt>
                <c:pt idx="8">
                  <c:v>87.568168578797852</c:v>
                </c:pt>
                <c:pt idx="9">
                  <c:v>87.116352174459095</c:v>
                </c:pt>
                <c:pt idx="10">
                  <c:v>87.338119978451957</c:v>
                </c:pt>
                <c:pt idx="11">
                  <c:v>87.689097589749863</c:v>
                </c:pt>
                <c:pt idx="12">
                  <c:v>94.379963944540052</c:v>
                </c:pt>
                <c:pt idx="13">
                  <c:v>97.064470914789155</c:v>
                </c:pt>
                <c:pt idx="14">
                  <c:v>98.890276774374897</c:v>
                </c:pt>
                <c:pt idx="15">
                  <c:v>99.348014752313503</c:v>
                </c:pt>
                <c:pt idx="16">
                  <c:v>96.181432424399205</c:v>
                </c:pt>
                <c:pt idx="17">
                  <c:v>92.116405660303528</c:v>
                </c:pt>
                <c:pt idx="18">
                  <c:v>92.567366225147921</c:v>
                </c:pt>
                <c:pt idx="19">
                  <c:v>92.07840588110534</c:v>
                </c:pt>
                <c:pt idx="20">
                  <c:v>92.695315619919825</c:v>
                </c:pt>
                <c:pt idx="21">
                  <c:v>94.513999669639588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AF-4A5E-96DC-36CB06FF8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ser...'!$L$53:$L$60</c:f>
              <c:numCache>
                <c:formatCode>0.0</c:formatCode>
                <c:ptCount val="8"/>
                <c:pt idx="0">
                  <c:v>102.545685132876</c:v>
                </c:pt>
                <c:pt idx="1">
                  <c:v>100.31424243400909</c:v>
                </c:pt>
                <c:pt idx="2">
                  <c:v>100.04401760704282</c:v>
                </c:pt>
                <c:pt idx="3">
                  <c:v>101.49572649572649</c:v>
                </c:pt>
                <c:pt idx="4">
                  <c:v>104.1429978035295</c:v>
                </c:pt>
                <c:pt idx="5">
                  <c:v>88.639551192145859</c:v>
                </c:pt>
                <c:pt idx="6">
                  <c:v>101.85185185185186</c:v>
                </c:pt>
                <c:pt idx="7">
                  <c:v>102.90205562273277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EB-4012-A613-2B4D8B4485DB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ser...'!$L$62:$L$69</c:f>
              <c:numCache>
                <c:formatCode>0.0</c:formatCode>
                <c:ptCount val="8"/>
                <c:pt idx="0">
                  <c:v>101.24978382429239</c:v>
                </c:pt>
                <c:pt idx="1">
                  <c:v>99.411802623521453</c:v>
                </c:pt>
                <c:pt idx="2">
                  <c:v>99.487795118047217</c:v>
                </c:pt>
                <c:pt idx="3">
                  <c:v>101.21794871794872</c:v>
                </c:pt>
                <c:pt idx="4">
                  <c:v>104.27933045519957</c:v>
                </c:pt>
                <c:pt idx="5">
                  <c:v>87.51753155680224</c:v>
                </c:pt>
                <c:pt idx="6">
                  <c:v>100</c:v>
                </c:pt>
                <c:pt idx="7">
                  <c:v>102.53929866989118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EB-4012-A613-2B4D8B4485DB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ser...'!$L$71:$L$78</c:f>
              <c:numCache>
                <c:formatCode>0.0</c:formatCode>
                <c:ptCount val="8"/>
                <c:pt idx="0">
                  <c:v>100.36418977344785</c:v>
                </c:pt>
                <c:pt idx="1">
                  <c:v>99.439069197795476</c:v>
                </c:pt>
                <c:pt idx="2">
                  <c:v>98.836734693877546</c:v>
                </c:pt>
                <c:pt idx="3">
                  <c:v>100.88846153846154</c:v>
                </c:pt>
                <c:pt idx="4">
                  <c:v>103.99318336741649</c:v>
                </c:pt>
                <c:pt idx="5">
                  <c:v>87.694249649368857</c:v>
                </c:pt>
                <c:pt idx="6">
                  <c:v>99.922222222222231</c:v>
                </c:pt>
                <c:pt idx="7">
                  <c:v>102.61668681983072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EB-4012-A613-2B4D8B448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ser...'!$L$82:$L$89</c:f>
              <c:numCache>
                <c:formatCode>0.0</c:formatCode>
                <c:ptCount val="8"/>
                <c:pt idx="0">
                  <c:v>103.74863685932387</c:v>
                </c:pt>
                <c:pt idx="1">
                  <c:v>100.75842181587853</c:v>
                </c:pt>
                <c:pt idx="2">
                  <c:v>99.545095561522672</c:v>
                </c:pt>
                <c:pt idx="3">
                  <c:v>100.94055971012259</c:v>
                </c:pt>
                <c:pt idx="4">
                  <c:v>102.78597785977858</c:v>
                </c:pt>
                <c:pt idx="5">
                  <c:v>99.155193992490609</c:v>
                </c:pt>
                <c:pt idx="6">
                  <c:v>96.112311015118792</c:v>
                </c:pt>
                <c:pt idx="7">
                  <c:v>100.6690684508492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07-4135-B126-6CFC475A85F9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ser...'!$L$91:$L$98</c:f>
              <c:numCache>
                <c:formatCode>0.0</c:formatCode>
                <c:ptCount val="8"/>
                <c:pt idx="0">
                  <c:v>101.96973827699018</c:v>
                </c:pt>
                <c:pt idx="1">
                  <c:v>99.786641774873729</c:v>
                </c:pt>
                <c:pt idx="2">
                  <c:v>98.774285262991626</c:v>
                </c:pt>
                <c:pt idx="3">
                  <c:v>100.97139773340528</c:v>
                </c:pt>
                <c:pt idx="4">
                  <c:v>102.19557195571956</c:v>
                </c:pt>
                <c:pt idx="5">
                  <c:v>97.246558197747177</c:v>
                </c:pt>
                <c:pt idx="6">
                  <c:v>95.680345572354213</c:v>
                </c:pt>
                <c:pt idx="7">
                  <c:v>99.897066392177052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07-4135-B126-6CFC475A85F9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ser...'!$L$100:$L$107</c:f>
              <c:numCache>
                <c:formatCode>0.0</c:formatCode>
                <c:ptCount val="8"/>
                <c:pt idx="0">
                  <c:v>101.85748364231189</c:v>
                </c:pt>
                <c:pt idx="1">
                  <c:v>100.20629073391896</c:v>
                </c:pt>
                <c:pt idx="2">
                  <c:v>98.107534354762265</c:v>
                </c:pt>
                <c:pt idx="3">
                  <c:v>101.66186107470512</c:v>
                </c:pt>
                <c:pt idx="4">
                  <c:v>102.60848708487084</c:v>
                </c:pt>
                <c:pt idx="5">
                  <c:v>98.361702127659569</c:v>
                </c:pt>
                <c:pt idx="6">
                  <c:v>96.38228941684666</c:v>
                </c:pt>
                <c:pt idx="7">
                  <c:v>100.63510036026761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07-4135-B126-6CFC475A8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ser...'!$L$24:$L$30</c:f>
              <c:numCache>
                <c:formatCode>0.0</c:formatCode>
                <c:ptCount val="7"/>
                <c:pt idx="0">
                  <c:v>109.16916916916917</c:v>
                </c:pt>
                <c:pt idx="1">
                  <c:v>103.3351716169017</c:v>
                </c:pt>
                <c:pt idx="2">
                  <c:v>102.29976940814758</c:v>
                </c:pt>
                <c:pt idx="3">
                  <c:v>101.63334324364502</c:v>
                </c:pt>
                <c:pt idx="4">
                  <c:v>101.1005968845538</c:v>
                </c:pt>
                <c:pt idx="5">
                  <c:v>98.759233131380199</c:v>
                </c:pt>
                <c:pt idx="6">
                  <c:v>97.338403041825089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56-4F21-9988-955BB15ED53A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ser...'!$L$33:$L$39</c:f>
              <c:numCache>
                <c:formatCode>0.0</c:formatCode>
                <c:ptCount val="7"/>
                <c:pt idx="0">
                  <c:v>116.95695695695696</c:v>
                </c:pt>
                <c:pt idx="1">
                  <c:v>102.30048057984715</c:v>
                </c:pt>
                <c:pt idx="2">
                  <c:v>101.33666410453498</c:v>
                </c:pt>
                <c:pt idx="3">
                  <c:v>100.76928794410584</c:v>
                </c:pt>
                <c:pt idx="4">
                  <c:v>99.898092881059824</c:v>
                </c:pt>
                <c:pt idx="5">
                  <c:v>97.020499626525023</c:v>
                </c:pt>
                <c:pt idx="6">
                  <c:v>94.227445558244042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56-4F21-9988-955BB15ED53A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ser...'!$L$42:$L$48</c:f>
              <c:numCache>
                <c:formatCode>0.0</c:formatCode>
                <c:ptCount val="7"/>
                <c:pt idx="0">
                  <c:v>115.45705705705707</c:v>
                </c:pt>
                <c:pt idx="1">
                  <c:v>102.22634522965413</c:v>
                </c:pt>
                <c:pt idx="2">
                  <c:v>101.51391237509608</c:v>
                </c:pt>
                <c:pt idx="3">
                  <c:v>100.72348372231306</c:v>
                </c:pt>
                <c:pt idx="4">
                  <c:v>99.744387829378368</c:v>
                </c:pt>
                <c:pt idx="5">
                  <c:v>96.133455058511089</c:v>
                </c:pt>
                <c:pt idx="6">
                  <c:v>90.999654338057383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56-4F21-9988-955BB15ED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'Financial and insurance ser...'!$K$109:$K$149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'Financial and insurance ser...'!$L$109:$L$149</c:f>
              <c:numCache>
                <c:formatCode>0.0</c:formatCode>
                <c:ptCount val="41"/>
                <c:pt idx="0">
                  <c:v>100</c:v>
                </c:pt>
                <c:pt idx="1">
                  <c:v>100.31521590162617</c:v>
                </c:pt>
                <c:pt idx="2">
                  <c:v>99.588848823965861</c:v>
                </c:pt>
                <c:pt idx="3">
                  <c:v>98.987008568012442</c:v>
                </c:pt>
                <c:pt idx="4">
                  <c:v>99.46952046540423</c:v>
                </c:pt>
                <c:pt idx="5">
                  <c:v>99.633272054479889</c:v>
                </c:pt>
                <c:pt idx="6">
                  <c:v>99.781900841678436</c:v>
                </c:pt>
                <c:pt idx="7">
                  <c:v>100.30080198108703</c:v>
                </c:pt>
                <c:pt idx="8">
                  <c:v>100.16067976994438</c:v>
                </c:pt>
                <c:pt idx="9">
                  <c:v>100.26961120221549</c:v>
                </c:pt>
                <c:pt idx="10">
                  <c:v>100.55340003119078</c:v>
                </c:pt>
                <c:pt idx="11">
                  <c:v>100.72778484033628</c:v>
                </c:pt>
                <c:pt idx="12">
                  <c:v>100.65240712473002</c:v>
                </c:pt>
                <c:pt idx="13">
                  <c:v>100.59829584926348</c:v>
                </c:pt>
                <c:pt idx="14">
                  <c:v>100.51488414515998</c:v>
                </c:pt>
                <c:pt idx="15">
                  <c:v>99.888233042376925</c:v>
                </c:pt>
                <c:pt idx="16">
                  <c:v>99.841210580290266</c:v>
                </c:pt>
                <c:pt idx="17">
                  <c:v>101.82820497067596</c:v>
                </c:pt>
                <c:pt idx="18">
                  <c:v>101.66209044380699</c:v>
                </c:pt>
                <c:pt idx="19">
                  <c:v>101.59403783535994</c:v>
                </c:pt>
                <c:pt idx="20">
                  <c:v>100.81048766310178</c:v>
                </c:pt>
                <c:pt idx="21">
                  <c:v>100.59798866735035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6B-49F1-8FC1-065F0DE80EE8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'Financial and insurance ser...'!$K$109:$K$149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'Financial and insurance ser...'!$L$151:$L$191</c:f>
              <c:numCache>
                <c:formatCode>0.0</c:formatCode>
                <c:ptCount val="41"/>
                <c:pt idx="0">
                  <c:v>100</c:v>
                </c:pt>
                <c:pt idx="1">
                  <c:v>106.52936403144373</c:v>
                </c:pt>
                <c:pt idx="2">
                  <c:v>107.43066037478354</c:v>
                </c:pt>
                <c:pt idx="3">
                  <c:v>99.738478159876564</c:v>
                </c:pt>
                <c:pt idx="4">
                  <c:v>98.221218286167399</c:v>
                </c:pt>
                <c:pt idx="5">
                  <c:v>95.493823256683044</c:v>
                </c:pt>
                <c:pt idx="6">
                  <c:v>92.135967362489652</c:v>
                </c:pt>
                <c:pt idx="7">
                  <c:v>92.461925020142218</c:v>
                </c:pt>
                <c:pt idx="8">
                  <c:v>90.241392595477905</c:v>
                </c:pt>
                <c:pt idx="9">
                  <c:v>90.598917235528972</c:v>
                </c:pt>
                <c:pt idx="10">
                  <c:v>91.821105108597706</c:v>
                </c:pt>
                <c:pt idx="11">
                  <c:v>93.259914471892159</c:v>
                </c:pt>
                <c:pt idx="12">
                  <c:v>92.13723556120911</c:v>
                </c:pt>
                <c:pt idx="13">
                  <c:v>92.734522551647871</c:v>
                </c:pt>
                <c:pt idx="14">
                  <c:v>93.241641622084032</c:v>
                </c:pt>
                <c:pt idx="15">
                  <c:v>92.284177972454245</c:v>
                </c:pt>
                <c:pt idx="16">
                  <c:v>93.409573470763547</c:v>
                </c:pt>
                <c:pt idx="17">
                  <c:v>94.545919492261106</c:v>
                </c:pt>
                <c:pt idx="18">
                  <c:v>93.193566712745579</c:v>
                </c:pt>
                <c:pt idx="19">
                  <c:v>92.064929476363758</c:v>
                </c:pt>
                <c:pt idx="20">
                  <c:v>91.322026019022715</c:v>
                </c:pt>
                <c:pt idx="21">
                  <c:v>90.7636567543545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6B-49F1-8FC1-065F0DE80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est...'!$L$53:$L$60</c:f>
              <c:numCache>
                <c:formatCode>0.0</c:formatCode>
                <c:ptCount val="8"/>
                <c:pt idx="0">
                  <c:v>92.371276486846142</c:v>
                </c:pt>
                <c:pt idx="1">
                  <c:v>91.282668500687763</c:v>
                </c:pt>
                <c:pt idx="2">
                  <c:v>94.286729752543437</c:v>
                </c:pt>
                <c:pt idx="3">
                  <c:v>92.068483577917533</c:v>
                </c:pt>
                <c:pt idx="4">
                  <c:v>95.542493264756317</c:v>
                </c:pt>
                <c:pt idx="5">
                  <c:v>93.574958813838549</c:v>
                </c:pt>
                <c:pt idx="6">
                  <c:v>98.224195338512772</c:v>
                </c:pt>
                <c:pt idx="7">
                  <c:v>87.133182844243791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B8-4F16-9729-618DE6063C47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est...'!$L$62:$L$69</c:f>
              <c:numCache>
                <c:formatCode>0.0</c:formatCode>
                <c:ptCount val="8"/>
                <c:pt idx="0">
                  <c:v>90.738560753403618</c:v>
                </c:pt>
                <c:pt idx="1">
                  <c:v>89.535763411279234</c:v>
                </c:pt>
                <c:pt idx="2">
                  <c:v>93.131636234395131</c:v>
                </c:pt>
                <c:pt idx="3">
                  <c:v>91.89378057302585</c:v>
                </c:pt>
                <c:pt idx="4">
                  <c:v>94.995509837537767</c:v>
                </c:pt>
                <c:pt idx="5">
                  <c:v>94.179022515101593</c:v>
                </c:pt>
                <c:pt idx="6">
                  <c:v>96.559378468368479</c:v>
                </c:pt>
                <c:pt idx="7">
                  <c:v>84.706546275395027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B8-4F16-9729-618DE6063C47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est...'!$L$71:$L$78</c:f>
              <c:numCache>
                <c:formatCode>0.0</c:formatCode>
                <c:ptCount val="8"/>
                <c:pt idx="0">
                  <c:v>90.329358173815123</c:v>
                </c:pt>
                <c:pt idx="1">
                  <c:v>87.948693259972487</c:v>
                </c:pt>
                <c:pt idx="2">
                  <c:v>92.384113021458091</c:v>
                </c:pt>
                <c:pt idx="3">
                  <c:v>91.468553459119491</c:v>
                </c:pt>
                <c:pt idx="4">
                  <c:v>94.505510653930926</c:v>
                </c:pt>
                <c:pt idx="5">
                  <c:v>94.550247116968706</c:v>
                </c:pt>
                <c:pt idx="6">
                  <c:v>96.113207547169807</c:v>
                </c:pt>
                <c:pt idx="7">
                  <c:v>84.558690744920995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B8-4F16-9729-618DE6063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est...'!$L$82:$L$89</c:f>
              <c:numCache>
                <c:formatCode>0.0</c:formatCode>
                <c:ptCount val="8"/>
                <c:pt idx="0">
                  <c:v>92.284335520251588</c:v>
                </c:pt>
                <c:pt idx="1">
                  <c:v>91.426550517459603</c:v>
                </c:pt>
                <c:pt idx="2">
                  <c:v>93.256379100850552</c:v>
                </c:pt>
                <c:pt idx="3">
                  <c:v>94.156752974107775</c:v>
                </c:pt>
                <c:pt idx="4">
                  <c:v>93.847507800624058</c:v>
                </c:pt>
                <c:pt idx="5">
                  <c:v>94.107551487414185</c:v>
                </c:pt>
                <c:pt idx="6">
                  <c:v>96.170678336980302</c:v>
                </c:pt>
                <c:pt idx="7">
                  <c:v>86.372485399091502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24-4255-8CCD-658D0385A41C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est...'!$L$91:$L$98</c:f>
              <c:numCache>
                <c:formatCode>0.0</c:formatCode>
                <c:ptCount val="8"/>
                <c:pt idx="0">
                  <c:v>90.733611668383674</c:v>
                </c:pt>
                <c:pt idx="1">
                  <c:v>89.189189189189193</c:v>
                </c:pt>
                <c:pt idx="2">
                  <c:v>92.511138112596186</c:v>
                </c:pt>
                <c:pt idx="3">
                  <c:v>93.684394681595521</c:v>
                </c:pt>
                <c:pt idx="4">
                  <c:v>93.103448275862064</c:v>
                </c:pt>
                <c:pt idx="5">
                  <c:v>94.393592677345538</c:v>
                </c:pt>
                <c:pt idx="6">
                  <c:v>92.669584245076592</c:v>
                </c:pt>
                <c:pt idx="7">
                  <c:v>83.322517845554827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24-4255-8CCD-658D0385A41C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est...'!$L$100:$L$107</c:f>
              <c:numCache>
                <c:formatCode>0.0</c:formatCode>
                <c:ptCount val="8"/>
                <c:pt idx="0">
                  <c:v>89.835547362142805</c:v>
                </c:pt>
                <c:pt idx="1">
                  <c:v>87.156801429528713</c:v>
                </c:pt>
                <c:pt idx="2">
                  <c:v>91.498420413122716</c:v>
                </c:pt>
                <c:pt idx="3">
                  <c:v>93.523792862141349</c:v>
                </c:pt>
                <c:pt idx="4">
                  <c:v>91.236098887911027</c:v>
                </c:pt>
                <c:pt idx="5">
                  <c:v>94.472540045766593</c:v>
                </c:pt>
                <c:pt idx="6">
                  <c:v>93.295404814004385</c:v>
                </c:pt>
                <c:pt idx="7">
                  <c:v>83.79753406878649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24-4255-8CCD-658D0385A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est...'!$L$24:$L$30</c:f>
              <c:numCache>
                <c:formatCode>0.0</c:formatCode>
                <c:ptCount val="7"/>
                <c:pt idx="0">
                  <c:v>102.47562852744998</c:v>
                </c:pt>
                <c:pt idx="1">
                  <c:v>89.030091647805278</c:v>
                </c:pt>
                <c:pt idx="2">
                  <c:v>92.209574701705591</c:v>
                </c:pt>
                <c:pt idx="3">
                  <c:v>93.629218263654082</c:v>
                </c:pt>
                <c:pt idx="4">
                  <c:v>95.263023130103278</c:v>
                </c:pt>
                <c:pt idx="5">
                  <c:v>94.506087686679066</c:v>
                </c:pt>
                <c:pt idx="6">
                  <c:v>96.580937972768538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D8-44D0-B5CA-7394795ACC45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est...'!$L$33:$L$39</c:f>
              <c:numCache>
                <c:formatCode>0.0</c:formatCode>
                <c:ptCount val="7"/>
                <c:pt idx="0">
                  <c:v>105.6182657773217</c:v>
                </c:pt>
                <c:pt idx="1">
                  <c:v>87.82976512930874</c:v>
                </c:pt>
                <c:pt idx="2">
                  <c:v>91.010906961423032</c:v>
                </c:pt>
                <c:pt idx="3">
                  <c:v>92.402087018832432</c:v>
                </c:pt>
                <c:pt idx="4">
                  <c:v>93.826282397792255</c:v>
                </c:pt>
                <c:pt idx="5">
                  <c:v>92.880705331973843</c:v>
                </c:pt>
                <c:pt idx="6">
                  <c:v>94.583963691376709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D8-44D0-B5CA-7394795ACC45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est...'!$L$42:$L$48</c:f>
              <c:numCache>
                <c:formatCode>0.0</c:formatCode>
                <c:ptCount val="7"/>
                <c:pt idx="0">
                  <c:v>107.58671113391483</c:v>
                </c:pt>
                <c:pt idx="1">
                  <c:v>87.432896738525471</c:v>
                </c:pt>
                <c:pt idx="2">
                  <c:v>90.040516799648628</c:v>
                </c:pt>
                <c:pt idx="3">
                  <c:v>91.365340260205556</c:v>
                </c:pt>
                <c:pt idx="4">
                  <c:v>93.143304219181204</c:v>
                </c:pt>
                <c:pt idx="5">
                  <c:v>91.948659509386431</c:v>
                </c:pt>
                <c:pt idx="6">
                  <c:v>91.599394856278366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D8-44D0-B5CA-7394795AC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'Rental, hiring and real est...'!$K$109:$K$149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'Rental, hiring and real est...'!$L$109:$L$149</c:f>
              <c:numCache>
                <c:formatCode>0.0</c:formatCode>
                <c:ptCount val="41"/>
                <c:pt idx="0">
                  <c:v>100</c:v>
                </c:pt>
                <c:pt idx="1">
                  <c:v>98.899975535595701</c:v>
                </c:pt>
                <c:pt idx="2">
                  <c:v>95.937161430119176</c:v>
                </c:pt>
                <c:pt idx="3">
                  <c:v>92.698685911998041</c:v>
                </c:pt>
                <c:pt idx="4">
                  <c:v>90.697847132422325</c:v>
                </c:pt>
                <c:pt idx="5">
                  <c:v>89.838971796036773</c:v>
                </c:pt>
                <c:pt idx="6">
                  <c:v>89.793974766714442</c:v>
                </c:pt>
                <c:pt idx="7">
                  <c:v>90.154387865655465</c:v>
                </c:pt>
                <c:pt idx="8">
                  <c:v>90.858613217768152</c:v>
                </c:pt>
                <c:pt idx="9">
                  <c:v>91.242180127913883</c:v>
                </c:pt>
                <c:pt idx="10">
                  <c:v>91.511288575123189</c:v>
                </c:pt>
                <c:pt idx="11">
                  <c:v>91.967811833781838</c:v>
                </c:pt>
                <c:pt idx="12">
                  <c:v>92.710044385419209</c:v>
                </c:pt>
                <c:pt idx="13">
                  <c:v>93.007549016181457</c:v>
                </c:pt>
                <c:pt idx="14">
                  <c:v>93.215059588299027</c:v>
                </c:pt>
                <c:pt idx="15">
                  <c:v>93.534844301541256</c:v>
                </c:pt>
                <c:pt idx="16">
                  <c:v>93.377573131094266</c:v>
                </c:pt>
                <c:pt idx="17">
                  <c:v>92.866441827141514</c:v>
                </c:pt>
                <c:pt idx="18">
                  <c:v>92.724024045014502</c:v>
                </c:pt>
                <c:pt idx="19">
                  <c:v>92.302013070981729</c:v>
                </c:pt>
                <c:pt idx="20">
                  <c:v>91.598224583231399</c:v>
                </c:pt>
                <c:pt idx="21">
                  <c:v>90.675034075420257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21-4214-BC0C-41F42A103C4B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'Rental, hiring and real est...'!$K$109:$K$149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'Rental, hiring and real est...'!$L$151:$L$191</c:f>
              <c:numCache>
                <c:formatCode>0.0</c:formatCode>
                <c:ptCount val="41"/>
                <c:pt idx="0">
                  <c:v>100</c:v>
                </c:pt>
                <c:pt idx="1">
                  <c:v>99.415746406813511</c:v>
                </c:pt>
                <c:pt idx="2">
                  <c:v>98.637065434161741</c:v>
                </c:pt>
                <c:pt idx="3">
                  <c:v>97.923851688966465</c:v>
                </c:pt>
                <c:pt idx="4">
                  <c:v>94.583070261935148</c:v>
                </c:pt>
                <c:pt idx="5">
                  <c:v>93.685811949340049</c:v>
                </c:pt>
                <c:pt idx="6">
                  <c:v>94.93584089820267</c:v>
                </c:pt>
                <c:pt idx="7">
                  <c:v>95.241570991527652</c:v>
                </c:pt>
                <c:pt idx="8">
                  <c:v>90.177602039095532</c:v>
                </c:pt>
                <c:pt idx="9">
                  <c:v>89.425948192887546</c:v>
                </c:pt>
                <c:pt idx="10">
                  <c:v>88.243792270651795</c:v>
                </c:pt>
                <c:pt idx="11">
                  <c:v>89.742866021748853</c:v>
                </c:pt>
                <c:pt idx="12">
                  <c:v>93.524519509623786</c:v>
                </c:pt>
                <c:pt idx="13">
                  <c:v>93.298404678351972</c:v>
                </c:pt>
                <c:pt idx="14">
                  <c:v>96.30801679247665</c:v>
                </c:pt>
                <c:pt idx="15">
                  <c:v>96.624938835833547</c:v>
                </c:pt>
                <c:pt idx="16">
                  <c:v>95.921988652662208</c:v>
                </c:pt>
                <c:pt idx="17">
                  <c:v>93.696532273516212</c:v>
                </c:pt>
                <c:pt idx="18">
                  <c:v>93.063805088384939</c:v>
                </c:pt>
                <c:pt idx="19">
                  <c:v>92.358913062059244</c:v>
                </c:pt>
                <c:pt idx="20">
                  <c:v>92.111924234773369</c:v>
                </c:pt>
                <c:pt idx="21">
                  <c:v>88.55175999302422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21-4214-BC0C-41F42A103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an...'!$L$53:$L$60</c:f>
              <c:numCache>
                <c:formatCode>0.0</c:formatCode>
                <c:ptCount val="8"/>
                <c:pt idx="0">
                  <c:v>97.466394287177721</c:v>
                </c:pt>
                <c:pt idx="1">
                  <c:v>96.250933753429919</c:v>
                </c:pt>
                <c:pt idx="2">
                  <c:v>96.589610831571022</c:v>
                </c:pt>
                <c:pt idx="3">
                  <c:v>97.500822097994075</c:v>
                </c:pt>
                <c:pt idx="4">
                  <c:v>99.260484974770691</c:v>
                </c:pt>
                <c:pt idx="5">
                  <c:v>96.275173765817144</c:v>
                </c:pt>
                <c:pt idx="6">
                  <c:v>93.078101071975496</c:v>
                </c:pt>
                <c:pt idx="7">
                  <c:v>98.29271748370644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76-4B2D-98D6-0C01EF14FEB8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an...'!$L$62:$L$69</c:f>
              <c:numCache>
                <c:formatCode>0.0</c:formatCode>
                <c:ptCount val="8"/>
                <c:pt idx="0">
                  <c:v>95.778514975908706</c:v>
                </c:pt>
                <c:pt idx="1">
                  <c:v>94.892276287470324</c:v>
                </c:pt>
                <c:pt idx="2">
                  <c:v>95.308587957898823</c:v>
                </c:pt>
                <c:pt idx="3">
                  <c:v>97.155540940480094</c:v>
                </c:pt>
                <c:pt idx="4">
                  <c:v>99.722171150742582</c:v>
                </c:pt>
                <c:pt idx="5">
                  <c:v>96.178934236321524</c:v>
                </c:pt>
                <c:pt idx="6">
                  <c:v>92.618683001531394</c:v>
                </c:pt>
                <c:pt idx="7">
                  <c:v>96.35165769339757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76-4B2D-98D6-0C01EF14FEB8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an...'!$L$71:$L$78</c:f>
              <c:numCache>
                <c:formatCode>0.0</c:formatCode>
                <c:ptCount val="8"/>
                <c:pt idx="0">
                  <c:v>95.778514975908706</c:v>
                </c:pt>
                <c:pt idx="1">
                  <c:v>92.484767800483709</c:v>
                </c:pt>
                <c:pt idx="2">
                  <c:v>93.844016626558741</c:v>
                </c:pt>
                <c:pt idx="3">
                  <c:v>96.285350213745474</c:v>
                </c:pt>
                <c:pt idx="4">
                  <c:v>97.330391616105899</c:v>
                </c:pt>
                <c:pt idx="5">
                  <c:v>94.349670290500796</c:v>
                </c:pt>
                <c:pt idx="6">
                  <c:v>91.34701378254212</c:v>
                </c:pt>
                <c:pt idx="7">
                  <c:v>94.427316520260689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76-4B2D-98D6-0C01EF14F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Mining!$L$52:$L$59</c:f>
              <c:numCache>
                <c:formatCode>0.0</c:formatCode>
                <c:ptCount val="8"/>
                <c:pt idx="0">
                  <c:v>103.74387683694893</c:v>
                </c:pt>
                <c:pt idx="1">
                  <c:v>100.66471683063014</c:v>
                </c:pt>
                <c:pt idx="2">
                  <c:v>98.680657356685444</c:v>
                </c:pt>
                <c:pt idx="3">
                  <c:v>95.762508977735223</c:v>
                </c:pt>
                <c:pt idx="4">
                  <c:v>98.547400611620787</c:v>
                </c:pt>
                <c:pt idx="5">
                  <c:v>115.51001397298558</c:v>
                </c:pt>
                <c:pt idx="6">
                  <c:v>94.693344932579379</c:v>
                </c:pt>
                <c:pt idx="7">
                  <c:v>98.675496688741731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55-4F2F-8BF1-B85DB99D0559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Mining!$L$61:$L$68</c:f>
              <c:numCache>
                <c:formatCode>0.0</c:formatCode>
                <c:ptCount val="8"/>
                <c:pt idx="0">
                  <c:v>102.11249125262421</c:v>
                </c:pt>
                <c:pt idx="1">
                  <c:v>99.66764158468493</c:v>
                </c:pt>
                <c:pt idx="2">
                  <c:v>98.634364632358611</c:v>
                </c:pt>
                <c:pt idx="3">
                  <c:v>96.564519990423747</c:v>
                </c:pt>
                <c:pt idx="4">
                  <c:v>97.674311926605512</c:v>
                </c:pt>
                <c:pt idx="5">
                  <c:v>116.20866325104797</c:v>
                </c:pt>
                <c:pt idx="6">
                  <c:v>94.084384515006519</c:v>
                </c:pt>
                <c:pt idx="7">
                  <c:v>100.66225165562915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55-4F2F-8BF1-B85DB99D0559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Mining!$L$70:$L$77</c:f>
              <c:numCache>
                <c:formatCode>0.0</c:formatCode>
                <c:ptCount val="8"/>
                <c:pt idx="0">
                  <c:v>104.09228481455564</c:v>
                </c:pt>
                <c:pt idx="1">
                  <c:v>98.257378356819984</c:v>
                </c:pt>
                <c:pt idx="2">
                  <c:v>97.162718926008793</c:v>
                </c:pt>
                <c:pt idx="3">
                  <c:v>97.396935599712705</c:v>
                </c:pt>
                <c:pt idx="4">
                  <c:v>97.746880733944948</c:v>
                </c:pt>
                <c:pt idx="5">
                  <c:v>117.06008383791338</c:v>
                </c:pt>
                <c:pt idx="6">
                  <c:v>94.368856024358422</c:v>
                </c:pt>
                <c:pt idx="7">
                  <c:v>97.94701986754967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55-4F2F-8BF1-B85DB99D0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an...'!$L$82:$L$89</c:f>
              <c:numCache>
                <c:formatCode>0.0</c:formatCode>
                <c:ptCount val="8"/>
                <c:pt idx="0">
                  <c:v>97.273006332050741</c:v>
                </c:pt>
                <c:pt idx="1">
                  <c:v>96.255533406332177</c:v>
                </c:pt>
                <c:pt idx="2">
                  <c:v>97.926962418112865</c:v>
                </c:pt>
                <c:pt idx="3">
                  <c:v>99.472822192650227</c:v>
                </c:pt>
                <c:pt idx="4">
                  <c:v>99.042930612469405</c:v>
                </c:pt>
                <c:pt idx="5">
                  <c:v>95.14523664432258</c:v>
                </c:pt>
                <c:pt idx="6">
                  <c:v>94.59349593495935</c:v>
                </c:pt>
                <c:pt idx="7">
                  <c:v>97.039608003266636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72-4F81-8F6B-BF4F501CC14B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an...'!$L$91:$L$98</c:f>
              <c:numCache>
                <c:formatCode>0.0</c:formatCode>
                <c:ptCount val="8"/>
                <c:pt idx="0">
                  <c:v>95.840977720033408</c:v>
                </c:pt>
                <c:pt idx="1">
                  <c:v>95.203601276543964</c:v>
                </c:pt>
                <c:pt idx="2">
                  <c:v>97.395414320193083</c:v>
                </c:pt>
                <c:pt idx="3">
                  <c:v>99.099191319479985</c:v>
                </c:pt>
                <c:pt idx="4">
                  <c:v>99.007178020406485</c:v>
                </c:pt>
                <c:pt idx="5">
                  <c:v>95.050172658947787</c:v>
                </c:pt>
                <c:pt idx="6">
                  <c:v>95.609756097560975</c:v>
                </c:pt>
                <c:pt idx="7">
                  <c:v>95.722743977133533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72-4F81-8F6B-BF4F501CC14B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an...'!$L$100:$L$107</c:f>
              <c:numCache>
                <c:formatCode>0.0</c:formatCode>
                <c:ptCount val="8"/>
                <c:pt idx="0">
                  <c:v>95.840977720033408</c:v>
                </c:pt>
                <c:pt idx="1">
                  <c:v>93.722660527276304</c:v>
                </c:pt>
                <c:pt idx="2">
                  <c:v>96.957734743132974</c:v>
                </c:pt>
                <c:pt idx="3">
                  <c:v>98.862421946975132</c:v>
                </c:pt>
                <c:pt idx="4">
                  <c:v>97.306894749869372</c:v>
                </c:pt>
                <c:pt idx="5">
                  <c:v>93.242331911436111</c:v>
                </c:pt>
                <c:pt idx="6">
                  <c:v>94.702439024390245</c:v>
                </c:pt>
                <c:pt idx="7">
                  <c:v>94.982033483054323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72-4F81-8F6B-BF4F501CC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an...'!$L$24:$L$30</c:f>
              <c:numCache>
                <c:formatCode>0.0</c:formatCode>
                <c:ptCount val="7"/>
                <c:pt idx="0">
                  <c:v>103.56806149829573</c:v>
                </c:pt>
                <c:pt idx="1">
                  <c:v>95.877309187253431</c:v>
                </c:pt>
                <c:pt idx="2">
                  <c:v>97.818639259140312</c:v>
                </c:pt>
                <c:pt idx="3">
                  <c:v>97.86746860820935</c:v>
                </c:pt>
                <c:pt idx="4">
                  <c:v>97.834166666666661</c:v>
                </c:pt>
                <c:pt idx="5">
                  <c:v>96.837669694500207</c:v>
                </c:pt>
                <c:pt idx="6">
                  <c:v>95.838231836350801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78-4815-9B78-42456B6E88C3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an...'!$L$33:$L$39</c:f>
              <c:numCache>
                <c:formatCode>0.0</c:formatCode>
                <c:ptCount val="7"/>
                <c:pt idx="0">
                  <c:v>102.55877873667416</c:v>
                </c:pt>
                <c:pt idx="1">
                  <c:v>95.369615535789677</c:v>
                </c:pt>
                <c:pt idx="2">
                  <c:v>96.828920905121322</c:v>
                </c:pt>
                <c:pt idx="3">
                  <c:v>96.921446660335548</c:v>
                </c:pt>
                <c:pt idx="4">
                  <c:v>96.885199999999998</c:v>
                </c:pt>
                <c:pt idx="5">
                  <c:v>95.601578183697399</c:v>
                </c:pt>
                <c:pt idx="6">
                  <c:v>93.603103691511876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78-4815-9B78-42456B6E88C3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an...'!$L$42:$L$48</c:f>
              <c:numCache>
                <c:formatCode>0.0</c:formatCode>
                <c:ptCount val="7"/>
                <c:pt idx="0">
                  <c:v>101.22053811008776</c:v>
                </c:pt>
                <c:pt idx="1">
                  <c:v>94.847422590365824</c:v>
                </c:pt>
                <c:pt idx="2">
                  <c:v>95.945200241651179</c:v>
                </c:pt>
                <c:pt idx="3">
                  <c:v>95.857950828321208</c:v>
                </c:pt>
                <c:pt idx="4">
                  <c:v>95.789083333333323</c:v>
                </c:pt>
                <c:pt idx="5">
                  <c:v>94.270755898312501</c:v>
                </c:pt>
                <c:pt idx="6">
                  <c:v>92.049612038561008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78-4815-9B78-42456B6E8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'Professional, scientific an...'!$K$109:$K$149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'Professional, scientific an...'!$L$109:$L$149</c:f>
              <c:numCache>
                <c:formatCode>0.0</c:formatCode>
                <c:ptCount val="41"/>
                <c:pt idx="0">
                  <c:v>100</c:v>
                </c:pt>
                <c:pt idx="1">
                  <c:v>99.498244753027294</c:v>
                </c:pt>
                <c:pt idx="2">
                  <c:v>98.227161340419315</c:v>
                </c:pt>
                <c:pt idx="3">
                  <c:v>97.302869461840046</c:v>
                </c:pt>
                <c:pt idx="4">
                  <c:v>96.752933161674321</c:v>
                </c:pt>
                <c:pt idx="5">
                  <c:v>96.389222234547617</c:v>
                </c:pt>
                <c:pt idx="6">
                  <c:v>96.294877009458062</c:v>
                </c:pt>
                <c:pt idx="7">
                  <c:v>96.433481574108626</c:v>
                </c:pt>
                <c:pt idx="8">
                  <c:v>96.54934019969366</c:v>
                </c:pt>
                <c:pt idx="9">
                  <c:v>96.835737343789745</c:v>
                </c:pt>
                <c:pt idx="10">
                  <c:v>96.817921559004432</c:v>
                </c:pt>
                <c:pt idx="11">
                  <c:v>96.834168658336949</c:v>
                </c:pt>
                <c:pt idx="12">
                  <c:v>96.643909522705044</c:v>
                </c:pt>
                <c:pt idx="13">
                  <c:v>97.350826417111222</c:v>
                </c:pt>
                <c:pt idx="14">
                  <c:v>96.839434959499897</c:v>
                </c:pt>
                <c:pt idx="15">
                  <c:v>96.060134436343304</c:v>
                </c:pt>
                <c:pt idx="16">
                  <c:v>96.298798723090044</c:v>
                </c:pt>
                <c:pt idx="17">
                  <c:v>97.294577838732408</c:v>
                </c:pt>
                <c:pt idx="18">
                  <c:v>97.171746406309694</c:v>
                </c:pt>
                <c:pt idx="19">
                  <c:v>97.479779084268657</c:v>
                </c:pt>
                <c:pt idx="20">
                  <c:v>96.221014334423572</c:v>
                </c:pt>
                <c:pt idx="21">
                  <c:v>95.16945724603822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86-48D1-BAF3-EE9C8A3B20D9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'Professional, scientific an...'!$K$109:$K$149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'Professional, scientific an...'!$L$151:$L$191</c:f>
              <c:numCache>
                <c:formatCode>0.0</c:formatCode>
                <c:ptCount val="41"/>
                <c:pt idx="0">
                  <c:v>100</c:v>
                </c:pt>
                <c:pt idx="1">
                  <c:v>100.43081994943448</c:v>
                </c:pt>
                <c:pt idx="2">
                  <c:v>100.12428421170971</c:v>
                </c:pt>
                <c:pt idx="3">
                  <c:v>100.18243146973414</c:v>
                </c:pt>
                <c:pt idx="4">
                  <c:v>97.626274425202013</c:v>
                </c:pt>
                <c:pt idx="5">
                  <c:v>96.703952458171685</c:v>
                </c:pt>
                <c:pt idx="6">
                  <c:v>96.018083541227384</c:v>
                </c:pt>
                <c:pt idx="7">
                  <c:v>96.83365454093817</c:v>
                </c:pt>
                <c:pt idx="8">
                  <c:v>94.609444635603396</c:v>
                </c:pt>
                <c:pt idx="9">
                  <c:v>92.918202029400305</c:v>
                </c:pt>
                <c:pt idx="10">
                  <c:v>92.182733366779217</c:v>
                </c:pt>
                <c:pt idx="11">
                  <c:v>93.210154367680744</c:v>
                </c:pt>
                <c:pt idx="12">
                  <c:v>95.185379016823717</c:v>
                </c:pt>
                <c:pt idx="13">
                  <c:v>96.884078473060569</c:v>
                </c:pt>
                <c:pt idx="14">
                  <c:v>97.014792679560387</c:v>
                </c:pt>
                <c:pt idx="15">
                  <c:v>96.292468998463704</c:v>
                </c:pt>
                <c:pt idx="16">
                  <c:v>98.591496218697998</c:v>
                </c:pt>
                <c:pt idx="17">
                  <c:v>96.877051701779067</c:v>
                </c:pt>
                <c:pt idx="18">
                  <c:v>96.483712758664566</c:v>
                </c:pt>
                <c:pt idx="19">
                  <c:v>96.632565781329475</c:v>
                </c:pt>
                <c:pt idx="20">
                  <c:v>95.27808546087229</c:v>
                </c:pt>
                <c:pt idx="21">
                  <c:v>92.688342176131016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86-48D1-BAF3-EE9C8A3B2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...'!$L$53:$L$60</c:f>
              <c:numCache>
                <c:formatCode>0.0</c:formatCode>
                <c:ptCount val="8"/>
                <c:pt idx="0">
                  <c:v>93.003820237984797</c:v>
                </c:pt>
                <c:pt idx="1">
                  <c:v>93.978543893376894</c:v>
                </c:pt>
                <c:pt idx="2">
                  <c:v>94.972127073678564</c:v>
                </c:pt>
                <c:pt idx="3">
                  <c:v>95.480403135498321</c:v>
                </c:pt>
                <c:pt idx="4">
                  <c:v>93.880833605296289</c:v>
                </c:pt>
                <c:pt idx="5">
                  <c:v>95.659655831739968</c:v>
                </c:pt>
                <c:pt idx="6">
                  <c:v>97.08249496981891</c:v>
                </c:pt>
                <c:pt idx="7">
                  <c:v>98.552703440742761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BC-48DC-8C38-E675B3F16605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...'!$L$62:$L$69</c:f>
              <c:numCache>
                <c:formatCode>0.0</c:formatCode>
                <c:ptCount val="8"/>
                <c:pt idx="0">
                  <c:v>91.908348021150459</c:v>
                </c:pt>
                <c:pt idx="1">
                  <c:v>91.05895946847825</c:v>
                </c:pt>
                <c:pt idx="2">
                  <c:v>92.914231983343413</c:v>
                </c:pt>
                <c:pt idx="3">
                  <c:v>95.713325867861144</c:v>
                </c:pt>
                <c:pt idx="4">
                  <c:v>91.608000372977756</c:v>
                </c:pt>
                <c:pt idx="5">
                  <c:v>93.422562141491397</c:v>
                </c:pt>
                <c:pt idx="6">
                  <c:v>93.695506371562715</c:v>
                </c:pt>
                <c:pt idx="7">
                  <c:v>95.985800109229928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BC-48DC-8C38-E675B3F16605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...'!$L$71:$L$78</c:f>
              <c:numCache>
                <c:formatCode>0.0</c:formatCode>
                <c:ptCount val="8"/>
                <c:pt idx="0">
                  <c:v>91.33541352178716</c:v>
                </c:pt>
                <c:pt idx="1">
                  <c:v>88.518333316731585</c:v>
                </c:pt>
                <c:pt idx="2">
                  <c:v>93.564053999597007</c:v>
                </c:pt>
                <c:pt idx="3">
                  <c:v>94.296886898096304</c:v>
                </c:pt>
                <c:pt idx="4">
                  <c:v>91.205091146440395</c:v>
                </c:pt>
                <c:pt idx="5">
                  <c:v>93.750286806883381</c:v>
                </c:pt>
                <c:pt idx="6">
                  <c:v>95.090543259557336</c:v>
                </c:pt>
                <c:pt idx="7">
                  <c:v>91.735936646641179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BC-48DC-8C38-E675B3F16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...'!$L$82:$L$89</c:f>
              <c:numCache>
                <c:formatCode>0.0</c:formatCode>
                <c:ptCount val="8"/>
                <c:pt idx="0">
                  <c:v>95.042796005706137</c:v>
                </c:pt>
                <c:pt idx="1">
                  <c:v>93.24531984341526</c:v>
                </c:pt>
                <c:pt idx="2">
                  <c:v>95.239596469104669</c:v>
                </c:pt>
                <c:pt idx="3">
                  <c:v>95.569049765169126</c:v>
                </c:pt>
                <c:pt idx="4">
                  <c:v>96.583370902299222</c:v>
                </c:pt>
                <c:pt idx="5">
                  <c:v>93.162995594713664</c:v>
                </c:pt>
                <c:pt idx="6">
                  <c:v>97.292418772563167</c:v>
                </c:pt>
                <c:pt idx="7">
                  <c:v>98.626716604244692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1E-472C-B064-AE2F73F49286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...'!$L$91:$L$98</c:f>
              <c:numCache>
                <c:formatCode>0.0</c:formatCode>
                <c:ptCount val="8"/>
                <c:pt idx="0">
                  <c:v>94.92423950341211</c:v>
                </c:pt>
                <c:pt idx="1">
                  <c:v>91.299227171267376</c:v>
                </c:pt>
                <c:pt idx="2">
                  <c:v>94.361601513240856</c:v>
                </c:pt>
                <c:pt idx="3">
                  <c:v>95.426728023151014</c:v>
                </c:pt>
                <c:pt idx="4">
                  <c:v>97.481805886520263</c:v>
                </c:pt>
                <c:pt idx="5">
                  <c:v>93.004405286343612</c:v>
                </c:pt>
                <c:pt idx="6">
                  <c:v>91.922382671480136</c:v>
                </c:pt>
                <c:pt idx="7">
                  <c:v>97.284644194756552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1E-472C-B064-AE2F73F49286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...'!$L$100:$L$107</c:f>
              <c:numCache>
                <c:formatCode>0.0</c:formatCode>
                <c:ptCount val="8"/>
                <c:pt idx="0">
                  <c:v>92.29924432278213</c:v>
                </c:pt>
                <c:pt idx="1">
                  <c:v>87.820017273675589</c:v>
                </c:pt>
                <c:pt idx="2">
                  <c:v>93.923928121059262</c:v>
                </c:pt>
                <c:pt idx="3">
                  <c:v>92.176953365909199</c:v>
                </c:pt>
                <c:pt idx="4">
                  <c:v>95.966187930701366</c:v>
                </c:pt>
                <c:pt idx="5">
                  <c:v>93.37268722466959</c:v>
                </c:pt>
                <c:pt idx="6">
                  <c:v>91.91967509025271</c:v>
                </c:pt>
                <c:pt idx="7">
                  <c:v>91.128277153558059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1E-472C-B064-AE2F73F49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...'!$L$24:$L$30</c:f>
              <c:numCache>
                <c:formatCode>0.0</c:formatCode>
                <c:ptCount val="7"/>
                <c:pt idx="0">
                  <c:v>102.80692314590621</c:v>
                </c:pt>
                <c:pt idx="1">
                  <c:v>93.346078009428396</c:v>
                </c:pt>
                <c:pt idx="2">
                  <c:v>95.869467744228515</c:v>
                </c:pt>
                <c:pt idx="3">
                  <c:v>96.424806043728324</c:v>
                </c:pt>
                <c:pt idx="4">
                  <c:v>96.484500747978558</c:v>
                </c:pt>
                <c:pt idx="5">
                  <c:v>93.256481716071278</c:v>
                </c:pt>
                <c:pt idx="6">
                  <c:v>86.097019657577675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A5-489F-B656-F4C82CEBB719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...'!$L$33:$L$39</c:f>
              <c:numCache>
                <c:formatCode>0.0</c:formatCode>
                <c:ptCount val="7"/>
                <c:pt idx="0">
                  <c:v>104.87400233162944</c:v>
                </c:pt>
                <c:pt idx="1">
                  <c:v>92.436768724164509</c:v>
                </c:pt>
                <c:pt idx="2">
                  <c:v>94.71353112936211</c:v>
                </c:pt>
                <c:pt idx="3">
                  <c:v>95.171997585998795</c:v>
                </c:pt>
                <c:pt idx="4">
                  <c:v>95.181692514533509</c:v>
                </c:pt>
                <c:pt idx="5">
                  <c:v>91.563212566506209</c:v>
                </c:pt>
                <c:pt idx="6">
                  <c:v>84.305643627140142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A5-489F-B656-F4C82CEBB719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...'!$L$42:$L$48</c:f>
              <c:numCache>
                <c:formatCode>0.0</c:formatCode>
                <c:ptCount val="7"/>
                <c:pt idx="0">
                  <c:v>105.99273607748184</c:v>
                </c:pt>
                <c:pt idx="1">
                  <c:v>90.998178378757103</c:v>
                </c:pt>
                <c:pt idx="2">
                  <c:v>93.07565534060214</c:v>
                </c:pt>
                <c:pt idx="3">
                  <c:v>93.713533676043951</c:v>
                </c:pt>
                <c:pt idx="4">
                  <c:v>93.371073112537644</c:v>
                </c:pt>
                <c:pt idx="5">
                  <c:v>89.040030402837601</c:v>
                </c:pt>
                <c:pt idx="6">
                  <c:v>80.445466074825617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A5-489F-B656-F4C82CEBB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'Administrative and support ...'!$K$109:$K$149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'Administrative and support ...'!$L$109:$L$149</c:f>
              <c:numCache>
                <c:formatCode>0.0</c:formatCode>
                <c:ptCount val="41"/>
                <c:pt idx="0">
                  <c:v>100</c:v>
                </c:pt>
                <c:pt idx="1">
                  <c:v>99.504916501867726</c:v>
                </c:pt>
                <c:pt idx="2">
                  <c:v>97.110799824214453</c:v>
                </c:pt>
                <c:pt idx="3">
                  <c:v>93.027768622280817</c:v>
                </c:pt>
                <c:pt idx="4">
                  <c:v>90.585585585585576</c:v>
                </c:pt>
                <c:pt idx="5">
                  <c:v>89.213359701164578</c:v>
                </c:pt>
                <c:pt idx="6">
                  <c:v>89.580724016699634</c:v>
                </c:pt>
                <c:pt idx="7">
                  <c:v>89.714348494836301</c:v>
                </c:pt>
                <c:pt idx="8">
                  <c:v>89.89823665128543</c:v>
                </c:pt>
                <c:pt idx="9">
                  <c:v>91.099895627334647</c:v>
                </c:pt>
                <c:pt idx="10">
                  <c:v>90.992913645352672</c:v>
                </c:pt>
                <c:pt idx="11">
                  <c:v>92.771094264996705</c:v>
                </c:pt>
                <c:pt idx="12">
                  <c:v>93.222094045264782</c:v>
                </c:pt>
                <c:pt idx="13">
                  <c:v>94.535404306745775</c:v>
                </c:pt>
                <c:pt idx="14">
                  <c:v>94.723961766644692</c:v>
                </c:pt>
                <c:pt idx="15">
                  <c:v>95.152988354207864</c:v>
                </c:pt>
                <c:pt idx="16">
                  <c:v>94.629477038013619</c:v>
                </c:pt>
                <c:pt idx="17">
                  <c:v>94.494891232696105</c:v>
                </c:pt>
                <c:pt idx="18">
                  <c:v>94.080833882663157</c:v>
                </c:pt>
                <c:pt idx="19">
                  <c:v>94.002279718743125</c:v>
                </c:pt>
                <c:pt idx="20">
                  <c:v>93.2884256207427</c:v>
                </c:pt>
                <c:pt idx="21">
                  <c:v>91.65011535926169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762-B378-98F323E57046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'Administrative and support ...'!$K$109:$K$149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'Administrative and support ...'!$L$151:$L$191</c:f>
              <c:numCache>
                <c:formatCode>0.0</c:formatCode>
                <c:ptCount val="41"/>
                <c:pt idx="0">
                  <c:v>100</c:v>
                </c:pt>
                <c:pt idx="1">
                  <c:v>101.698107239123</c:v>
                </c:pt>
                <c:pt idx="2">
                  <c:v>102.32962327917892</c:v>
                </c:pt>
                <c:pt idx="3">
                  <c:v>99.106804720194887</c:v>
                </c:pt>
                <c:pt idx="4">
                  <c:v>93.165702667584199</c:v>
                </c:pt>
                <c:pt idx="5">
                  <c:v>90.678724152293995</c:v>
                </c:pt>
                <c:pt idx="6">
                  <c:v>93.758218203448223</c:v>
                </c:pt>
                <c:pt idx="7">
                  <c:v>98.924205824661044</c:v>
                </c:pt>
                <c:pt idx="8">
                  <c:v>96.856559618184619</c:v>
                </c:pt>
                <c:pt idx="9">
                  <c:v>95.651079321156956</c:v>
                </c:pt>
                <c:pt idx="10">
                  <c:v>94.001950815932204</c:v>
                </c:pt>
                <c:pt idx="11">
                  <c:v>96.132268193012663</c:v>
                </c:pt>
                <c:pt idx="12">
                  <c:v>98.052504167758642</c:v>
                </c:pt>
                <c:pt idx="13">
                  <c:v>97.063301347501323</c:v>
                </c:pt>
                <c:pt idx="14">
                  <c:v>98.833295395670007</c:v>
                </c:pt>
                <c:pt idx="15">
                  <c:v>100.72307636024058</c:v>
                </c:pt>
                <c:pt idx="16">
                  <c:v>101.99900902084113</c:v>
                </c:pt>
                <c:pt idx="17">
                  <c:v>96.797538057233908</c:v>
                </c:pt>
                <c:pt idx="18">
                  <c:v>96.512911581652219</c:v>
                </c:pt>
                <c:pt idx="19">
                  <c:v>95.9564172833946</c:v>
                </c:pt>
                <c:pt idx="20">
                  <c:v>95.694663957212072</c:v>
                </c:pt>
                <c:pt idx="21">
                  <c:v>93.73797354889146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3-4762-B378-98F323E57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s...'!$L$53:$L$60</c:f>
              <c:numCache>
                <c:formatCode>0.0</c:formatCode>
                <c:ptCount val="8"/>
                <c:pt idx="0">
                  <c:v>100.62255723059744</c:v>
                </c:pt>
                <c:pt idx="1">
                  <c:v>98.139547263218134</c:v>
                </c:pt>
                <c:pt idx="2">
                  <c:v>103.74398262298932</c:v>
                </c:pt>
                <c:pt idx="3">
                  <c:v>97.345344387755105</c:v>
                </c:pt>
                <c:pt idx="4">
                  <c:v>102.01762262880234</c:v>
                </c:pt>
                <c:pt idx="5">
                  <c:v>102.20389225415647</c:v>
                </c:pt>
                <c:pt idx="6">
                  <c:v>102.57746092678914</c:v>
                </c:pt>
                <c:pt idx="7">
                  <c:v>97.570987058141782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3E-432A-9C86-1162F259BB94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s...'!$L$62:$L$69</c:f>
              <c:numCache>
                <c:formatCode>0.0</c:formatCode>
                <c:ptCount val="8"/>
                <c:pt idx="0">
                  <c:v>101.30932439977667</c:v>
                </c:pt>
                <c:pt idx="1">
                  <c:v>96.488029490438237</c:v>
                </c:pt>
                <c:pt idx="2">
                  <c:v>105.19640131501701</c:v>
                </c:pt>
                <c:pt idx="3">
                  <c:v>96.237244897959187</c:v>
                </c:pt>
                <c:pt idx="4">
                  <c:v>101.11123582893704</c:v>
                </c:pt>
                <c:pt idx="5">
                  <c:v>101.0181724449027</c:v>
                </c:pt>
                <c:pt idx="6">
                  <c:v>101.42582944886207</c:v>
                </c:pt>
                <c:pt idx="7">
                  <c:v>97.488893181379183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3E-432A-9C86-1162F259BB94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s...'!$L$71:$L$78</c:f>
              <c:numCache>
                <c:formatCode>0.0</c:formatCode>
                <c:ptCount val="8"/>
                <c:pt idx="0">
                  <c:v>101.47699609156895</c:v>
                </c:pt>
                <c:pt idx="1">
                  <c:v>97.291138229775214</c:v>
                </c:pt>
                <c:pt idx="2">
                  <c:v>105.19640131501701</c:v>
                </c:pt>
                <c:pt idx="3">
                  <c:v>95.112723214285722</c:v>
                </c:pt>
                <c:pt idx="4">
                  <c:v>101.29874284431473</c:v>
                </c:pt>
                <c:pt idx="5">
                  <c:v>100.63281350689522</c:v>
                </c:pt>
                <c:pt idx="6">
                  <c:v>100.90924047162051</c:v>
                </c:pt>
                <c:pt idx="7">
                  <c:v>98.192485995750431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3E-432A-9C86-1162F259B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s...'!$L$82:$L$89</c:f>
              <c:numCache>
                <c:formatCode>0.0</c:formatCode>
                <c:ptCount val="8"/>
                <c:pt idx="0">
                  <c:v>102.73978337083356</c:v>
                </c:pt>
                <c:pt idx="1">
                  <c:v>96.032255108586099</c:v>
                </c:pt>
                <c:pt idx="2">
                  <c:v>105.61695737956805</c:v>
                </c:pt>
                <c:pt idx="3">
                  <c:v>99.842077557466226</c:v>
                </c:pt>
                <c:pt idx="4">
                  <c:v>104.19561889059004</c:v>
                </c:pt>
                <c:pt idx="5">
                  <c:v>105.55331450853839</c:v>
                </c:pt>
                <c:pt idx="6">
                  <c:v>104.10419313850063</c:v>
                </c:pt>
                <c:pt idx="7">
                  <c:v>98.844186702106242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B2-4F7A-B219-ED175D997733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s...'!$L$91:$L$98</c:f>
              <c:numCache>
                <c:formatCode>0.0</c:formatCode>
                <c:ptCount val="8"/>
                <c:pt idx="0">
                  <c:v>103.43885720265816</c:v>
                </c:pt>
                <c:pt idx="1">
                  <c:v>97.076880784385594</c:v>
                </c:pt>
                <c:pt idx="2">
                  <c:v>107.095594782882</c:v>
                </c:pt>
                <c:pt idx="3">
                  <c:v>99.912265309703457</c:v>
                </c:pt>
                <c:pt idx="4">
                  <c:v>104.46649393475444</c:v>
                </c:pt>
                <c:pt idx="5">
                  <c:v>105.4457442517144</c:v>
                </c:pt>
                <c:pt idx="6">
                  <c:v>103.82465057179162</c:v>
                </c:pt>
                <c:pt idx="7">
                  <c:v>99.263018001691435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B2-4F7A-B219-ED175D997733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s...'!$L$100:$L$107</c:f>
              <c:numCache>
                <c:formatCode>0.0</c:formatCode>
                <c:ptCount val="8"/>
                <c:pt idx="0">
                  <c:v>103.52751818324526</c:v>
                </c:pt>
                <c:pt idx="1">
                  <c:v>99.129242973648729</c:v>
                </c:pt>
                <c:pt idx="2">
                  <c:v>107.095594782882</c:v>
                </c:pt>
                <c:pt idx="3">
                  <c:v>98.778382172310927</c:v>
                </c:pt>
                <c:pt idx="4">
                  <c:v>104.16228948298199</c:v>
                </c:pt>
                <c:pt idx="5">
                  <c:v>105.46994755949981</c:v>
                </c:pt>
                <c:pt idx="6">
                  <c:v>103.41270648030496</c:v>
                </c:pt>
                <c:pt idx="7">
                  <c:v>100.26652168660142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B2-4F7A-B219-ED175D997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s...'!$L$24:$L$30</c:f>
              <c:numCache>
                <c:formatCode>0.0</c:formatCode>
                <c:ptCount val="7"/>
                <c:pt idx="0">
                  <c:v>94.89715189873418</c:v>
                </c:pt>
                <c:pt idx="1">
                  <c:v>104.46422154612749</c:v>
                </c:pt>
                <c:pt idx="2">
                  <c:v>102.27788613231976</c:v>
                </c:pt>
                <c:pt idx="3">
                  <c:v>101.02690141016437</c:v>
                </c:pt>
                <c:pt idx="4">
                  <c:v>99.874029799825479</c:v>
                </c:pt>
                <c:pt idx="5">
                  <c:v>96.452114658173471</c:v>
                </c:pt>
                <c:pt idx="6">
                  <c:v>90.138751238850347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00-4B06-8983-9AFC2B549781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s...'!$L$33:$L$39</c:f>
              <c:numCache>
                <c:formatCode>0.0</c:formatCode>
                <c:ptCount val="7"/>
                <c:pt idx="0">
                  <c:v>100.48239715189875</c:v>
                </c:pt>
                <c:pt idx="1">
                  <c:v>105.87334403373021</c:v>
                </c:pt>
                <c:pt idx="2">
                  <c:v>102.65602721215228</c:v>
                </c:pt>
                <c:pt idx="3">
                  <c:v>101.32262224871941</c:v>
                </c:pt>
                <c:pt idx="4">
                  <c:v>99.973310063838028</c:v>
                </c:pt>
                <c:pt idx="5">
                  <c:v>96.061239908154946</c:v>
                </c:pt>
                <c:pt idx="6">
                  <c:v>91.273414271555993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00-4B06-8983-9AFC2B549781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s...'!$L$42:$L$48</c:f>
              <c:numCache>
                <c:formatCode>0.0</c:formatCode>
                <c:ptCount val="7"/>
                <c:pt idx="0">
                  <c:v>98.831685126582286</c:v>
                </c:pt>
                <c:pt idx="1">
                  <c:v>105.84596219725462</c:v>
                </c:pt>
                <c:pt idx="2">
                  <c:v>103.11459990547638</c:v>
                </c:pt>
                <c:pt idx="3">
                  <c:v>101.91212936037668</c:v>
                </c:pt>
                <c:pt idx="4">
                  <c:v>100.3500003280474</c:v>
                </c:pt>
                <c:pt idx="5">
                  <c:v>96.210799200059256</c:v>
                </c:pt>
                <c:pt idx="6">
                  <c:v>90.869796828543116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00-4B06-8983-9AFC2B549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Mining!$L$81:$L$88</c:f>
              <c:numCache>
                <c:formatCode>0.0</c:formatCode>
                <c:ptCount val="8"/>
                <c:pt idx="0">
                  <c:v>101.953125</c:v>
                </c:pt>
                <c:pt idx="1">
                  <c:v>96.999422965954992</c:v>
                </c:pt>
                <c:pt idx="2">
                  <c:v>101.80527888446215</c:v>
                </c:pt>
                <c:pt idx="3">
                  <c:v>97.365470852017935</c:v>
                </c:pt>
                <c:pt idx="4">
                  <c:v>98.428266829119707</c:v>
                </c:pt>
                <c:pt idx="5">
                  <c:v>109.85915492957747</c:v>
                </c:pt>
                <c:pt idx="6">
                  <c:v>100.21598272138228</c:v>
                </c:pt>
                <c:pt idx="7">
                  <c:v>92.10526315789474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EA-4E3C-8E57-EF02E28B405C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Mining!$L$90:$L$97</c:f>
              <c:numCache>
                <c:formatCode>0.0</c:formatCode>
                <c:ptCount val="8"/>
                <c:pt idx="0">
                  <c:v>97.098214285714292</c:v>
                </c:pt>
                <c:pt idx="1">
                  <c:v>95.268320830929014</c:v>
                </c:pt>
                <c:pt idx="2">
                  <c:v>101.4691235059761</c:v>
                </c:pt>
                <c:pt idx="3">
                  <c:v>98.094170403587441</c:v>
                </c:pt>
                <c:pt idx="4">
                  <c:v>97.380444715199516</c:v>
                </c:pt>
                <c:pt idx="5">
                  <c:v>108.45070422535213</c:v>
                </c:pt>
                <c:pt idx="6">
                  <c:v>98.272138228941685</c:v>
                </c:pt>
                <c:pt idx="7">
                  <c:v>102.63157894736842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EA-4E3C-8E57-EF02E28B405C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Mining!$L$99:$L$106</c:f>
              <c:numCache>
                <c:formatCode>0.0</c:formatCode>
                <c:ptCount val="8"/>
                <c:pt idx="0">
                  <c:v>99.751674107142847</c:v>
                </c:pt>
                <c:pt idx="1">
                  <c:v>95.290248124639362</c:v>
                </c:pt>
                <c:pt idx="2">
                  <c:v>100.38720119521913</c:v>
                </c:pt>
                <c:pt idx="3">
                  <c:v>98.741031390134523</c:v>
                </c:pt>
                <c:pt idx="4">
                  <c:v>97.569540054827911</c:v>
                </c:pt>
                <c:pt idx="5">
                  <c:v>107.38732394366197</c:v>
                </c:pt>
                <c:pt idx="6">
                  <c:v>99.136069114470843</c:v>
                </c:pt>
                <c:pt idx="7">
                  <c:v>118.10526315789474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EA-4E3C-8E57-EF02E28B4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'Public administration and s...'!$K$109:$K$149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'Public administration and s...'!$L$109:$L$149</c:f>
              <c:numCache>
                <c:formatCode>0.0</c:formatCode>
                <c:ptCount val="41"/>
                <c:pt idx="0">
                  <c:v>100</c:v>
                </c:pt>
                <c:pt idx="1">
                  <c:v>97.600640439158283</c:v>
                </c:pt>
                <c:pt idx="2">
                  <c:v>96.140896614821585</c:v>
                </c:pt>
                <c:pt idx="3">
                  <c:v>95.237114974077457</c:v>
                </c:pt>
                <c:pt idx="4">
                  <c:v>95.029734675205859</c:v>
                </c:pt>
                <c:pt idx="5">
                  <c:v>95.209362610551992</c:v>
                </c:pt>
                <c:pt idx="6">
                  <c:v>95.275541323574259</c:v>
                </c:pt>
                <c:pt idx="7">
                  <c:v>95.360018298261664</c:v>
                </c:pt>
                <c:pt idx="8">
                  <c:v>95.772491613296737</c:v>
                </c:pt>
                <c:pt idx="9">
                  <c:v>96.058554437328453</c:v>
                </c:pt>
                <c:pt idx="10">
                  <c:v>96.240164684354994</c:v>
                </c:pt>
                <c:pt idx="11">
                  <c:v>96.48566636169565</c:v>
                </c:pt>
                <c:pt idx="12">
                  <c:v>97.376029277218663</c:v>
                </c:pt>
                <c:pt idx="13">
                  <c:v>99.225831046050629</c:v>
                </c:pt>
                <c:pt idx="14">
                  <c:v>99.353766392192739</c:v>
                </c:pt>
                <c:pt idx="15">
                  <c:v>100.28011588899055</c:v>
                </c:pt>
                <c:pt idx="16">
                  <c:v>101.32769136931992</c:v>
                </c:pt>
                <c:pt idx="17">
                  <c:v>101.10963708447697</c:v>
                </c:pt>
                <c:pt idx="18">
                  <c:v>100.62686032326928</c:v>
                </c:pt>
                <c:pt idx="19">
                  <c:v>102.03006099420556</c:v>
                </c:pt>
                <c:pt idx="20">
                  <c:v>101.49745196706313</c:v>
                </c:pt>
                <c:pt idx="21">
                  <c:v>101.84668953949374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7-4EF0-AF75-D309F263B501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'Public administration and s...'!$K$109:$K$149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'Public administration and s...'!$L$151:$L$191</c:f>
              <c:numCache>
                <c:formatCode>0.0</c:formatCode>
                <c:ptCount val="41"/>
                <c:pt idx="0">
                  <c:v>100</c:v>
                </c:pt>
                <c:pt idx="1">
                  <c:v>95.027220629913089</c:v>
                </c:pt>
                <c:pt idx="2">
                  <c:v>92.91989076249088</c:v>
                </c:pt>
                <c:pt idx="3">
                  <c:v>92.960357970788365</c:v>
                </c:pt>
                <c:pt idx="4">
                  <c:v>93.593652955357967</c:v>
                </c:pt>
                <c:pt idx="5">
                  <c:v>95.96761408638686</c:v>
                </c:pt>
                <c:pt idx="6">
                  <c:v>94.482401522489539</c:v>
                </c:pt>
                <c:pt idx="7">
                  <c:v>94.701868561510821</c:v>
                </c:pt>
                <c:pt idx="8">
                  <c:v>94.644392652663527</c:v>
                </c:pt>
                <c:pt idx="9">
                  <c:v>94.535528421075682</c:v>
                </c:pt>
                <c:pt idx="10">
                  <c:v>94.693806175760102</c:v>
                </c:pt>
                <c:pt idx="11">
                  <c:v>95.76856297622372</c:v>
                </c:pt>
                <c:pt idx="12">
                  <c:v>96.207303606393111</c:v>
                </c:pt>
                <c:pt idx="13">
                  <c:v>98.508279704840547</c:v>
                </c:pt>
                <c:pt idx="14">
                  <c:v>98.9794440237945</c:v>
                </c:pt>
                <c:pt idx="15">
                  <c:v>99.453503514145211</c:v>
                </c:pt>
                <c:pt idx="16">
                  <c:v>100.04461856336331</c:v>
                </c:pt>
                <c:pt idx="17">
                  <c:v>98.586436328102678</c:v>
                </c:pt>
                <c:pt idx="18">
                  <c:v>97.813178889774548</c:v>
                </c:pt>
                <c:pt idx="19">
                  <c:v>98.739428591976989</c:v>
                </c:pt>
                <c:pt idx="20">
                  <c:v>98.090999940484181</c:v>
                </c:pt>
                <c:pt idx="21">
                  <c:v>98.702747279884008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7-4EF0-AF75-D309F263B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ax val="10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training'!$L$53:$L$60</c:f>
              <c:numCache>
                <c:formatCode>0.0</c:formatCode>
                <c:ptCount val="8"/>
                <c:pt idx="0">
                  <c:v>93.777212570591033</c:v>
                </c:pt>
                <c:pt idx="1">
                  <c:v>91.064660472309185</c:v>
                </c:pt>
                <c:pt idx="2">
                  <c:v>93.596661439089871</c:v>
                </c:pt>
                <c:pt idx="3">
                  <c:v>99.28301886792454</c:v>
                </c:pt>
                <c:pt idx="4">
                  <c:v>97.81773942135878</c:v>
                </c:pt>
                <c:pt idx="5">
                  <c:v>92.67192784667418</c:v>
                </c:pt>
                <c:pt idx="6">
                  <c:v>97.30263157894737</c:v>
                </c:pt>
                <c:pt idx="7">
                  <c:v>97.109304426377591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9-4100-8A8C-9F0319C8C1E9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training'!$L$62:$L$69</c:f>
              <c:numCache>
                <c:formatCode>0.0</c:formatCode>
                <c:ptCount val="8"/>
                <c:pt idx="0">
                  <c:v>95.017674699314568</c:v>
                </c:pt>
                <c:pt idx="1">
                  <c:v>90.666632863897377</c:v>
                </c:pt>
                <c:pt idx="2">
                  <c:v>95.587570771643499</c:v>
                </c:pt>
                <c:pt idx="3">
                  <c:v>99.796226415094338</c:v>
                </c:pt>
                <c:pt idx="4">
                  <c:v>95.28951070220127</c:v>
                </c:pt>
                <c:pt idx="5">
                  <c:v>93.799323562570464</c:v>
                </c:pt>
                <c:pt idx="6">
                  <c:v>96.546052631578945</c:v>
                </c:pt>
                <c:pt idx="7">
                  <c:v>91.887985546522131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A9-4100-8A8C-9F0319C8C1E9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training'!$L$71:$L$78</c:f>
              <c:numCache>
                <c:formatCode>0.0</c:formatCode>
                <c:ptCount val="8"/>
                <c:pt idx="0">
                  <c:v>96.246368064835977</c:v>
                </c:pt>
                <c:pt idx="1">
                  <c:v>92.420489548606284</c:v>
                </c:pt>
                <c:pt idx="2">
                  <c:v>97.613194758246706</c:v>
                </c:pt>
                <c:pt idx="3">
                  <c:v>101.43803773584908</c:v>
                </c:pt>
                <c:pt idx="4">
                  <c:v>95.973767250883924</c:v>
                </c:pt>
                <c:pt idx="5">
                  <c:v>95.847801578353995</c:v>
                </c:pt>
                <c:pt idx="6">
                  <c:v>95.826315789473682</c:v>
                </c:pt>
                <c:pt idx="7">
                  <c:v>88.639566395663948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A9-4100-8A8C-9F0319C8C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training'!$L$82:$L$89</c:f>
              <c:numCache>
                <c:formatCode>0.0</c:formatCode>
                <c:ptCount val="8"/>
                <c:pt idx="0">
                  <c:v>95.194219264880758</c:v>
                </c:pt>
                <c:pt idx="1">
                  <c:v>91.070210937716553</c:v>
                </c:pt>
                <c:pt idx="2">
                  <c:v>94.27833197927626</c:v>
                </c:pt>
                <c:pt idx="3">
                  <c:v>99.009783340594922</c:v>
                </c:pt>
                <c:pt idx="4">
                  <c:v>98.927921891452087</c:v>
                </c:pt>
                <c:pt idx="5">
                  <c:v>91.963707064160729</c:v>
                </c:pt>
                <c:pt idx="6">
                  <c:v>96.112195987928288</c:v>
                </c:pt>
                <c:pt idx="7">
                  <c:v>96.044671940437411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54-4659-BD50-F09463D84351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training'!$L$91:$L$98</c:f>
              <c:numCache>
                <c:formatCode>0.0</c:formatCode>
                <c:ptCount val="8"/>
                <c:pt idx="0">
                  <c:v>96.882687751341251</c:v>
                </c:pt>
                <c:pt idx="1">
                  <c:v>89.473625855808407</c:v>
                </c:pt>
                <c:pt idx="2">
                  <c:v>98.534954650187117</c:v>
                </c:pt>
                <c:pt idx="3">
                  <c:v>100.03168693310096</c:v>
                </c:pt>
                <c:pt idx="4">
                  <c:v>96.558136990797081</c:v>
                </c:pt>
                <c:pt idx="5">
                  <c:v>94.280622164614385</c:v>
                </c:pt>
                <c:pt idx="6">
                  <c:v>97.070832593644596</c:v>
                </c:pt>
                <c:pt idx="7">
                  <c:v>94.683573755234988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54-4659-BD50-F09463D84351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training'!$L$100:$L$107</c:f>
              <c:numCache>
                <c:formatCode>0.0</c:formatCode>
                <c:ptCount val="8"/>
                <c:pt idx="0">
                  <c:v>98.498579326246599</c:v>
                </c:pt>
                <c:pt idx="1">
                  <c:v>90.567020539401838</c:v>
                </c:pt>
                <c:pt idx="2">
                  <c:v>100.50293674999666</c:v>
                </c:pt>
                <c:pt idx="3">
                  <c:v>101.79395571751098</c:v>
                </c:pt>
                <c:pt idx="4">
                  <c:v>97.349751808448076</c:v>
                </c:pt>
                <c:pt idx="5">
                  <c:v>96.480233311730402</c:v>
                </c:pt>
                <c:pt idx="6">
                  <c:v>96.821232025563631</c:v>
                </c:pt>
                <c:pt idx="7">
                  <c:v>91.913913448115409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54-4659-BD50-F09463D84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training'!$L$24:$L$30</c:f>
              <c:numCache>
                <c:formatCode>0.0</c:formatCode>
                <c:ptCount val="7"/>
                <c:pt idx="0">
                  <c:v>77.135183527305287</c:v>
                </c:pt>
                <c:pt idx="1">
                  <c:v>89.072464172585569</c:v>
                </c:pt>
                <c:pt idx="2">
                  <c:v>96.517853845869794</c:v>
                </c:pt>
                <c:pt idx="3">
                  <c:v>96.628268348335027</c:v>
                </c:pt>
                <c:pt idx="4">
                  <c:v>96.562473432142156</c:v>
                </c:pt>
                <c:pt idx="5">
                  <c:v>92.282676672920573</c:v>
                </c:pt>
                <c:pt idx="6">
                  <c:v>84.763455985785157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C2-4AF9-873B-78E3B62D0627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training'!$L$33:$L$39</c:f>
              <c:numCache>
                <c:formatCode>0.0</c:formatCode>
                <c:ptCount val="7"/>
                <c:pt idx="0">
                  <c:v>86.495076096687555</c:v>
                </c:pt>
                <c:pt idx="1">
                  <c:v>89.998325495723037</c:v>
                </c:pt>
                <c:pt idx="2">
                  <c:v>96.54211967272785</c:v>
                </c:pt>
                <c:pt idx="3">
                  <c:v>97.025179693048514</c:v>
                </c:pt>
                <c:pt idx="4">
                  <c:v>96.708136140788397</c:v>
                </c:pt>
                <c:pt idx="5">
                  <c:v>92.123202001250775</c:v>
                </c:pt>
                <c:pt idx="6">
                  <c:v>83.490042200340568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C2-4AF9-873B-78E3B62D0627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training'!$L$42:$L$48</c:f>
              <c:numCache>
                <c:formatCode>0.0</c:formatCode>
                <c:ptCount val="7"/>
                <c:pt idx="0">
                  <c:v>86.672605192479864</c:v>
                </c:pt>
                <c:pt idx="1">
                  <c:v>91.626780905069566</c:v>
                </c:pt>
                <c:pt idx="2">
                  <c:v>97.989238633306428</c:v>
                </c:pt>
                <c:pt idx="3">
                  <c:v>98.409272010194783</c:v>
                </c:pt>
                <c:pt idx="4">
                  <c:v>98.264788732394365</c:v>
                </c:pt>
                <c:pt idx="5">
                  <c:v>93.412820512820502</c:v>
                </c:pt>
                <c:pt idx="6">
                  <c:v>84.049751980454573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C2-4AF9-873B-78E3B62D0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'Education and training'!$K$109:$K$149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'Education and training'!$L$109:$L$149</c:f>
              <c:numCache>
                <c:formatCode>0.0</c:formatCode>
                <c:ptCount val="41"/>
                <c:pt idx="0">
                  <c:v>100</c:v>
                </c:pt>
                <c:pt idx="1">
                  <c:v>100.53132891839316</c:v>
                </c:pt>
                <c:pt idx="2">
                  <c:v>99.291446808071612</c:v>
                </c:pt>
                <c:pt idx="3">
                  <c:v>96.663690001960248</c:v>
                </c:pt>
                <c:pt idx="4">
                  <c:v>93.534753038089463</c:v>
                </c:pt>
                <c:pt idx="5">
                  <c:v>91.010281529814606</c:v>
                </c:pt>
                <c:pt idx="6">
                  <c:v>90.164396721007037</c:v>
                </c:pt>
                <c:pt idx="7">
                  <c:v>90.969586434662602</c:v>
                </c:pt>
                <c:pt idx="8">
                  <c:v>92.599797556230882</c:v>
                </c:pt>
                <c:pt idx="9">
                  <c:v>94.648423036404338</c:v>
                </c:pt>
                <c:pt idx="10">
                  <c:v>95.07761299766949</c:v>
                </c:pt>
                <c:pt idx="11">
                  <c:v>95.410854241632563</c:v>
                </c:pt>
                <c:pt idx="12">
                  <c:v>95.928541705594483</c:v>
                </c:pt>
                <c:pt idx="13">
                  <c:v>95.4068420491528</c:v>
                </c:pt>
                <c:pt idx="14">
                  <c:v>95.81608568208992</c:v>
                </c:pt>
                <c:pt idx="15">
                  <c:v>96.542292520929323</c:v>
                </c:pt>
                <c:pt idx="16">
                  <c:v>96.127775720733069</c:v>
                </c:pt>
                <c:pt idx="17">
                  <c:v>94.087862429944252</c:v>
                </c:pt>
                <c:pt idx="18">
                  <c:v>92.951036349317533</c:v>
                </c:pt>
                <c:pt idx="19">
                  <c:v>93.622104200077729</c:v>
                </c:pt>
                <c:pt idx="20">
                  <c:v>94.580903568673264</c:v>
                </c:pt>
                <c:pt idx="21">
                  <c:v>95.906011525309481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B-4C00-83B4-FCB865C7DD13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'Education and training'!$K$109:$K$149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'Education and training'!$L$151:$L$191</c:f>
              <c:numCache>
                <c:formatCode>0.0</c:formatCode>
                <c:ptCount val="41"/>
                <c:pt idx="0">
                  <c:v>100</c:v>
                </c:pt>
                <c:pt idx="1">
                  <c:v>102.10974773195689</c:v>
                </c:pt>
                <c:pt idx="2">
                  <c:v>101.49243324639316</c:v>
                </c:pt>
                <c:pt idx="3">
                  <c:v>99.471385777530855</c:v>
                </c:pt>
                <c:pt idx="4">
                  <c:v>97.811787523068787</c:v>
                </c:pt>
                <c:pt idx="5">
                  <c:v>96.784323714598912</c:v>
                </c:pt>
                <c:pt idx="6">
                  <c:v>96.00807799742168</c:v>
                </c:pt>
                <c:pt idx="7">
                  <c:v>97.698977522779117</c:v>
                </c:pt>
                <c:pt idx="8">
                  <c:v>98.396461257546434</c:v>
                </c:pt>
                <c:pt idx="9">
                  <c:v>99.571012232939012</c:v>
                </c:pt>
                <c:pt idx="10">
                  <c:v>99.431612613985934</c:v>
                </c:pt>
                <c:pt idx="11">
                  <c:v>100.39610114928807</c:v>
                </c:pt>
                <c:pt idx="12">
                  <c:v>101.46874192360148</c:v>
                </c:pt>
                <c:pt idx="13">
                  <c:v>102.82112919620219</c:v>
                </c:pt>
                <c:pt idx="14">
                  <c:v>103.65700115378304</c:v>
                </c:pt>
                <c:pt idx="15">
                  <c:v>103.8204942666938</c:v>
                </c:pt>
                <c:pt idx="16">
                  <c:v>100.83087604006309</c:v>
                </c:pt>
                <c:pt idx="17">
                  <c:v>98.015481215892066</c:v>
                </c:pt>
                <c:pt idx="18">
                  <c:v>97.142530996305837</c:v>
                </c:pt>
                <c:pt idx="19">
                  <c:v>96.486267687181183</c:v>
                </c:pt>
                <c:pt idx="20">
                  <c:v>97.25910378311039</c:v>
                </c:pt>
                <c:pt idx="21">
                  <c:v>99.287896488464639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B-4C00-83B4-FCB865C7D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ax val="11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assi...'!$L$53:$L$60</c:f>
              <c:numCache>
                <c:formatCode>0.0</c:formatCode>
                <c:ptCount val="8"/>
                <c:pt idx="0">
                  <c:v>101.30040042818062</c:v>
                </c:pt>
                <c:pt idx="1">
                  <c:v>102.69056579702749</c:v>
                </c:pt>
                <c:pt idx="2">
                  <c:v>99.328745962645698</c:v>
                </c:pt>
                <c:pt idx="3">
                  <c:v>97.885543553206162</c:v>
                </c:pt>
                <c:pt idx="4">
                  <c:v>102.92326431181486</c:v>
                </c:pt>
                <c:pt idx="5">
                  <c:v>98.586707410236812</c:v>
                </c:pt>
                <c:pt idx="6">
                  <c:v>103.67747830059389</c:v>
                </c:pt>
                <c:pt idx="7">
                  <c:v>104.47954988097814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4-4977-82AB-6099DFF1E24B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assi...'!$L$62:$L$69</c:f>
              <c:numCache>
                <c:formatCode>0.0</c:formatCode>
                <c:ptCount val="8"/>
                <c:pt idx="0">
                  <c:v>102.24497482456488</c:v>
                </c:pt>
                <c:pt idx="1">
                  <c:v>101.44798111883651</c:v>
                </c:pt>
                <c:pt idx="2">
                  <c:v>97.69554837803679</c:v>
                </c:pt>
                <c:pt idx="3">
                  <c:v>100.12066191680074</c:v>
                </c:pt>
                <c:pt idx="4">
                  <c:v>103.06942752740559</c:v>
                </c:pt>
                <c:pt idx="5">
                  <c:v>98.389610389610397</c:v>
                </c:pt>
                <c:pt idx="6">
                  <c:v>99.977158519872091</c:v>
                </c:pt>
                <c:pt idx="7">
                  <c:v>104.52283055615668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E4-4977-82AB-6099DFF1E24B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assi...'!$L$71:$L$78</c:f>
              <c:numCache>
                <c:formatCode>0.0</c:formatCode>
                <c:ptCount val="8"/>
                <c:pt idx="0">
                  <c:v>102.0808785632161</c:v>
                </c:pt>
                <c:pt idx="1">
                  <c:v>100.24458761242585</c:v>
                </c:pt>
                <c:pt idx="2">
                  <c:v>97.63982586715349</c:v>
                </c:pt>
                <c:pt idx="3">
                  <c:v>98.5245920478051</c:v>
                </c:pt>
                <c:pt idx="4">
                  <c:v>103.32003654080391</c:v>
                </c:pt>
                <c:pt idx="5">
                  <c:v>96.614973262032095</c:v>
                </c:pt>
                <c:pt idx="6">
                  <c:v>100.27592507994518</c:v>
                </c:pt>
                <c:pt idx="7">
                  <c:v>96.106470460939192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E4-4977-82AB-6099DFF1E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assi...'!$L$82:$L$89</c:f>
              <c:numCache>
                <c:formatCode>0.0</c:formatCode>
                <c:ptCount val="8"/>
                <c:pt idx="0">
                  <c:v>99.935563550448364</c:v>
                </c:pt>
                <c:pt idx="1">
                  <c:v>101.25394947960767</c:v>
                </c:pt>
                <c:pt idx="2">
                  <c:v>98.655511500003755</c:v>
                </c:pt>
                <c:pt idx="3">
                  <c:v>96.931843742970685</c:v>
                </c:pt>
                <c:pt idx="4">
                  <c:v>104.00355536807852</c:v>
                </c:pt>
                <c:pt idx="5">
                  <c:v>98.04453827979691</c:v>
                </c:pt>
                <c:pt idx="6">
                  <c:v>100.05559968228752</c:v>
                </c:pt>
                <c:pt idx="7">
                  <c:v>101.61381254404512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94-406E-8ACF-EFE6D4EAA696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assi...'!$L$91:$L$98</c:f>
              <c:numCache>
                <c:formatCode>0.0</c:formatCode>
                <c:ptCount val="8"/>
                <c:pt idx="0">
                  <c:v>100.91231273156849</c:v>
                </c:pt>
                <c:pt idx="1">
                  <c:v>99.744992932943688</c:v>
                </c:pt>
                <c:pt idx="2">
                  <c:v>96.751634527849035</c:v>
                </c:pt>
                <c:pt idx="3">
                  <c:v>100.64032391092451</c:v>
                </c:pt>
                <c:pt idx="4">
                  <c:v>104.58657547247981</c:v>
                </c:pt>
                <c:pt idx="5">
                  <c:v>97.848439149449561</c:v>
                </c:pt>
                <c:pt idx="6">
                  <c:v>98.252581413820494</c:v>
                </c:pt>
                <c:pt idx="7">
                  <c:v>101.13460183227625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94-406E-8ACF-EFE6D4EAA696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assi...'!$L$100:$L$107</c:f>
              <c:numCache>
                <c:formatCode>0.0</c:formatCode>
                <c:ptCount val="8"/>
                <c:pt idx="0">
                  <c:v>100.25116254094399</c:v>
                </c:pt>
                <c:pt idx="1">
                  <c:v>98.620622625782062</c:v>
                </c:pt>
                <c:pt idx="2">
                  <c:v>97.123817835727124</c:v>
                </c:pt>
                <c:pt idx="3">
                  <c:v>98.365719427157515</c:v>
                </c:pt>
                <c:pt idx="4">
                  <c:v>104.59308360387777</c:v>
                </c:pt>
                <c:pt idx="5">
                  <c:v>96.083647514200962</c:v>
                </c:pt>
                <c:pt idx="6">
                  <c:v>98.338046068308188</c:v>
                </c:pt>
                <c:pt idx="7">
                  <c:v>95.846934460887951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94-406E-8ACF-EFE6D4EAA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assi...'!$L$24:$L$30</c:f>
              <c:numCache>
                <c:formatCode>0.0</c:formatCode>
                <c:ptCount val="7"/>
                <c:pt idx="0">
                  <c:v>110.56150430921912</c:v>
                </c:pt>
                <c:pt idx="1">
                  <c:v>102.66193703423696</c:v>
                </c:pt>
                <c:pt idx="2">
                  <c:v>101.02989087633296</c:v>
                </c:pt>
                <c:pt idx="3">
                  <c:v>100.65362761757288</c:v>
                </c:pt>
                <c:pt idx="4">
                  <c:v>100.10319547893118</c:v>
                </c:pt>
                <c:pt idx="5">
                  <c:v>97.333883465102019</c:v>
                </c:pt>
                <c:pt idx="6">
                  <c:v>92.950236966824633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5D-4E8C-8FCB-C8160EB24334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assi...'!$L$33:$L$39</c:f>
              <c:numCache>
                <c:formatCode>0.0</c:formatCode>
                <c:ptCount val="7"/>
                <c:pt idx="0">
                  <c:v>115.08216244450249</c:v>
                </c:pt>
                <c:pt idx="1">
                  <c:v>103.19855343449615</c:v>
                </c:pt>
                <c:pt idx="2">
                  <c:v>100.8216136154503</c:v>
                </c:pt>
                <c:pt idx="3">
                  <c:v>100.40505438520997</c:v>
                </c:pt>
                <c:pt idx="4">
                  <c:v>99.755973618417627</c:v>
                </c:pt>
                <c:pt idx="5">
                  <c:v>96.47588420535287</c:v>
                </c:pt>
                <c:pt idx="6">
                  <c:v>91.213108573890565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5D-4E8C-8FCB-C8160EB24334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assi...'!$L$42:$L$48</c:f>
              <c:numCache>
                <c:formatCode>0.0</c:formatCode>
                <c:ptCount val="7"/>
                <c:pt idx="0">
                  <c:v>112.5798903107861</c:v>
                </c:pt>
                <c:pt idx="1">
                  <c:v>102.13841937574253</c:v>
                </c:pt>
                <c:pt idx="2">
                  <c:v>100.19761635666778</c:v>
                </c:pt>
                <c:pt idx="3">
                  <c:v>100.03821884118513</c:v>
                </c:pt>
                <c:pt idx="4">
                  <c:v>99.58632611073493</c:v>
                </c:pt>
                <c:pt idx="5">
                  <c:v>96.239404401458657</c:v>
                </c:pt>
                <c:pt idx="6">
                  <c:v>90.041792330891852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5D-4E8C-8FCB-C8160EB24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'Health care and social assi...'!$K$109:$K$149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'Health care and social assi...'!$L$109:$L$149</c:f>
              <c:numCache>
                <c:formatCode>0.0</c:formatCode>
                <c:ptCount val="41"/>
                <c:pt idx="0">
                  <c:v>100</c:v>
                </c:pt>
                <c:pt idx="1">
                  <c:v>99.607532953721162</c:v>
                </c:pt>
                <c:pt idx="2">
                  <c:v>98.257968379643657</c:v>
                </c:pt>
                <c:pt idx="3">
                  <c:v>96.799202998070456</c:v>
                </c:pt>
                <c:pt idx="4">
                  <c:v>95.69761935681052</c:v>
                </c:pt>
                <c:pt idx="5">
                  <c:v>95.232876460765752</c:v>
                </c:pt>
                <c:pt idx="6">
                  <c:v>95.562708809652179</c:v>
                </c:pt>
                <c:pt idx="7">
                  <c:v>96.08733178812551</c:v>
                </c:pt>
                <c:pt idx="8">
                  <c:v>96.830356381590249</c:v>
                </c:pt>
                <c:pt idx="9">
                  <c:v>97.004684157159971</c:v>
                </c:pt>
                <c:pt idx="10">
                  <c:v>97.414793856421596</c:v>
                </c:pt>
                <c:pt idx="11">
                  <c:v>98.279218266507684</c:v>
                </c:pt>
                <c:pt idx="12">
                  <c:v>99.465014422376925</c:v>
                </c:pt>
                <c:pt idx="13">
                  <c:v>100.41430720777798</c:v>
                </c:pt>
                <c:pt idx="14">
                  <c:v>100.94660375650777</c:v>
                </c:pt>
                <c:pt idx="15">
                  <c:v>101.70169618695704</c:v>
                </c:pt>
                <c:pt idx="16">
                  <c:v>101.36241944390882</c:v>
                </c:pt>
                <c:pt idx="17">
                  <c:v>100.63152827349917</c:v>
                </c:pt>
                <c:pt idx="18">
                  <c:v>100.94566981086288</c:v>
                </c:pt>
                <c:pt idx="19">
                  <c:v>100.67387851098633</c:v>
                </c:pt>
                <c:pt idx="20">
                  <c:v>100.39719383438468</c:v>
                </c:pt>
                <c:pt idx="21">
                  <c:v>99.759123350346371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FF-4397-971B-C677E87B2E8A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'Health care and social assi...'!$K$109:$K$149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'Health care and social assi...'!$L$151:$L$191</c:f>
              <c:numCache>
                <c:formatCode>0.0</c:formatCode>
                <c:ptCount val="41"/>
                <c:pt idx="0">
                  <c:v>100</c:v>
                </c:pt>
                <c:pt idx="1">
                  <c:v>99.096617129440787</c:v>
                </c:pt>
                <c:pt idx="2">
                  <c:v>97.798682105628828</c:v>
                </c:pt>
                <c:pt idx="3">
                  <c:v>98.30571897401633</c:v>
                </c:pt>
                <c:pt idx="4">
                  <c:v>99.701721496579836</c:v>
                </c:pt>
                <c:pt idx="5">
                  <c:v>99.504907469469956</c:v>
                </c:pt>
                <c:pt idx="6">
                  <c:v>98.434034678372868</c:v>
                </c:pt>
                <c:pt idx="7">
                  <c:v>98.287179516642141</c:v>
                </c:pt>
                <c:pt idx="8">
                  <c:v>98.199197405391985</c:v>
                </c:pt>
                <c:pt idx="9">
                  <c:v>98.915661151142146</c:v>
                </c:pt>
                <c:pt idx="10">
                  <c:v>99.197041265467561</c:v>
                </c:pt>
                <c:pt idx="11">
                  <c:v>99.353456030779057</c:v>
                </c:pt>
                <c:pt idx="12">
                  <c:v>100.20771749320186</c:v>
                </c:pt>
                <c:pt idx="13">
                  <c:v>101.71874410089292</c:v>
                </c:pt>
                <c:pt idx="14">
                  <c:v>103.13274563516082</c:v>
                </c:pt>
                <c:pt idx="15">
                  <c:v>102.58227042434294</c:v>
                </c:pt>
                <c:pt idx="16">
                  <c:v>105.0655779458201</c:v>
                </c:pt>
                <c:pt idx="17">
                  <c:v>103.31343082848012</c:v>
                </c:pt>
                <c:pt idx="18">
                  <c:v>102.35024564178887</c:v>
                </c:pt>
                <c:pt idx="19">
                  <c:v>101.45172256617465</c:v>
                </c:pt>
                <c:pt idx="20">
                  <c:v>101.35397474874839</c:v>
                </c:pt>
                <c:pt idx="21">
                  <c:v>101.63040035190021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FF-4397-971B-C677E87B2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ax val="11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services'!$L$53:$L$60</c:f>
              <c:numCache>
                <c:formatCode>0.0</c:formatCode>
                <c:ptCount val="8"/>
                <c:pt idx="0">
                  <c:v>84.860062194580195</c:v>
                </c:pt>
                <c:pt idx="1">
                  <c:v>84.828819026153184</c:v>
                </c:pt>
                <c:pt idx="2">
                  <c:v>88.942711360847383</c:v>
                </c:pt>
                <c:pt idx="3">
                  <c:v>82.164795594153787</c:v>
                </c:pt>
                <c:pt idx="4">
                  <c:v>94.53805926786751</c:v>
                </c:pt>
                <c:pt idx="5">
                  <c:v>85.886287625418049</c:v>
                </c:pt>
                <c:pt idx="6">
                  <c:v>98.350515463917517</c:v>
                </c:pt>
                <c:pt idx="7">
                  <c:v>88.888888888888886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48-47E0-B2D8-B9685DCEF7D0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services'!$L$62:$L$69</c:f>
              <c:numCache>
                <c:formatCode>0.0</c:formatCode>
                <c:ptCount val="8"/>
                <c:pt idx="0">
                  <c:v>84.868947134606842</c:v>
                </c:pt>
                <c:pt idx="1">
                  <c:v>81.222554696304357</c:v>
                </c:pt>
                <c:pt idx="2">
                  <c:v>90.544468126332106</c:v>
                </c:pt>
                <c:pt idx="3">
                  <c:v>83.668714255454361</c:v>
                </c:pt>
                <c:pt idx="4">
                  <c:v>100.36025566531086</c:v>
                </c:pt>
                <c:pt idx="5">
                  <c:v>87.357859531772576</c:v>
                </c:pt>
                <c:pt idx="6">
                  <c:v>96.597938144329902</c:v>
                </c:pt>
                <c:pt idx="7">
                  <c:v>89.538661468486026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48-47E0-B2D8-B9685DCEF7D0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services'!$L$71:$L$78</c:f>
              <c:numCache>
                <c:formatCode>0.0</c:formatCode>
                <c:ptCount val="8"/>
                <c:pt idx="0">
                  <c:v>85.220524211461566</c:v>
                </c:pt>
                <c:pt idx="1">
                  <c:v>79.172579955698907</c:v>
                </c:pt>
                <c:pt idx="2">
                  <c:v>89.871730284828516</c:v>
                </c:pt>
                <c:pt idx="3">
                  <c:v>85.082821436136413</c:v>
                </c:pt>
                <c:pt idx="4">
                  <c:v>100.352353282975</c:v>
                </c:pt>
                <c:pt idx="5">
                  <c:v>86.444147157190628</c:v>
                </c:pt>
                <c:pt idx="6">
                  <c:v>101.4742268041237</c:v>
                </c:pt>
                <c:pt idx="7">
                  <c:v>87.816764132553601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48-47E0-B2D8-B9685DCEF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Mining!$L$24:$L$30</c:f>
              <c:numCache>
                <c:formatCode>0.0</c:formatCode>
                <c:ptCount val="7"/>
                <c:pt idx="0">
                  <c:v>101.98675496688743</c:v>
                </c:pt>
                <c:pt idx="1">
                  <c:v>101.12291473118714</c:v>
                </c:pt>
                <c:pt idx="2">
                  <c:v>99.431920002867287</c:v>
                </c:pt>
                <c:pt idx="3">
                  <c:v>99.596065679720482</c:v>
                </c:pt>
                <c:pt idx="4">
                  <c:v>99.484004127966969</c:v>
                </c:pt>
                <c:pt idx="5">
                  <c:v>97.6606705514737</c:v>
                </c:pt>
                <c:pt idx="6">
                  <c:v>96.383866481223919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6-4F40-8BD0-A975E4C25D4B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Mining!$L$32:$L$38</c:f>
              <c:numCache>
                <c:formatCode>0.0</c:formatCode>
                <c:ptCount val="7"/>
                <c:pt idx="0">
                  <c:v>104.05629139072848</c:v>
                </c:pt>
                <c:pt idx="1">
                  <c:v>100.8684412489397</c:v>
                </c:pt>
                <c:pt idx="2">
                  <c:v>98.831583097380033</c:v>
                </c:pt>
                <c:pt idx="3">
                  <c:v>98.93563306606346</c:v>
                </c:pt>
                <c:pt idx="4">
                  <c:v>98.612242681005924</c:v>
                </c:pt>
                <c:pt idx="5">
                  <c:v>96.115192973566423</c:v>
                </c:pt>
                <c:pt idx="6">
                  <c:v>92.489568845618919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A6-4F40-8BD0-A975E4C25D4B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Mining!$L$41:$L$47</c:f>
              <c:numCache>
                <c:formatCode>0.0</c:formatCode>
                <c:ptCount val="7"/>
                <c:pt idx="0">
                  <c:v>104.02649006622518</c:v>
                </c:pt>
                <c:pt idx="1">
                  <c:v>100.85874702104454</c:v>
                </c:pt>
                <c:pt idx="2">
                  <c:v>98.859682448657765</c:v>
                </c:pt>
                <c:pt idx="3">
                  <c:v>99.105608628037089</c:v>
                </c:pt>
                <c:pt idx="4">
                  <c:v>98.57340720221606</c:v>
                </c:pt>
                <c:pt idx="5">
                  <c:v>95.642766658221433</c:v>
                </c:pt>
                <c:pt idx="6">
                  <c:v>91.360222531293473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A6-4F40-8BD0-A975E4C25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services'!$L$82:$L$89</c:f>
              <c:numCache>
                <c:formatCode>0.0</c:formatCode>
                <c:ptCount val="8"/>
                <c:pt idx="0">
                  <c:v>85.531408157189631</c:v>
                </c:pt>
                <c:pt idx="1">
                  <c:v>81.98498748957465</c:v>
                </c:pt>
                <c:pt idx="2">
                  <c:v>89.033866852238461</c:v>
                </c:pt>
                <c:pt idx="3">
                  <c:v>79.973895207906025</c:v>
                </c:pt>
                <c:pt idx="4">
                  <c:v>92.544602810724612</c:v>
                </c:pt>
                <c:pt idx="5">
                  <c:v>85.811192764273599</c:v>
                </c:pt>
                <c:pt idx="6">
                  <c:v>97.733711048158639</c:v>
                </c:pt>
                <c:pt idx="7">
                  <c:v>88.912024986985955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2B-487F-83F6-5DCA042FE9AC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services'!$L$91:$L$98</c:f>
              <c:numCache>
                <c:formatCode>0.0</c:formatCode>
                <c:ptCount val="8"/>
                <c:pt idx="0">
                  <c:v>85.969463700931399</c:v>
                </c:pt>
                <c:pt idx="1">
                  <c:v>76.973867111481781</c:v>
                </c:pt>
                <c:pt idx="2">
                  <c:v>91.127348643006272</c:v>
                </c:pt>
                <c:pt idx="3">
                  <c:v>82.062278575424202</c:v>
                </c:pt>
                <c:pt idx="4">
                  <c:v>100.58805940396691</c:v>
                </c:pt>
                <c:pt idx="5">
                  <c:v>86.828716789146412</c:v>
                </c:pt>
                <c:pt idx="6">
                  <c:v>101.03871576959395</c:v>
                </c:pt>
                <c:pt idx="7">
                  <c:v>92.816241540864127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2B-487F-83F6-5DCA042FE9AC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services'!$L$100:$L$107</c:f>
              <c:numCache>
                <c:formatCode>0.0</c:formatCode>
                <c:ptCount val="8"/>
                <c:pt idx="0">
                  <c:v>85.532854165780634</c:v>
                </c:pt>
                <c:pt idx="1">
                  <c:v>73.674937447873234</c:v>
                </c:pt>
                <c:pt idx="2">
                  <c:v>90.637091162143349</c:v>
                </c:pt>
                <c:pt idx="3">
                  <c:v>82.524333395487588</c:v>
                </c:pt>
                <c:pt idx="4">
                  <c:v>99.295724110435572</c:v>
                </c:pt>
                <c:pt idx="5">
                  <c:v>87.931034482758619</c:v>
                </c:pt>
                <c:pt idx="6">
                  <c:v>106.04532577903683</c:v>
                </c:pt>
                <c:pt idx="7">
                  <c:v>91.911504424778755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2B-487F-83F6-5DCA042FE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services'!$L$24:$L$30</c:f>
              <c:numCache>
                <c:formatCode>0.0</c:formatCode>
                <c:ptCount val="7"/>
                <c:pt idx="0">
                  <c:v>73.715347045470182</c:v>
                </c:pt>
                <c:pt idx="1">
                  <c:v>82.411914696337504</c:v>
                </c:pt>
                <c:pt idx="2">
                  <c:v>87.7073670432234</c:v>
                </c:pt>
                <c:pt idx="3">
                  <c:v>89.698251009033243</c:v>
                </c:pt>
                <c:pt idx="4">
                  <c:v>89.291473493247338</c:v>
                </c:pt>
                <c:pt idx="5">
                  <c:v>87.96100042390843</c:v>
                </c:pt>
                <c:pt idx="6">
                  <c:v>80.388768898488109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9E-4F85-9FE1-D365FD6F2143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services'!$L$33:$L$39</c:f>
              <c:numCache>
                <c:formatCode>0.0</c:formatCode>
                <c:ptCount val="7"/>
                <c:pt idx="0">
                  <c:v>74.981082754350965</c:v>
                </c:pt>
                <c:pt idx="1">
                  <c:v>82.369417400710859</c:v>
                </c:pt>
                <c:pt idx="2">
                  <c:v>87.286230543778274</c:v>
                </c:pt>
                <c:pt idx="3">
                  <c:v>89.344608879492597</c:v>
                </c:pt>
                <c:pt idx="4">
                  <c:v>89.351945172344287</c:v>
                </c:pt>
                <c:pt idx="5">
                  <c:v>87.908011869436194</c:v>
                </c:pt>
                <c:pt idx="6">
                  <c:v>82.807775377969762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9E-4F85-9FE1-D365FD6F2143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services'!$L$42:$L$48</c:f>
              <c:numCache>
                <c:formatCode>0.0</c:formatCode>
                <c:ptCount val="7"/>
                <c:pt idx="0">
                  <c:v>74.516062461305637</c:v>
                </c:pt>
                <c:pt idx="1">
                  <c:v>81.305632823365798</c:v>
                </c:pt>
                <c:pt idx="2">
                  <c:v>85.961187149645738</c:v>
                </c:pt>
                <c:pt idx="3">
                  <c:v>88.085027868537381</c:v>
                </c:pt>
                <c:pt idx="4">
                  <c:v>88.892763555734732</c:v>
                </c:pt>
                <c:pt idx="5">
                  <c:v>87.860958033064847</c:v>
                </c:pt>
                <c:pt idx="6">
                  <c:v>82.304967602591788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9E-4F85-9FE1-D365FD6F2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'Arts and recreation services'!$K$109:$K$149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'Arts and recreation services'!$L$109:$L$149</c:f>
              <c:numCache>
                <c:formatCode>0.0</c:formatCode>
                <c:ptCount val="41"/>
                <c:pt idx="0">
                  <c:v>100</c:v>
                </c:pt>
                <c:pt idx="1">
                  <c:v>95.150418457362591</c:v>
                </c:pt>
                <c:pt idx="2">
                  <c:v>84.459963809092969</c:v>
                </c:pt>
                <c:pt idx="3">
                  <c:v>75.27086631983714</c:v>
                </c:pt>
                <c:pt idx="4">
                  <c:v>72.291902284551</c:v>
                </c:pt>
                <c:pt idx="5">
                  <c:v>71.843474327075313</c:v>
                </c:pt>
                <c:pt idx="6">
                  <c:v>74.806604840533822</c:v>
                </c:pt>
                <c:pt idx="7">
                  <c:v>75.770187740330243</c:v>
                </c:pt>
                <c:pt idx="8">
                  <c:v>74.546482696222569</c:v>
                </c:pt>
                <c:pt idx="9">
                  <c:v>73.806265550780367</c:v>
                </c:pt>
                <c:pt idx="10">
                  <c:v>74.031327753901834</c:v>
                </c:pt>
                <c:pt idx="11">
                  <c:v>74.319724044333853</c:v>
                </c:pt>
                <c:pt idx="12">
                  <c:v>76.24462791223705</c:v>
                </c:pt>
                <c:pt idx="13">
                  <c:v>78.114679936665908</c:v>
                </c:pt>
                <c:pt idx="14">
                  <c:v>80.772449672019903</c:v>
                </c:pt>
                <c:pt idx="15">
                  <c:v>79.728568197240449</c:v>
                </c:pt>
                <c:pt idx="16">
                  <c:v>83.078489029631314</c:v>
                </c:pt>
                <c:pt idx="17">
                  <c:v>85.592626102691696</c:v>
                </c:pt>
                <c:pt idx="18">
                  <c:v>85.74756842343362</c:v>
                </c:pt>
                <c:pt idx="19">
                  <c:v>85.94774937796879</c:v>
                </c:pt>
                <c:pt idx="20">
                  <c:v>85.694978511648941</c:v>
                </c:pt>
                <c:pt idx="21">
                  <c:v>84.741212395385659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4-4261-B6C7-AE0BB9BE01B7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'Arts and recreation services'!$K$109:$K$149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'Arts and recreation services'!$L$151:$L$191</c:f>
              <c:numCache>
                <c:formatCode>0.0</c:formatCode>
                <c:ptCount val="41"/>
                <c:pt idx="0">
                  <c:v>100</c:v>
                </c:pt>
                <c:pt idx="1">
                  <c:v>95.743665654829613</c:v>
                </c:pt>
                <c:pt idx="2">
                  <c:v>90.560061693601909</c:v>
                </c:pt>
                <c:pt idx="3">
                  <c:v>88.318064464230432</c:v>
                </c:pt>
                <c:pt idx="4">
                  <c:v>87.459469695149465</c:v>
                </c:pt>
                <c:pt idx="5">
                  <c:v>102.0429725244426</c:v>
                </c:pt>
                <c:pt idx="6">
                  <c:v>102.14747562763927</c:v>
                </c:pt>
                <c:pt idx="7">
                  <c:v>100.79444282750065</c:v>
                </c:pt>
                <c:pt idx="8">
                  <c:v>88.648110862697081</c:v>
                </c:pt>
                <c:pt idx="9">
                  <c:v>84.634864264435478</c:v>
                </c:pt>
                <c:pt idx="10">
                  <c:v>83.702106915918577</c:v>
                </c:pt>
                <c:pt idx="11">
                  <c:v>84.194271278655307</c:v>
                </c:pt>
                <c:pt idx="12">
                  <c:v>94.254016719546001</c:v>
                </c:pt>
                <c:pt idx="13">
                  <c:v>97.627365437166944</c:v>
                </c:pt>
                <c:pt idx="14">
                  <c:v>94.926971170634829</c:v>
                </c:pt>
                <c:pt idx="15">
                  <c:v>91.284738447325253</c:v>
                </c:pt>
                <c:pt idx="16">
                  <c:v>96.28648654853265</c:v>
                </c:pt>
                <c:pt idx="17">
                  <c:v>93.028903383307551</c:v>
                </c:pt>
                <c:pt idx="18">
                  <c:v>91.233175018809391</c:v>
                </c:pt>
                <c:pt idx="19">
                  <c:v>90.007321654928049</c:v>
                </c:pt>
                <c:pt idx="20">
                  <c:v>89.697579947644243</c:v>
                </c:pt>
                <c:pt idx="21">
                  <c:v>90.298873459312858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84-4261-B6C7-AE0BB9BE0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ax val="11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services'!$L$53:$L$60</c:f>
              <c:numCache>
                <c:formatCode>0.0</c:formatCode>
                <c:ptCount val="8"/>
                <c:pt idx="0">
                  <c:v>96.424002558567196</c:v>
                </c:pt>
                <c:pt idx="1">
                  <c:v>96.392870497320203</c:v>
                </c:pt>
                <c:pt idx="2">
                  <c:v>96.220060888541639</c:v>
                </c:pt>
                <c:pt idx="3">
                  <c:v>97.259804761089228</c:v>
                </c:pt>
                <c:pt idx="4">
                  <c:v>101.24749730478977</c:v>
                </c:pt>
                <c:pt idx="5">
                  <c:v>96.164692611393122</c:v>
                </c:pt>
                <c:pt idx="6">
                  <c:v>105.42143159678103</c:v>
                </c:pt>
                <c:pt idx="7">
                  <c:v>102.24971878515186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56-4A3D-BEE6-D7FD88569F08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services'!$L$62:$L$69</c:f>
              <c:numCache>
                <c:formatCode>0.0</c:formatCode>
                <c:ptCount val="8"/>
                <c:pt idx="0">
                  <c:v>94.457104021747824</c:v>
                </c:pt>
                <c:pt idx="1">
                  <c:v>92.790726660850055</c:v>
                </c:pt>
                <c:pt idx="2">
                  <c:v>94.522725435784139</c:v>
                </c:pt>
                <c:pt idx="3">
                  <c:v>95.821202260661082</c:v>
                </c:pt>
                <c:pt idx="4">
                  <c:v>100.02053493505827</c:v>
                </c:pt>
                <c:pt idx="5">
                  <c:v>97.095318668922729</c:v>
                </c:pt>
                <c:pt idx="6">
                  <c:v>97.628123676408293</c:v>
                </c:pt>
                <c:pt idx="7">
                  <c:v>101.19985001874765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56-4A3D-BEE6-D7FD88569F08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services'!$L$71:$L$78</c:f>
              <c:numCache>
                <c:formatCode>0.0</c:formatCode>
                <c:ptCount val="8"/>
                <c:pt idx="0">
                  <c:v>92.91280882705685</c:v>
                </c:pt>
                <c:pt idx="1">
                  <c:v>91.152885454318849</c:v>
                </c:pt>
                <c:pt idx="2">
                  <c:v>94.198238004149033</c:v>
                </c:pt>
                <c:pt idx="3">
                  <c:v>95.126048980989893</c:v>
                </c:pt>
                <c:pt idx="4">
                  <c:v>98.056984444786693</c:v>
                </c:pt>
                <c:pt idx="5">
                  <c:v>97.081218274111677</c:v>
                </c:pt>
                <c:pt idx="6">
                  <c:v>96.038119440914869</c:v>
                </c:pt>
                <c:pt idx="7">
                  <c:v>100.69966254218221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56-4A3D-BEE6-D7FD88569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services'!$L$82:$L$89</c:f>
              <c:numCache>
                <c:formatCode>0.0</c:formatCode>
                <c:ptCount val="8"/>
                <c:pt idx="0">
                  <c:v>94.788820430395575</c:v>
                </c:pt>
                <c:pt idx="1">
                  <c:v>93.106594245947548</c:v>
                </c:pt>
                <c:pt idx="2">
                  <c:v>95.828179466996517</c:v>
                </c:pt>
                <c:pt idx="3">
                  <c:v>96.00783737447955</c:v>
                </c:pt>
                <c:pt idx="4">
                  <c:v>96.121947829310102</c:v>
                </c:pt>
                <c:pt idx="5">
                  <c:v>95.73770491803279</c:v>
                </c:pt>
                <c:pt idx="6">
                  <c:v>101.07158165452208</c:v>
                </c:pt>
                <c:pt idx="7">
                  <c:v>97.60566821402395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68-44E9-870C-0DF7307260F3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services'!$L$91:$L$98</c:f>
              <c:numCache>
                <c:formatCode>0.0</c:formatCode>
                <c:ptCount val="8"/>
                <c:pt idx="0">
                  <c:v>94.242343066345214</c:v>
                </c:pt>
                <c:pt idx="1">
                  <c:v>87.123398115929731</c:v>
                </c:pt>
                <c:pt idx="2">
                  <c:v>94.319127403575848</c:v>
                </c:pt>
                <c:pt idx="3">
                  <c:v>96.260919258714992</c:v>
                </c:pt>
                <c:pt idx="4">
                  <c:v>96.793772876801185</c:v>
                </c:pt>
                <c:pt idx="5">
                  <c:v>98.266978922716632</c:v>
                </c:pt>
                <c:pt idx="6">
                  <c:v>96.142306043720524</c:v>
                </c:pt>
                <c:pt idx="7">
                  <c:v>96.946005375030538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68-44E9-870C-0DF7307260F3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services'!$L$100:$L$107</c:f>
              <c:numCache>
                <c:formatCode>0.0</c:formatCode>
                <c:ptCount val="8"/>
                <c:pt idx="0">
                  <c:v>93.476774712027861</c:v>
                </c:pt>
                <c:pt idx="1">
                  <c:v>84.409912585928879</c:v>
                </c:pt>
                <c:pt idx="2">
                  <c:v>94.342831440458781</c:v>
                </c:pt>
                <c:pt idx="3">
                  <c:v>95.388194954690192</c:v>
                </c:pt>
                <c:pt idx="4">
                  <c:v>95.662512162349998</c:v>
                </c:pt>
                <c:pt idx="5">
                  <c:v>97.556908665105396</c:v>
                </c:pt>
                <c:pt idx="6">
                  <c:v>96.01028718388342</c:v>
                </c:pt>
                <c:pt idx="7">
                  <c:v>95.570486195944298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68-44E9-870C-0DF730726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services'!$L$24:$L$30</c:f>
              <c:numCache>
                <c:formatCode>0.0</c:formatCode>
                <c:ptCount val="7"/>
                <c:pt idx="0">
                  <c:v>96.185359301544665</c:v>
                </c:pt>
                <c:pt idx="1">
                  <c:v>93.439199164596161</c:v>
                </c:pt>
                <c:pt idx="2">
                  <c:v>96.738382099827874</c:v>
                </c:pt>
                <c:pt idx="3">
                  <c:v>98.060304271673203</c:v>
                </c:pt>
                <c:pt idx="4">
                  <c:v>98.642502756339582</c:v>
                </c:pt>
                <c:pt idx="5">
                  <c:v>97.36079819761828</c:v>
                </c:pt>
                <c:pt idx="6">
                  <c:v>95.025827434474834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22-4EA8-9917-AEC627D4902F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services'!$L$33:$L$39</c:f>
              <c:numCache>
                <c:formatCode>0.0</c:formatCode>
                <c:ptCount val="7"/>
                <c:pt idx="0">
                  <c:v>97.669576897246486</c:v>
                </c:pt>
                <c:pt idx="1">
                  <c:v>91.159843001692408</c:v>
                </c:pt>
                <c:pt idx="2">
                  <c:v>94.72461273666093</c:v>
                </c:pt>
                <c:pt idx="3">
                  <c:v>96.45933152874079</c:v>
                </c:pt>
                <c:pt idx="4">
                  <c:v>97.140297684674749</c:v>
                </c:pt>
                <c:pt idx="5">
                  <c:v>95.522654936880883</c:v>
                </c:pt>
                <c:pt idx="6">
                  <c:v>92.213506791658688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22-4EA8-9917-AEC627D4902F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services'!$L$42:$L$48</c:f>
              <c:numCache>
                <c:formatCode>0.0</c:formatCode>
                <c:ptCount val="7"/>
                <c:pt idx="0">
                  <c:v>96.34170584284756</c:v>
                </c:pt>
                <c:pt idx="1">
                  <c:v>89.911274350941625</c:v>
                </c:pt>
                <c:pt idx="2">
                  <c:v>93.502925989672974</c:v>
                </c:pt>
                <c:pt idx="3">
                  <c:v>95.704268778136452</c:v>
                </c:pt>
                <c:pt idx="4">
                  <c:v>96.774186879823603</c:v>
                </c:pt>
                <c:pt idx="5">
                  <c:v>95.175195794442658</c:v>
                </c:pt>
                <c:pt idx="6">
                  <c:v>89.901281806007276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2-4EA8-9917-AEC627D49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'Other services'!$K$109:$K$149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'Other services'!$L$109:$L$149</c:f>
              <c:numCache>
                <c:formatCode>0.0</c:formatCode>
                <c:ptCount val="41"/>
                <c:pt idx="0">
                  <c:v>100</c:v>
                </c:pt>
                <c:pt idx="1">
                  <c:v>99.497998520645694</c:v>
                </c:pt>
                <c:pt idx="2">
                  <c:v>96.652417003872429</c:v>
                </c:pt>
                <c:pt idx="3">
                  <c:v>93.152547535134673</c:v>
                </c:pt>
                <c:pt idx="4">
                  <c:v>90.377942392202939</c:v>
                </c:pt>
                <c:pt idx="5">
                  <c:v>89.593667058260451</c:v>
                </c:pt>
                <c:pt idx="6">
                  <c:v>89.854185702475746</c:v>
                </c:pt>
                <c:pt idx="7">
                  <c:v>89.801701257451157</c:v>
                </c:pt>
                <c:pt idx="8">
                  <c:v>91.22585171648609</c:v>
                </c:pt>
                <c:pt idx="9">
                  <c:v>92.276084497237093</c:v>
                </c:pt>
                <c:pt idx="10">
                  <c:v>92.679915589783761</c:v>
                </c:pt>
                <c:pt idx="11">
                  <c:v>92.903450376365143</c:v>
                </c:pt>
                <c:pt idx="12">
                  <c:v>94.575066353391634</c:v>
                </c:pt>
                <c:pt idx="13">
                  <c:v>95.260083540007827</c:v>
                </c:pt>
                <c:pt idx="14">
                  <c:v>95.940749684549459</c:v>
                </c:pt>
                <c:pt idx="15">
                  <c:v>96.111256145846937</c:v>
                </c:pt>
                <c:pt idx="16">
                  <c:v>96.834888830875002</c:v>
                </c:pt>
                <c:pt idx="17">
                  <c:v>96.056052299525746</c:v>
                </c:pt>
                <c:pt idx="18">
                  <c:v>95.439835965713797</c:v>
                </c:pt>
                <c:pt idx="19">
                  <c:v>95.100998564156114</c:v>
                </c:pt>
                <c:pt idx="20">
                  <c:v>94.080135317408519</c:v>
                </c:pt>
                <c:pt idx="21">
                  <c:v>92.888934212243839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0E-4A19-9A66-80708998DE12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'Other services'!$K$109:$K$149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'Other services'!$L$151:$L$191</c:f>
              <c:numCache>
                <c:formatCode>0.0</c:formatCode>
                <c:ptCount val="41"/>
                <c:pt idx="0">
                  <c:v>100</c:v>
                </c:pt>
                <c:pt idx="1">
                  <c:v>100.47995730848017</c:v>
                </c:pt>
                <c:pt idx="2">
                  <c:v>102.03693661339403</c:v>
                </c:pt>
                <c:pt idx="3">
                  <c:v>102.35746567495021</c:v>
                </c:pt>
                <c:pt idx="4">
                  <c:v>98.389907414282206</c:v>
                </c:pt>
                <c:pt idx="5">
                  <c:v>96.8679316172054</c:v>
                </c:pt>
                <c:pt idx="6">
                  <c:v>99.549150935994447</c:v>
                </c:pt>
                <c:pt idx="7">
                  <c:v>99.447924013847057</c:v>
                </c:pt>
                <c:pt idx="8">
                  <c:v>99.1669420592211</c:v>
                </c:pt>
                <c:pt idx="9">
                  <c:v>97.817240580200945</c:v>
                </c:pt>
                <c:pt idx="10">
                  <c:v>97.831656312275626</c:v>
                </c:pt>
                <c:pt idx="11">
                  <c:v>99.425465814257507</c:v>
                </c:pt>
                <c:pt idx="12">
                  <c:v>102.99356786681746</c:v>
                </c:pt>
                <c:pt idx="13">
                  <c:v>103.42399402556677</c:v>
                </c:pt>
                <c:pt idx="14">
                  <c:v>106.01219549177019</c:v>
                </c:pt>
                <c:pt idx="15">
                  <c:v>107.82325047276503</c:v>
                </c:pt>
                <c:pt idx="16">
                  <c:v>105.4565897164811</c:v>
                </c:pt>
                <c:pt idx="17">
                  <c:v>101.60555799447411</c:v>
                </c:pt>
                <c:pt idx="18">
                  <c:v>101.01210102218849</c:v>
                </c:pt>
                <c:pt idx="19">
                  <c:v>99.870614024725739</c:v>
                </c:pt>
                <c:pt idx="20">
                  <c:v>99.0554252662713</c:v>
                </c:pt>
                <c:pt idx="21">
                  <c:v>98.64300444843191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0E-4A19-9A66-80708998D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ax val="115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Mining!$K$108:$K$148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Mining!$L$108:$L$148</c:f>
              <c:numCache>
                <c:formatCode>0.0</c:formatCode>
                <c:ptCount val="41"/>
                <c:pt idx="0">
                  <c:v>100</c:v>
                </c:pt>
                <c:pt idx="1">
                  <c:v>99.475862825187093</c:v>
                </c:pt>
                <c:pt idx="2">
                  <c:v>98.47583541215495</c:v>
                </c:pt>
                <c:pt idx="3">
                  <c:v>94.596343101510456</c:v>
                </c:pt>
                <c:pt idx="4">
                  <c:v>91.957564626223302</c:v>
                </c:pt>
                <c:pt idx="5">
                  <c:v>92.125332383014893</c:v>
                </c:pt>
                <c:pt idx="6">
                  <c:v>92.277748841799394</c:v>
                </c:pt>
                <c:pt idx="7">
                  <c:v>92.450450944378957</c:v>
                </c:pt>
                <c:pt idx="8">
                  <c:v>93.769566051700977</c:v>
                </c:pt>
                <c:pt idx="9">
                  <c:v>93.938978590421883</c:v>
                </c:pt>
                <c:pt idx="10">
                  <c:v>94.227911949340708</c:v>
                </c:pt>
                <c:pt idx="11">
                  <c:v>94.533293127552838</c:v>
                </c:pt>
                <c:pt idx="12">
                  <c:v>95.630362674415409</c:v>
                </c:pt>
                <c:pt idx="13">
                  <c:v>95.867211272238819</c:v>
                </c:pt>
                <c:pt idx="14">
                  <c:v>95.245483702952384</c:v>
                </c:pt>
                <c:pt idx="15">
                  <c:v>96.046492502535713</c:v>
                </c:pt>
                <c:pt idx="16">
                  <c:v>98.141396419857998</c:v>
                </c:pt>
                <c:pt idx="17">
                  <c:v>99.507113681844345</c:v>
                </c:pt>
                <c:pt idx="18">
                  <c:v>99.20940815263576</c:v>
                </c:pt>
                <c:pt idx="19">
                  <c:v>99.198442939773571</c:v>
                </c:pt>
                <c:pt idx="20">
                  <c:v>98.748869212423585</c:v>
                </c:pt>
                <c:pt idx="21">
                  <c:v>98.707837385893257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E-44F8-9E8C-A7AF764FA17F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Mining!$K$108:$K$148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Mining!$L$150:$L$190</c:f>
              <c:numCache>
                <c:formatCode>0.0</c:formatCode>
                <c:ptCount val="41"/>
                <c:pt idx="0">
                  <c:v>100</c:v>
                </c:pt>
                <c:pt idx="1">
                  <c:v>96.944874791543867</c:v>
                </c:pt>
                <c:pt idx="2">
                  <c:v>94.857185293342567</c:v>
                </c:pt>
                <c:pt idx="3">
                  <c:v>83.619239258295238</c:v>
                </c:pt>
                <c:pt idx="4">
                  <c:v>73.610506229618082</c:v>
                </c:pt>
                <c:pt idx="5">
                  <c:v>74.015263259062309</c:v>
                </c:pt>
                <c:pt idx="6">
                  <c:v>73.722470571064179</c:v>
                </c:pt>
                <c:pt idx="7">
                  <c:v>75.058578641681606</c:v>
                </c:pt>
                <c:pt idx="8">
                  <c:v>78.263671652479047</c:v>
                </c:pt>
                <c:pt idx="9">
                  <c:v>77.656164002405902</c:v>
                </c:pt>
                <c:pt idx="10">
                  <c:v>77.047245044577124</c:v>
                </c:pt>
                <c:pt idx="11">
                  <c:v>77.792051414551651</c:v>
                </c:pt>
                <c:pt idx="12">
                  <c:v>75.835764583474401</c:v>
                </c:pt>
                <c:pt idx="13">
                  <c:v>76.169524255534242</c:v>
                </c:pt>
                <c:pt idx="14">
                  <c:v>74.972682872416428</c:v>
                </c:pt>
                <c:pt idx="15">
                  <c:v>76.006865579179092</c:v>
                </c:pt>
                <c:pt idx="16">
                  <c:v>78.604269790516085</c:v>
                </c:pt>
                <c:pt idx="17">
                  <c:v>78.666161674555511</c:v>
                </c:pt>
                <c:pt idx="18">
                  <c:v>77.22902802590346</c:v>
                </c:pt>
                <c:pt idx="19">
                  <c:v>77.084341089367726</c:v>
                </c:pt>
                <c:pt idx="20">
                  <c:v>77.659435637978618</c:v>
                </c:pt>
                <c:pt idx="21">
                  <c:v>78.818370251841415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7E-44F8-9E8C-A7AF764FA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Manufacturing!$L$53:$L$60</c:f>
              <c:numCache>
                <c:formatCode>0.0</c:formatCode>
                <c:ptCount val="8"/>
                <c:pt idx="0">
                  <c:v>96.268022595797618</c:v>
                </c:pt>
                <c:pt idx="1">
                  <c:v>96.626154528710288</c:v>
                </c:pt>
                <c:pt idx="2">
                  <c:v>96.893664474181591</c:v>
                </c:pt>
                <c:pt idx="3">
                  <c:v>94.949047408063805</c:v>
                </c:pt>
                <c:pt idx="4">
                  <c:v>97.192098012779184</c:v>
                </c:pt>
                <c:pt idx="5">
                  <c:v>93.160043322502702</c:v>
                </c:pt>
                <c:pt idx="6">
                  <c:v>95.932802829354557</c:v>
                </c:pt>
                <c:pt idx="7">
                  <c:v>96.081830790568659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B3-41C6-9C36-D12AA3E828B8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Manufacturing!$L$62:$L$69</c:f>
              <c:numCache>
                <c:formatCode>0.0</c:formatCode>
                <c:ptCount val="8"/>
                <c:pt idx="0">
                  <c:v>95.864234876654407</c:v>
                </c:pt>
                <c:pt idx="1">
                  <c:v>96.091071644640436</c:v>
                </c:pt>
                <c:pt idx="2">
                  <c:v>96.520374990549627</c:v>
                </c:pt>
                <c:pt idx="3">
                  <c:v>95.31982370636382</c:v>
                </c:pt>
                <c:pt idx="4">
                  <c:v>97.36600425972604</c:v>
                </c:pt>
                <c:pt idx="5">
                  <c:v>97.758893609930851</c:v>
                </c:pt>
                <c:pt idx="6">
                  <c:v>95.490716180371351</c:v>
                </c:pt>
                <c:pt idx="7">
                  <c:v>94.417475728155338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B3-41C6-9C36-D12AA3E828B8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Manufacturing!$L$71:$L$78</c:f>
              <c:numCache>
                <c:formatCode>0.0</c:formatCode>
                <c:ptCount val="8"/>
                <c:pt idx="0">
                  <c:v>95.57590053498474</c:v>
                </c:pt>
                <c:pt idx="1">
                  <c:v>96.801333673922102</c:v>
                </c:pt>
                <c:pt idx="2">
                  <c:v>96.187457473349966</c:v>
                </c:pt>
                <c:pt idx="3">
                  <c:v>96.177273045262694</c:v>
                </c:pt>
                <c:pt idx="4">
                  <c:v>98.063661410399206</c:v>
                </c:pt>
                <c:pt idx="5">
                  <c:v>98.456385903524108</c:v>
                </c:pt>
                <c:pt idx="6">
                  <c:v>97.896551724137936</c:v>
                </c:pt>
                <c:pt idx="7">
                  <c:v>97.190013869625531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B3-41C6-9C36-D12AA3E82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image" Target="../media/image1.png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image" Target="../media/image1.png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image" Target="../media/image1.png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image" Target="../media/image1.png"/><Relationship Id="rId5" Type="http://schemas.openxmlformats.org/officeDocument/2006/relationships/chart" Target="../charts/chart48.xml"/><Relationship Id="rId4" Type="http://schemas.openxmlformats.org/officeDocument/2006/relationships/chart" Target="../charts/chart4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image" Target="../media/image1.png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image" Target="../media/image1.png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image" Target="../media/image1.png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image" Target="../media/image1.png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image" Target="../media/image1.png"/><Relationship Id="rId5" Type="http://schemas.openxmlformats.org/officeDocument/2006/relationships/chart" Target="../charts/chart68.xml"/><Relationship Id="rId4" Type="http://schemas.openxmlformats.org/officeDocument/2006/relationships/chart" Target="../charts/chart67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image" Target="../media/image1.png"/><Relationship Id="rId5" Type="http://schemas.openxmlformats.org/officeDocument/2006/relationships/chart" Target="../charts/chart72.xml"/><Relationship Id="rId4" Type="http://schemas.openxmlformats.org/officeDocument/2006/relationships/chart" Target="../charts/chart7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4.xml"/><Relationship Id="rId2" Type="http://schemas.openxmlformats.org/officeDocument/2006/relationships/chart" Target="../charts/chart73.xml"/><Relationship Id="rId1" Type="http://schemas.openxmlformats.org/officeDocument/2006/relationships/image" Target="../media/image1.png"/><Relationship Id="rId5" Type="http://schemas.openxmlformats.org/officeDocument/2006/relationships/chart" Target="../charts/chart76.xml"/><Relationship Id="rId4" Type="http://schemas.openxmlformats.org/officeDocument/2006/relationships/chart" Target="../charts/chart7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png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image" Target="../media/image1.png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image" Target="../media/image1.png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image" Target="../media/image1.png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image" Target="../media/image1.png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D3E19E3C-ADA5-405B-BD6D-F7E8D38C1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E96FB4-47FC-4EEB-8283-5EBCEEA81B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695C6F3-461D-4650-AF3F-B1C165BF45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92F2694-3429-405C-AC5F-4C8672B2EB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DBEC3CC-808F-49DE-9EC2-FEE94D1C40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F13967D-C7FA-4036-9FC5-FD19DDCA5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FB1F1BB-627A-4089-B6EB-7E504ACE1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E61F84C-D055-4B1F-86E6-8BC616B79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9E6A7CC-387B-4A1F-A485-908DFDE04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2F4C8FA-1174-4399-A525-39F88310C8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3D57E9AE-857E-4FDA-839D-880697677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75C1AEA-3C44-4499-8855-90D0909A62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B6C4D76-6949-4E43-A333-7C3B467EC9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41A952-2AA7-42FB-A6B3-C7DB583E91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4DAE42C-D671-478E-993A-A4911B6760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90EC2A8-0E00-418E-8A32-DBA463625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BE98BE-6BC5-4D87-8D5C-153FFFE77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181B6C9-D2A1-477A-B0AB-EB4FC745E6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7603D74-9FF7-4D34-AFCE-7D214F1EA7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8AA8F64-F4F7-42AB-BF04-B2B3B69426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DCB647AE-FB3C-455E-8125-FCE13FCAB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D0D73D2-1CC0-4610-9AB0-FFE55614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4BDC51-05AA-40FB-A5A3-1D4201C871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4EFCD1D-BB1F-46FD-9A70-5A44136256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1E1632B-DD56-499C-B978-FFA02C77D4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7844FDB-BE7B-4731-A384-A766EFEDF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FB4B1C2-DBBC-408E-8916-D6F36C195D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A9EEDEB-B982-49FE-9A14-AACA93A25C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D299B2C-BCC2-4149-B1E6-61138438BC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0004FA6-5E5B-481F-BBF7-438FED304A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C9E62EA3-3544-4D1E-9036-2A921A701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EC9B10-B2F4-4627-A4CE-9D2E98D275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918F6F8-A8E3-4B1C-8B6E-ED6AABD732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E6D18F9-8728-4000-BD12-1A9B18C7DE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091A47D-26AE-48A2-B7A5-CB69361C4C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AB585ED-D9DB-4507-AF50-7F6A3E390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37893CC-D3A0-4704-80BD-893273DB0B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78A0C98-18F5-4D39-9EAE-C4951BB8BE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FB71487-D1B7-472E-B5B4-C39E792236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6FBAF46-AA9C-4D22-98F2-6BDD2BAEAA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71AC8A9B-5055-4247-8413-A00422A90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6CA66C6-11EF-44A4-B02C-2F03503DB0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0D2ECBA-63EA-466B-8CAC-9562A2B89D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FA235EA-DDED-4742-993E-733AC6F72C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9D67A84-3531-4283-8068-F7B65D393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460E5FAD-C190-40A0-90FE-20A72C98A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BB161A1-7539-414A-9E2E-BF655525E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6AA8B77-47DD-4777-A98D-9EB5664934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2DF7EED-85E6-4C39-9656-D97A0E6088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E628305-CDA6-4367-9FD2-97C41F129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54483417-E7B8-46AA-89EB-E590F72DF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3F5AE66-562C-4A6E-9A72-79ACC08D0E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0749DB4-07DE-4394-A722-31C9D63C86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B4E1EAC-C3C1-43B2-AF18-FC7D6CDFC1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87BE3BA-C7A1-498C-A7A4-2D4E1B3F2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3A905CB0-BF7C-44D7-A7F8-94A3F276A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7416C12-4C9D-4AD9-969C-19C1B26C46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2C4C34B-0305-4128-8C8A-8280E04C44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E398613-90AE-468B-904C-59F741912A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9F8C4FA-35F7-4B3B-9E5C-0526AB6699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C06497EE-9DD1-4D1F-B4FE-FF91FA1AF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3CD1CC-9C99-4E16-9B17-12CB6C9978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2F87A5B-D89A-4276-84A4-53C66A395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45A72D8-48C2-4C9A-BF0F-D835C45EA9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83B04B4-D4E5-418F-AFD5-9482E7A26D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37283948-7976-47B8-BFB0-ED55BD73B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DCCD19E-457B-4243-B875-1080F1AF81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C4F2E76-FB59-4B14-9AAF-5BE5E89CE0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8589A9B-1DA4-4AE8-8E8C-D4757F9B3D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B470126-E5B8-4A41-8774-5C66CBEE8C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6C93D11-A053-4DBA-A3B5-B861E5501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DFA6B05-375F-4CF7-8FC2-D03B93A894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D16937A-0722-4BE3-8314-A12563BC7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5BAA588-9760-429A-B3D7-1062F21662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4ACBD15-A125-428E-8129-39E31550AD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733FB767-892D-401C-8FBF-1C613F64A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5CFB49E-A9EA-448D-AEA9-89F5A2E5A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C37A616-B2A3-4D5B-8224-B196222310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61067EA-30D8-46AC-8B15-27F6225090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E70B6D6-494F-402A-98E2-9B27A7680E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A60D7AB-D316-4874-BD87-E4353B387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31BCFFD-DBA8-4478-AD73-D7E808FD62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597FF29-5624-4CA7-B76D-C7BDC1FD71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B3CF4FB-7F77-4AFB-B7E1-092DBC9B4A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F7BB4EF-000F-4DD4-AEC0-2E53CE13A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CFCE5EC4-90AC-4978-8397-A35980364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5EA8421-7CC8-463C-8690-C54E176098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FF2D99E-7A1B-4966-9BA1-9E56D0FA07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0E59346-82A5-438D-99BC-1B592F508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02FBABE-3DDA-4B3B-9F91-366809E295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961B3DD-894C-49A2-BA97-1DD13B382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B010D2F-5756-4688-B918-D5A7886564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78D8A18-AD81-4772-9585-F6E20AE223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CF8504E-DB8A-41FA-8A25-409B919A63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F3714DC-19F6-415E-A971-9DF845E3DB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37"/>
  <sheetViews>
    <sheetView showGridLines="0" tabSelected="1" zoomScaleNormal="100" workbookViewId="0">
      <pane ySplit="3" topLeftCell="A4" activePane="bottomLeft" state="frozen"/>
      <selection sqref="A1:B1"/>
      <selection pane="bottomLeft" activeCell="A4" sqref="A4"/>
    </sheetView>
  </sheetViews>
  <sheetFormatPr defaultRowHeight="15" x14ac:dyDescent="0.25"/>
  <cols>
    <col min="1" max="2" width="7.5703125" style="1" customWidth="1"/>
    <col min="3" max="3" width="70.85546875" style="1" customWidth="1"/>
    <col min="4" max="4" width="25.5703125" style="1" customWidth="1"/>
    <col min="5" max="5" width="52.42578125" style="1" customWidth="1"/>
    <col min="6" max="256" width="8.85546875" style="1"/>
    <col min="257" max="258" width="7.5703125" style="1" customWidth="1"/>
    <col min="259" max="259" width="140.5703125" style="1" customWidth="1"/>
    <col min="260" max="260" width="25.5703125" style="1" customWidth="1"/>
    <col min="261" max="261" width="52.42578125" style="1" customWidth="1"/>
    <col min="262" max="512" width="8.85546875" style="1"/>
    <col min="513" max="514" width="7.5703125" style="1" customWidth="1"/>
    <col min="515" max="515" width="140.5703125" style="1" customWidth="1"/>
    <col min="516" max="516" width="25.5703125" style="1" customWidth="1"/>
    <col min="517" max="517" width="52.42578125" style="1" customWidth="1"/>
    <col min="518" max="768" width="8.85546875" style="1"/>
    <col min="769" max="770" width="7.5703125" style="1" customWidth="1"/>
    <col min="771" max="771" width="140.5703125" style="1" customWidth="1"/>
    <col min="772" max="772" width="25.5703125" style="1" customWidth="1"/>
    <col min="773" max="773" width="52.42578125" style="1" customWidth="1"/>
    <col min="774" max="1024" width="8.85546875" style="1"/>
    <col min="1025" max="1026" width="7.5703125" style="1" customWidth="1"/>
    <col min="1027" max="1027" width="140.5703125" style="1" customWidth="1"/>
    <col min="1028" max="1028" width="25.5703125" style="1" customWidth="1"/>
    <col min="1029" max="1029" width="52.42578125" style="1" customWidth="1"/>
    <col min="1030" max="1280" width="8.85546875" style="1"/>
    <col min="1281" max="1282" width="7.5703125" style="1" customWidth="1"/>
    <col min="1283" max="1283" width="140.5703125" style="1" customWidth="1"/>
    <col min="1284" max="1284" width="25.5703125" style="1" customWidth="1"/>
    <col min="1285" max="1285" width="52.42578125" style="1" customWidth="1"/>
    <col min="1286" max="1536" width="8.85546875" style="1"/>
    <col min="1537" max="1538" width="7.5703125" style="1" customWidth="1"/>
    <col min="1539" max="1539" width="140.5703125" style="1" customWidth="1"/>
    <col min="1540" max="1540" width="25.5703125" style="1" customWidth="1"/>
    <col min="1541" max="1541" width="52.42578125" style="1" customWidth="1"/>
    <col min="1542" max="1792" width="8.85546875" style="1"/>
    <col min="1793" max="1794" width="7.5703125" style="1" customWidth="1"/>
    <col min="1795" max="1795" width="140.5703125" style="1" customWidth="1"/>
    <col min="1796" max="1796" width="25.5703125" style="1" customWidth="1"/>
    <col min="1797" max="1797" width="52.42578125" style="1" customWidth="1"/>
    <col min="1798" max="2048" width="8.85546875" style="1"/>
    <col min="2049" max="2050" width="7.5703125" style="1" customWidth="1"/>
    <col min="2051" max="2051" width="140.5703125" style="1" customWidth="1"/>
    <col min="2052" max="2052" width="25.5703125" style="1" customWidth="1"/>
    <col min="2053" max="2053" width="52.42578125" style="1" customWidth="1"/>
    <col min="2054" max="2304" width="8.85546875" style="1"/>
    <col min="2305" max="2306" width="7.5703125" style="1" customWidth="1"/>
    <col min="2307" max="2307" width="140.5703125" style="1" customWidth="1"/>
    <col min="2308" max="2308" width="25.5703125" style="1" customWidth="1"/>
    <col min="2309" max="2309" width="52.42578125" style="1" customWidth="1"/>
    <col min="2310" max="2560" width="8.85546875" style="1"/>
    <col min="2561" max="2562" width="7.5703125" style="1" customWidth="1"/>
    <col min="2563" max="2563" width="140.5703125" style="1" customWidth="1"/>
    <col min="2564" max="2564" width="25.5703125" style="1" customWidth="1"/>
    <col min="2565" max="2565" width="52.42578125" style="1" customWidth="1"/>
    <col min="2566" max="2816" width="8.85546875" style="1"/>
    <col min="2817" max="2818" width="7.5703125" style="1" customWidth="1"/>
    <col min="2819" max="2819" width="140.5703125" style="1" customWidth="1"/>
    <col min="2820" max="2820" width="25.5703125" style="1" customWidth="1"/>
    <col min="2821" max="2821" width="52.42578125" style="1" customWidth="1"/>
    <col min="2822" max="3072" width="8.85546875" style="1"/>
    <col min="3073" max="3074" width="7.5703125" style="1" customWidth="1"/>
    <col min="3075" max="3075" width="140.5703125" style="1" customWidth="1"/>
    <col min="3076" max="3076" width="25.5703125" style="1" customWidth="1"/>
    <col min="3077" max="3077" width="52.42578125" style="1" customWidth="1"/>
    <col min="3078" max="3328" width="8.85546875" style="1"/>
    <col min="3329" max="3330" width="7.5703125" style="1" customWidth="1"/>
    <col min="3331" max="3331" width="140.5703125" style="1" customWidth="1"/>
    <col min="3332" max="3332" width="25.5703125" style="1" customWidth="1"/>
    <col min="3333" max="3333" width="52.42578125" style="1" customWidth="1"/>
    <col min="3334" max="3584" width="8.85546875" style="1"/>
    <col min="3585" max="3586" width="7.5703125" style="1" customWidth="1"/>
    <col min="3587" max="3587" width="140.5703125" style="1" customWidth="1"/>
    <col min="3588" max="3588" width="25.5703125" style="1" customWidth="1"/>
    <col min="3589" max="3589" width="52.42578125" style="1" customWidth="1"/>
    <col min="3590" max="3840" width="8.85546875" style="1"/>
    <col min="3841" max="3842" width="7.5703125" style="1" customWidth="1"/>
    <col min="3843" max="3843" width="140.5703125" style="1" customWidth="1"/>
    <col min="3844" max="3844" width="25.5703125" style="1" customWidth="1"/>
    <col min="3845" max="3845" width="52.42578125" style="1" customWidth="1"/>
    <col min="3846" max="4096" width="8.85546875" style="1"/>
    <col min="4097" max="4098" width="7.5703125" style="1" customWidth="1"/>
    <col min="4099" max="4099" width="140.5703125" style="1" customWidth="1"/>
    <col min="4100" max="4100" width="25.5703125" style="1" customWidth="1"/>
    <col min="4101" max="4101" width="52.42578125" style="1" customWidth="1"/>
    <col min="4102" max="4352" width="8.85546875" style="1"/>
    <col min="4353" max="4354" width="7.5703125" style="1" customWidth="1"/>
    <col min="4355" max="4355" width="140.5703125" style="1" customWidth="1"/>
    <col min="4356" max="4356" width="25.5703125" style="1" customWidth="1"/>
    <col min="4357" max="4357" width="52.42578125" style="1" customWidth="1"/>
    <col min="4358" max="4608" width="8.85546875" style="1"/>
    <col min="4609" max="4610" width="7.5703125" style="1" customWidth="1"/>
    <col min="4611" max="4611" width="140.5703125" style="1" customWidth="1"/>
    <col min="4612" max="4612" width="25.5703125" style="1" customWidth="1"/>
    <col min="4613" max="4613" width="52.42578125" style="1" customWidth="1"/>
    <col min="4614" max="4864" width="8.85546875" style="1"/>
    <col min="4865" max="4866" width="7.5703125" style="1" customWidth="1"/>
    <col min="4867" max="4867" width="140.5703125" style="1" customWidth="1"/>
    <col min="4868" max="4868" width="25.5703125" style="1" customWidth="1"/>
    <col min="4869" max="4869" width="52.42578125" style="1" customWidth="1"/>
    <col min="4870" max="5120" width="8.85546875" style="1"/>
    <col min="5121" max="5122" width="7.5703125" style="1" customWidth="1"/>
    <col min="5123" max="5123" width="140.5703125" style="1" customWidth="1"/>
    <col min="5124" max="5124" width="25.5703125" style="1" customWidth="1"/>
    <col min="5125" max="5125" width="52.42578125" style="1" customWidth="1"/>
    <col min="5126" max="5376" width="8.85546875" style="1"/>
    <col min="5377" max="5378" width="7.5703125" style="1" customWidth="1"/>
    <col min="5379" max="5379" width="140.5703125" style="1" customWidth="1"/>
    <col min="5380" max="5380" width="25.5703125" style="1" customWidth="1"/>
    <col min="5381" max="5381" width="52.42578125" style="1" customWidth="1"/>
    <col min="5382" max="5632" width="8.85546875" style="1"/>
    <col min="5633" max="5634" width="7.5703125" style="1" customWidth="1"/>
    <col min="5635" max="5635" width="140.5703125" style="1" customWidth="1"/>
    <col min="5636" max="5636" width="25.5703125" style="1" customWidth="1"/>
    <col min="5637" max="5637" width="52.42578125" style="1" customWidth="1"/>
    <col min="5638" max="5888" width="8.85546875" style="1"/>
    <col min="5889" max="5890" width="7.5703125" style="1" customWidth="1"/>
    <col min="5891" max="5891" width="140.5703125" style="1" customWidth="1"/>
    <col min="5892" max="5892" width="25.5703125" style="1" customWidth="1"/>
    <col min="5893" max="5893" width="52.42578125" style="1" customWidth="1"/>
    <col min="5894" max="6144" width="8.85546875" style="1"/>
    <col min="6145" max="6146" width="7.5703125" style="1" customWidth="1"/>
    <col min="6147" max="6147" width="140.5703125" style="1" customWidth="1"/>
    <col min="6148" max="6148" width="25.5703125" style="1" customWidth="1"/>
    <col min="6149" max="6149" width="52.42578125" style="1" customWidth="1"/>
    <col min="6150" max="6400" width="8.85546875" style="1"/>
    <col min="6401" max="6402" width="7.5703125" style="1" customWidth="1"/>
    <col min="6403" max="6403" width="140.5703125" style="1" customWidth="1"/>
    <col min="6404" max="6404" width="25.5703125" style="1" customWidth="1"/>
    <col min="6405" max="6405" width="52.42578125" style="1" customWidth="1"/>
    <col min="6406" max="6656" width="8.85546875" style="1"/>
    <col min="6657" max="6658" width="7.5703125" style="1" customWidth="1"/>
    <col min="6659" max="6659" width="140.5703125" style="1" customWidth="1"/>
    <col min="6660" max="6660" width="25.5703125" style="1" customWidth="1"/>
    <col min="6661" max="6661" width="52.42578125" style="1" customWidth="1"/>
    <col min="6662" max="6912" width="8.85546875" style="1"/>
    <col min="6913" max="6914" width="7.5703125" style="1" customWidth="1"/>
    <col min="6915" max="6915" width="140.5703125" style="1" customWidth="1"/>
    <col min="6916" max="6916" width="25.5703125" style="1" customWidth="1"/>
    <col min="6917" max="6917" width="52.42578125" style="1" customWidth="1"/>
    <col min="6918" max="7168" width="8.85546875" style="1"/>
    <col min="7169" max="7170" width="7.5703125" style="1" customWidth="1"/>
    <col min="7171" max="7171" width="140.5703125" style="1" customWidth="1"/>
    <col min="7172" max="7172" width="25.5703125" style="1" customWidth="1"/>
    <col min="7173" max="7173" width="52.42578125" style="1" customWidth="1"/>
    <col min="7174" max="7424" width="8.85546875" style="1"/>
    <col min="7425" max="7426" width="7.5703125" style="1" customWidth="1"/>
    <col min="7427" max="7427" width="140.5703125" style="1" customWidth="1"/>
    <col min="7428" max="7428" width="25.5703125" style="1" customWidth="1"/>
    <col min="7429" max="7429" width="52.42578125" style="1" customWidth="1"/>
    <col min="7430" max="7680" width="8.85546875" style="1"/>
    <col min="7681" max="7682" width="7.5703125" style="1" customWidth="1"/>
    <col min="7683" max="7683" width="140.5703125" style="1" customWidth="1"/>
    <col min="7684" max="7684" width="25.5703125" style="1" customWidth="1"/>
    <col min="7685" max="7685" width="52.42578125" style="1" customWidth="1"/>
    <col min="7686" max="7936" width="8.85546875" style="1"/>
    <col min="7937" max="7938" width="7.5703125" style="1" customWidth="1"/>
    <col min="7939" max="7939" width="140.5703125" style="1" customWidth="1"/>
    <col min="7940" max="7940" width="25.5703125" style="1" customWidth="1"/>
    <col min="7941" max="7941" width="52.42578125" style="1" customWidth="1"/>
    <col min="7942" max="8192" width="8.85546875" style="1"/>
    <col min="8193" max="8194" width="7.5703125" style="1" customWidth="1"/>
    <col min="8195" max="8195" width="140.5703125" style="1" customWidth="1"/>
    <col min="8196" max="8196" width="25.5703125" style="1" customWidth="1"/>
    <col min="8197" max="8197" width="52.42578125" style="1" customWidth="1"/>
    <col min="8198" max="8448" width="8.85546875" style="1"/>
    <col min="8449" max="8450" width="7.5703125" style="1" customWidth="1"/>
    <col min="8451" max="8451" width="140.5703125" style="1" customWidth="1"/>
    <col min="8452" max="8452" width="25.5703125" style="1" customWidth="1"/>
    <col min="8453" max="8453" width="52.42578125" style="1" customWidth="1"/>
    <col min="8454" max="8704" width="8.85546875" style="1"/>
    <col min="8705" max="8706" width="7.5703125" style="1" customWidth="1"/>
    <col min="8707" max="8707" width="140.5703125" style="1" customWidth="1"/>
    <col min="8708" max="8708" width="25.5703125" style="1" customWidth="1"/>
    <col min="8709" max="8709" width="52.42578125" style="1" customWidth="1"/>
    <col min="8710" max="8960" width="8.85546875" style="1"/>
    <col min="8961" max="8962" width="7.5703125" style="1" customWidth="1"/>
    <col min="8963" max="8963" width="140.5703125" style="1" customWidth="1"/>
    <col min="8964" max="8964" width="25.5703125" style="1" customWidth="1"/>
    <col min="8965" max="8965" width="52.42578125" style="1" customWidth="1"/>
    <col min="8966" max="9216" width="8.85546875" style="1"/>
    <col min="9217" max="9218" width="7.5703125" style="1" customWidth="1"/>
    <col min="9219" max="9219" width="140.5703125" style="1" customWidth="1"/>
    <col min="9220" max="9220" width="25.5703125" style="1" customWidth="1"/>
    <col min="9221" max="9221" width="52.42578125" style="1" customWidth="1"/>
    <col min="9222" max="9472" width="8.85546875" style="1"/>
    <col min="9473" max="9474" width="7.5703125" style="1" customWidth="1"/>
    <col min="9475" max="9475" width="140.5703125" style="1" customWidth="1"/>
    <col min="9476" max="9476" width="25.5703125" style="1" customWidth="1"/>
    <col min="9477" max="9477" width="52.42578125" style="1" customWidth="1"/>
    <col min="9478" max="9728" width="8.85546875" style="1"/>
    <col min="9729" max="9730" width="7.5703125" style="1" customWidth="1"/>
    <col min="9731" max="9731" width="140.5703125" style="1" customWidth="1"/>
    <col min="9732" max="9732" width="25.5703125" style="1" customWidth="1"/>
    <col min="9733" max="9733" width="52.42578125" style="1" customWidth="1"/>
    <col min="9734" max="9984" width="8.85546875" style="1"/>
    <col min="9985" max="9986" width="7.5703125" style="1" customWidth="1"/>
    <col min="9987" max="9987" width="140.5703125" style="1" customWidth="1"/>
    <col min="9988" max="9988" width="25.5703125" style="1" customWidth="1"/>
    <col min="9989" max="9989" width="52.42578125" style="1" customWidth="1"/>
    <col min="9990" max="10240" width="8.85546875" style="1"/>
    <col min="10241" max="10242" width="7.5703125" style="1" customWidth="1"/>
    <col min="10243" max="10243" width="140.5703125" style="1" customWidth="1"/>
    <col min="10244" max="10244" width="25.5703125" style="1" customWidth="1"/>
    <col min="10245" max="10245" width="52.42578125" style="1" customWidth="1"/>
    <col min="10246" max="10496" width="8.85546875" style="1"/>
    <col min="10497" max="10498" width="7.5703125" style="1" customWidth="1"/>
    <col min="10499" max="10499" width="140.5703125" style="1" customWidth="1"/>
    <col min="10500" max="10500" width="25.5703125" style="1" customWidth="1"/>
    <col min="10501" max="10501" width="52.42578125" style="1" customWidth="1"/>
    <col min="10502" max="10752" width="8.85546875" style="1"/>
    <col min="10753" max="10754" width="7.5703125" style="1" customWidth="1"/>
    <col min="10755" max="10755" width="140.5703125" style="1" customWidth="1"/>
    <col min="10756" max="10756" width="25.5703125" style="1" customWidth="1"/>
    <col min="10757" max="10757" width="52.42578125" style="1" customWidth="1"/>
    <col min="10758" max="11008" width="8.85546875" style="1"/>
    <col min="11009" max="11010" width="7.5703125" style="1" customWidth="1"/>
    <col min="11011" max="11011" width="140.5703125" style="1" customWidth="1"/>
    <col min="11012" max="11012" width="25.5703125" style="1" customWidth="1"/>
    <col min="11013" max="11013" width="52.42578125" style="1" customWidth="1"/>
    <col min="11014" max="11264" width="8.85546875" style="1"/>
    <col min="11265" max="11266" width="7.5703125" style="1" customWidth="1"/>
    <col min="11267" max="11267" width="140.5703125" style="1" customWidth="1"/>
    <col min="11268" max="11268" width="25.5703125" style="1" customWidth="1"/>
    <col min="11269" max="11269" width="52.42578125" style="1" customWidth="1"/>
    <col min="11270" max="11520" width="8.85546875" style="1"/>
    <col min="11521" max="11522" width="7.5703125" style="1" customWidth="1"/>
    <col min="11523" max="11523" width="140.5703125" style="1" customWidth="1"/>
    <col min="11524" max="11524" width="25.5703125" style="1" customWidth="1"/>
    <col min="11525" max="11525" width="52.42578125" style="1" customWidth="1"/>
    <col min="11526" max="11776" width="8.85546875" style="1"/>
    <col min="11777" max="11778" width="7.5703125" style="1" customWidth="1"/>
    <col min="11779" max="11779" width="140.5703125" style="1" customWidth="1"/>
    <col min="11780" max="11780" width="25.5703125" style="1" customWidth="1"/>
    <col min="11781" max="11781" width="52.42578125" style="1" customWidth="1"/>
    <col min="11782" max="12032" width="8.85546875" style="1"/>
    <col min="12033" max="12034" width="7.5703125" style="1" customWidth="1"/>
    <col min="12035" max="12035" width="140.5703125" style="1" customWidth="1"/>
    <col min="12036" max="12036" width="25.5703125" style="1" customWidth="1"/>
    <col min="12037" max="12037" width="52.42578125" style="1" customWidth="1"/>
    <col min="12038" max="12288" width="8.85546875" style="1"/>
    <col min="12289" max="12290" width="7.5703125" style="1" customWidth="1"/>
    <col min="12291" max="12291" width="140.5703125" style="1" customWidth="1"/>
    <col min="12292" max="12292" width="25.5703125" style="1" customWidth="1"/>
    <col min="12293" max="12293" width="52.42578125" style="1" customWidth="1"/>
    <col min="12294" max="12544" width="8.85546875" style="1"/>
    <col min="12545" max="12546" width="7.5703125" style="1" customWidth="1"/>
    <col min="12547" max="12547" width="140.5703125" style="1" customWidth="1"/>
    <col min="12548" max="12548" width="25.5703125" style="1" customWidth="1"/>
    <col min="12549" max="12549" width="52.42578125" style="1" customWidth="1"/>
    <col min="12550" max="12800" width="8.85546875" style="1"/>
    <col min="12801" max="12802" width="7.5703125" style="1" customWidth="1"/>
    <col min="12803" max="12803" width="140.5703125" style="1" customWidth="1"/>
    <col min="12804" max="12804" width="25.5703125" style="1" customWidth="1"/>
    <col min="12805" max="12805" width="52.42578125" style="1" customWidth="1"/>
    <col min="12806" max="13056" width="8.85546875" style="1"/>
    <col min="13057" max="13058" width="7.5703125" style="1" customWidth="1"/>
    <col min="13059" max="13059" width="140.5703125" style="1" customWidth="1"/>
    <col min="13060" max="13060" width="25.5703125" style="1" customWidth="1"/>
    <col min="13061" max="13061" width="52.42578125" style="1" customWidth="1"/>
    <col min="13062" max="13312" width="8.85546875" style="1"/>
    <col min="13313" max="13314" width="7.5703125" style="1" customWidth="1"/>
    <col min="13315" max="13315" width="140.5703125" style="1" customWidth="1"/>
    <col min="13316" max="13316" width="25.5703125" style="1" customWidth="1"/>
    <col min="13317" max="13317" width="52.42578125" style="1" customWidth="1"/>
    <col min="13318" max="13568" width="8.85546875" style="1"/>
    <col min="13569" max="13570" width="7.5703125" style="1" customWidth="1"/>
    <col min="13571" max="13571" width="140.5703125" style="1" customWidth="1"/>
    <col min="13572" max="13572" width="25.5703125" style="1" customWidth="1"/>
    <col min="13573" max="13573" width="52.42578125" style="1" customWidth="1"/>
    <col min="13574" max="13824" width="8.85546875" style="1"/>
    <col min="13825" max="13826" width="7.5703125" style="1" customWidth="1"/>
    <col min="13827" max="13827" width="140.5703125" style="1" customWidth="1"/>
    <col min="13828" max="13828" width="25.5703125" style="1" customWidth="1"/>
    <col min="13829" max="13829" width="52.42578125" style="1" customWidth="1"/>
    <col min="13830" max="14080" width="8.85546875" style="1"/>
    <col min="14081" max="14082" width="7.5703125" style="1" customWidth="1"/>
    <col min="14083" max="14083" width="140.5703125" style="1" customWidth="1"/>
    <col min="14084" max="14084" width="25.5703125" style="1" customWidth="1"/>
    <col min="14085" max="14085" width="52.42578125" style="1" customWidth="1"/>
    <col min="14086" max="14336" width="8.85546875" style="1"/>
    <col min="14337" max="14338" width="7.5703125" style="1" customWidth="1"/>
    <col min="14339" max="14339" width="140.5703125" style="1" customWidth="1"/>
    <col min="14340" max="14340" width="25.5703125" style="1" customWidth="1"/>
    <col min="14341" max="14341" width="52.42578125" style="1" customWidth="1"/>
    <col min="14342" max="14592" width="8.85546875" style="1"/>
    <col min="14593" max="14594" width="7.5703125" style="1" customWidth="1"/>
    <col min="14595" max="14595" width="140.5703125" style="1" customWidth="1"/>
    <col min="14596" max="14596" width="25.5703125" style="1" customWidth="1"/>
    <col min="14597" max="14597" width="52.42578125" style="1" customWidth="1"/>
    <col min="14598" max="14848" width="8.85546875" style="1"/>
    <col min="14849" max="14850" width="7.5703125" style="1" customWidth="1"/>
    <col min="14851" max="14851" width="140.5703125" style="1" customWidth="1"/>
    <col min="14852" max="14852" width="25.5703125" style="1" customWidth="1"/>
    <col min="14853" max="14853" width="52.42578125" style="1" customWidth="1"/>
    <col min="14854" max="15104" width="8.85546875" style="1"/>
    <col min="15105" max="15106" width="7.5703125" style="1" customWidth="1"/>
    <col min="15107" max="15107" width="140.5703125" style="1" customWidth="1"/>
    <col min="15108" max="15108" width="25.5703125" style="1" customWidth="1"/>
    <col min="15109" max="15109" width="52.42578125" style="1" customWidth="1"/>
    <col min="15110" max="15360" width="8.85546875" style="1"/>
    <col min="15361" max="15362" width="7.5703125" style="1" customWidth="1"/>
    <col min="15363" max="15363" width="140.5703125" style="1" customWidth="1"/>
    <col min="15364" max="15364" width="25.5703125" style="1" customWidth="1"/>
    <col min="15365" max="15365" width="52.42578125" style="1" customWidth="1"/>
    <col min="15366" max="15616" width="8.85546875" style="1"/>
    <col min="15617" max="15618" width="7.5703125" style="1" customWidth="1"/>
    <col min="15619" max="15619" width="140.5703125" style="1" customWidth="1"/>
    <col min="15620" max="15620" width="25.5703125" style="1" customWidth="1"/>
    <col min="15621" max="15621" width="52.42578125" style="1" customWidth="1"/>
    <col min="15622" max="15872" width="8.85546875" style="1"/>
    <col min="15873" max="15874" width="7.5703125" style="1" customWidth="1"/>
    <col min="15875" max="15875" width="140.5703125" style="1" customWidth="1"/>
    <col min="15876" max="15876" width="25.5703125" style="1" customWidth="1"/>
    <col min="15877" max="15877" width="52.42578125" style="1" customWidth="1"/>
    <col min="15878" max="16128" width="8.85546875" style="1"/>
    <col min="16129" max="16130" width="7.5703125" style="1" customWidth="1"/>
    <col min="16131" max="16131" width="140.5703125" style="1" customWidth="1"/>
    <col min="16132" max="16132" width="25.5703125" style="1" customWidth="1"/>
    <col min="16133" max="16133" width="52.42578125" style="1" customWidth="1"/>
    <col min="16134" max="16384" width="8.85546875" style="1"/>
  </cols>
  <sheetData>
    <row r="1" spans="1:3" ht="60" customHeight="1" x14ac:dyDescent="0.25">
      <c r="A1" s="77" t="s">
        <v>20</v>
      </c>
      <c r="B1" s="77"/>
      <c r="C1" s="77"/>
    </row>
    <row r="2" spans="1:3" ht="19.5" customHeight="1" x14ac:dyDescent="0.3">
      <c r="A2" s="7" t="s">
        <v>60</v>
      </c>
    </row>
    <row r="3" spans="1:3" ht="12.75" customHeight="1" x14ac:dyDescent="0.25">
      <c r="A3" s="8" t="s">
        <v>69</v>
      </c>
    </row>
    <row r="4" spans="1:3" ht="12.75" customHeight="1" x14ac:dyDescent="0.25"/>
    <row r="5" spans="1:3" ht="12.75" customHeight="1" x14ac:dyDescent="0.25">
      <c r="B5" s="9" t="s">
        <v>39</v>
      </c>
    </row>
    <row r="6" spans="1:3" ht="12.75" customHeight="1" x14ac:dyDescent="0.25">
      <c r="B6" s="10" t="s">
        <v>40</v>
      </c>
    </row>
    <row r="7" spans="1:3" ht="12.75" customHeight="1" x14ac:dyDescent="0.25">
      <c r="A7" s="11"/>
      <c r="B7" s="12">
        <v>1</v>
      </c>
      <c r="C7" s="13" t="s">
        <v>21</v>
      </c>
    </row>
    <row r="8" spans="1:3" ht="12.75" customHeight="1" x14ac:dyDescent="0.25">
      <c r="A8" s="11"/>
      <c r="B8" s="12">
        <v>2</v>
      </c>
      <c r="C8" s="13" t="s">
        <v>0</v>
      </c>
    </row>
    <row r="9" spans="1:3" ht="12.75" customHeight="1" x14ac:dyDescent="0.25">
      <c r="A9" s="11"/>
      <c r="B9" s="12">
        <v>3</v>
      </c>
      <c r="C9" s="13" t="s">
        <v>22</v>
      </c>
    </row>
    <row r="10" spans="1:3" ht="12.75" customHeight="1" x14ac:dyDescent="0.25">
      <c r="A10" s="11"/>
      <c r="B10" s="12">
        <v>4</v>
      </c>
      <c r="C10" s="13" t="s">
        <v>23</v>
      </c>
    </row>
    <row r="11" spans="1:3" ht="12.75" customHeight="1" x14ac:dyDescent="0.25">
      <c r="A11" s="11"/>
      <c r="B11" s="12">
        <v>5</v>
      </c>
      <c r="C11" s="13" t="s">
        <v>24</v>
      </c>
    </row>
    <row r="12" spans="1:3" ht="12.75" customHeight="1" x14ac:dyDescent="0.25">
      <c r="A12" s="11"/>
      <c r="B12" s="12">
        <v>6</v>
      </c>
      <c r="C12" s="13" t="s">
        <v>25</v>
      </c>
    </row>
    <row r="13" spans="1:3" ht="12.75" customHeight="1" x14ac:dyDescent="0.25">
      <c r="A13" s="11"/>
      <c r="B13" s="12">
        <v>7</v>
      </c>
      <c r="C13" s="13" t="s">
        <v>26</v>
      </c>
    </row>
    <row r="14" spans="1:3" ht="12.75" customHeight="1" x14ac:dyDescent="0.25">
      <c r="A14" s="11"/>
      <c r="B14" s="12">
        <v>8</v>
      </c>
      <c r="C14" s="13" t="s">
        <v>27</v>
      </c>
    </row>
    <row r="15" spans="1:3" ht="12.75" customHeight="1" x14ac:dyDescent="0.25">
      <c r="A15" s="11"/>
      <c r="B15" s="12">
        <v>9</v>
      </c>
      <c r="C15" s="13" t="s">
        <v>28</v>
      </c>
    </row>
    <row r="16" spans="1:3" ht="12.75" customHeight="1" x14ac:dyDescent="0.25">
      <c r="A16" s="11"/>
      <c r="B16" s="12">
        <v>10</v>
      </c>
      <c r="C16" s="13" t="s">
        <v>29</v>
      </c>
    </row>
    <row r="17" spans="1:3" ht="12.75" customHeight="1" x14ac:dyDescent="0.25">
      <c r="A17" s="11"/>
      <c r="B17" s="12">
        <v>11</v>
      </c>
      <c r="C17" s="13" t="s">
        <v>30</v>
      </c>
    </row>
    <row r="18" spans="1:3" ht="12.75" customHeight="1" x14ac:dyDescent="0.25">
      <c r="A18" s="11"/>
      <c r="B18" s="12">
        <v>12</v>
      </c>
      <c r="C18" s="13" t="s">
        <v>31</v>
      </c>
    </row>
    <row r="19" spans="1:3" ht="12.75" customHeight="1" x14ac:dyDescent="0.25">
      <c r="A19" s="11"/>
      <c r="B19" s="12">
        <v>13</v>
      </c>
      <c r="C19" s="13" t="s">
        <v>32</v>
      </c>
    </row>
    <row r="20" spans="1:3" ht="12.75" customHeight="1" x14ac:dyDescent="0.25">
      <c r="A20" s="11"/>
      <c r="B20" s="12">
        <v>14</v>
      </c>
      <c r="C20" s="13" t="s">
        <v>33</v>
      </c>
    </row>
    <row r="21" spans="1:3" ht="12.75" customHeight="1" x14ac:dyDescent="0.25">
      <c r="A21" s="11"/>
      <c r="B21" s="12">
        <v>15</v>
      </c>
      <c r="C21" s="13" t="s">
        <v>34</v>
      </c>
    </row>
    <row r="22" spans="1:3" ht="12.75" customHeight="1" x14ac:dyDescent="0.25">
      <c r="A22" s="11"/>
      <c r="B22" s="12">
        <v>16</v>
      </c>
      <c r="C22" s="13" t="s">
        <v>35</v>
      </c>
    </row>
    <row r="23" spans="1:3" ht="12.75" customHeight="1" x14ac:dyDescent="0.25">
      <c r="A23" s="11"/>
      <c r="B23" s="12">
        <v>17</v>
      </c>
      <c r="C23" s="13" t="s">
        <v>36</v>
      </c>
    </row>
    <row r="24" spans="1:3" ht="12.75" customHeight="1" x14ac:dyDescent="0.25">
      <c r="A24" s="11"/>
      <c r="B24" s="12">
        <v>18</v>
      </c>
      <c r="C24" s="13" t="s">
        <v>37</v>
      </c>
    </row>
    <row r="25" spans="1:3" ht="12.75" customHeight="1" x14ac:dyDescent="0.25">
      <c r="A25" s="11"/>
      <c r="B25" s="12">
        <v>19</v>
      </c>
      <c r="C25" s="13" t="s">
        <v>38</v>
      </c>
    </row>
    <row r="26" spans="1:3" x14ac:dyDescent="0.25">
      <c r="B26" s="14"/>
      <c r="C26" s="15"/>
    </row>
    <row r="27" spans="1:3" x14ac:dyDescent="0.25">
      <c r="B27" s="16"/>
      <c r="C27" s="16"/>
    </row>
    <row r="28" spans="1:3" ht="15.75" x14ac:dyDescent="0.25">
      <c r="B28" s="17" t="s">
        <v>41</v>
      </c>
      <c r="C28" s="18"/>
    </row>
    <row r="29" spans="1:3" ht="15.75" x14ac:dyDescent="0.25">
      <c r="B29" s="9"/>
      <c r="C29" s="16"/>
    </row>
    <row r="30" spans="1:3" x14ac:dyDescent="0.25">
      <c r="B30" s="19"/>
      <c r="C30" s="16"/>
    </row>
    <row r="31" spans="1:3" x14ac:dyDescent="0.25">
      <c r="B31" s="19"/>
      <c r="C31" s="16"/>
    </row>
    <row r="32" spans="1:3" ht="15.75" x14ac:dyDescent="0.25">
      <c r="B32" s="20" t="s">
        <v>42</v>
      </c>
      <c r="C32" s="16"/>
    </row>
    <row r="33" spans="2:3" x14ac:dyDescent="0.25">
      <c r="B33" s="21"/>
      <c r="C33" s="21"/>
    </row>
    <row r="34" spans="2:3" ht="22.7" customHeight="1" x14ac:dyDescent="0.25">
      <c r="B34" s="78" t="s">
        <v>43</v>
      </c>
      <c r="C34" s="78"/>
    </row>
    <row r="35" spans="2:3" x14ac:dyDescent="0.25">
      <c r="B35" s="78"/>
      <c r="C35" s="78"/>
    </row>
    <row r="36" spans="2:3" x14ac:dyDescent="0.25">
      <c r="B36" s="21"/>
      <c r="C36" s="21"/>
    </row>
    <row r="37" spans="2:3" x14ac:dyDescent="0.25">
      <c r="B37" s="79" t="s">
        <v>44</v>
      </c>
      <c r="C37" s="79"/>
    </row>
  </sheetData>
  <mergeCells count="4">
    <mergeCell ref="A1:C1"/>
    <mergeCell ref="B34:C34"/>
    <mergeCell ref="B35:C35"/>
    <mergeCell ref="B37:C37"/>
  </mergeCells>
  <hyperlinks>
    <hyperlink ref="B28:C28" r:id="rId1" display="More information available from the ABS web site" xr:uid="{00000000-0004-0000-0000-000000000000}"/>
    <hyperlink ref="B37:C37" r:id="rId2" display="© Commonwealth of Australia &lt;&lt;yyyy&gt;&gt;" xr:uid="{00000000-0004-0000-0000-000001000000}"/>
    <hyperlink ref="B7" location="'Agriculture, forestry and f...'!A1" display="'Agriculture, forestry and f...'!A1" xr:uid="{00000000-0004-0000-0000-000002000000}"/>
    <hyperlink ref="B8:B25" location="'National spotlight'!A1" display="'National spotlight'!A1" xr:uid="{00000000-0004-0000-0000-000003000000}"/>
    <hyperlink ref="B8" location="Mining!A1" display="Mining!A1" xr:uid="{00000000-0004-0000-0000-000004000000}"/>
    <hyperlink ref="B9" location="Manufacturing!A1" display="Manufacturing!A1" xr:uid="{00000000-0004-0000-0000-000005000000}"/>
    <hyperlink ref="B10" location="'Electricity, gas, water and...'!A1" display="'Electricity, gas, water and...'!A1" xr:uid="{00000000-0004-0000-0000-000006000000}"/>
    <hyperlink ref="B11" location="Construction!A1" display="Construction!A1" xr:uid="{00000000-0004-0000-0000-000007000000}"/>
    <hyperlink ref="B12" location="'Wholesale trade'!A1" display="'Wholesale trade'!A1" xr:uid="{00000000-0004-0000-0000-000008000000}"/>
    <hyperlink ref="B13" location="'Retail trade'!A1" display="'Retail trade'!A1" xr:uid="{00000000-0004-0000-0000-000009000000}"/>
    <hyperlink ref="B14" location="'Accommodation and food serv...'!A1" display="'Accommodation and food serv...'!A1" xr:uid="{00000000-0004-0000-0000-00000A000000}"/>
    <hyperlink ref="B15" location="'Transport, postal and wareh...'!A1" display="'Transport, postal and wareh...'!A1" xr:uid="{00000000-0004-0000-0000-00000B000000}"/>
    <hyperlink ref="B16" location="'Information media and telec...'!A1" display="'Information media and telec...'!A1" xr:uid="{00000000-0004-0000-0000-00000C000000}"/>
    <hyperlink ref="B17" location="'Financial and insurance ser...'!A1" display="'Financial and insurance ser...'!A1" xr:uid="{00000000-0004-0000-0000-00000D000000}"/>
    <hyperlink ref="B18" location="'Rental, hiring and real est...'!A1" display="'Rental, hiring and real est...'!A1" xr:uid="{00000000-0004-0000-0000-00000E000000}"/>
    <hyperlink ref="B19" location="'Professional, scientific an...'!A1" display="'Professional, scientific an...'!A1" xr:uid="{00000000-0004-0000-0000-00000F000000}"/>
    <hyperlink ref="B20" location="'Administrative and support ...'!A1" display="'Administrative and support ...'!A1" xr:uid="{00000000-0004-0000-0000-000010000000}"/>
    <hyperlink ref="B21" location="'Public administration and s...'!A1" display="'Public administration and s...'!A1" xr:uid="{00000000-0004-0000-0000-000011000000}"/>
    <hyperlink ref="B22" location="'Education and training'!A1" display="'Education and training'!A1" xr:uid="{00000000-0004-0000-0000-000012000000}"/>
    <hyperlink ref="B23" location="'Health care and social assi...'!A1" display="'Health care and social assi...'!A1" xr:uid="{00000000-0004-0000-0000-000013000000}"/>
    <hyperlink ref="B24" location="'Arts and recreation services'!A1" display="'Arts and recreation services'!A1" xr:uid="{00000000-0004-0000-0000-000014000000}"/>
    <hyperlink ref="B25" location="'Other services'!A1" display="'Other services'!A1" xr:uid="{00000000-0004-0000-0000-000015000000}"/>
  </hyperlinks>
  <pageMargins left="0.7" right="0.7" top="0.75" bottom="0.75" header="0.3" footer="0.3"/>
  <pageSetup paperSize="9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705CB-0C4D-469B-A8E8-8B09542DB232}">
  <sheetPr codeName="Sheet12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28</v>
      </c>
    </row>
    <row r="2" spans="1:12" ht="19.5" customHeight="1" x14ac:dyDescent="0.3">
      <c r="A2" s="7" t="str">
        <f>"Weekly Payroll Jobs and Wages in Australia - " &amp;$L$1</f>
        <v>Weekly Payroll Jobs and Wages in Australia - Transport, postal and warehousing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44051</v>
      </c>
    </row>
    <row r="3" spans="1:12" ht="15" customHeight="1" x14ac:dyDescent="0.25">
      <c r="A3" s="38" t="str">
        <f>"Week ending "&amp;TEXT($L$2,"dddd dd mmmm yyyy")</f>
        <v>Week ending Saturday 08 August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44023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44030</v>
      </c>
    </row>
    <row r="6" spans="1:12" ht="16.5" customHeight="1" thickBot="1" x14ac:dyDescent="0.3">
      <c r="A6" s="36" t="str">
        <f>"Change in payroll jobs and total wages, "&amp;$L$1</f>
        <v>Change in payroll jobs and total wages, Transport, postal and warehousing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44037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44044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08 August (Change since 100th case of COVID-19)</v>
      </c>
      <c r="C8" s="99" t="str">
        <f>"% Change between " &amp; TEXT($L$4,"dd mmmm")&amp;" and "&amp; TEXT($L$2,"dd mmmm") &amp; " (monthly change)"</f>
        <v>% Change between 11 July and 08 August (monthly change)</v>
      </c>
      <c r="D8" s="80" t="str">
        <f>"% Change between " &amp; TEXT($L$7,"dd mmmm")&amp;" and "&amp; TEXT($L$2,"dd mmmm") &amp; " (weekly change)"</f>
        <v>% Change between 01 August and 08 August (weekly change)</v>
      </c>
      <c r="E8" s="82" t="str">
        <f>"% Change between " &amp; TEXT($L$6,"dd mmmm")&amp;" and "&amp; TEXT($L$7,"dd mmmm") &amp; " (weekly change)"</f>
        <v>% Change between 25 July and 01 August (weekly change)</v>
      </c>
      <c r="F8" s="101" t="str">
        <f>"% Change between " &amp; TEXT($L$3,"dd mmmm")&amp;" and "&amp; TEXT($L$2,"dd mmmm") &amp; " (Change since 100th case of COVID-19)"</f>
        <v>% Change between 14 March and 08 August (Change since 100th case of COVID-19)</v>
      </c>
      <c r="G8" s="99" t="str">
        <f>"% Change between " &amp; TEXT($L$4,"dd mmmm")&amp;" and "&amp; TEXT($L$2,"dd mmmm") &amp; " (monthly change)"</f>
        <v>% Change between 11 July and 08 August (monthly change)</v>
      </c>
      <c r="H8" s="80" t="str">
        <f>"% Change between " &amp; TEXT($L$7,"dd mmmm")&amp;" and "&amp; TEXT($L$2,"dd mmmm") &amp; " (weekly change)"</f>
        <v>% Change between 01 August and 08 August (weekly change)</v>
      </c>
      <c r="I8" s="82" t="str">
        <f>"% Change between " &amp; TEXT($L$6,"dd mmmm")&amp;" and "&amp; TEXT($L$7,"dd mmmm") &amp; " (weekly change)"</f>
        <v>% Change between 25 July and 01 August (weekly change)</v>
      </c>
      <c r="J8" s="57"/>
      <c r="K8" s="43" t="s">
        <v>68</v>
      </c>
      <c r="L8" s="44">
        <v>44051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-4.7790671818106034E-2</v>
      </c>
      <c r="C11" s="32">
        <v>1.3859452687238649E-2</v>
      </c>
      <c r="D11" s="32">
        <v>7.8764045219292811E-3</v>
      </c>
      <c r="E11" s="32">
        <v>-1.8183064054309028E-3</v>
      </c>
      <c r="F11" s="32">
        <v>-0.10221145192495829</v>
      </c>
      <c r="G11" s="32">
        <v>1.3731953705258038E-2</v>
      </c>
      <c r="H11" s="32">
        <v>1.707300897983921E-2</v>
      </c>
      <c r="I11" s="68">
        <v>-5.7065067772911204E-3</v>
      </c>
      <c r="J11" s="46"/>
      <c r="K11" s="46"/>
      <c r="L11" s="47"/>
    </row>
    <row r="12" spans="1:12" x14ac:dyDescent="0.25">
      <c r="A12" s="69" t="s">
        <v>6</v>
      </c>
      <c r="B12" s="32">
        <v>-5.2638402567302567E-2</v>
      </c>
      <c r="C12" s="32">
        <v>2.6475360962465722E-3</v>
      </c>
      <c r="D12" s="32">
        <v>3.4806583926938472E-3</v>
      </c>
      <c r="E12" s="32">
        <v>-4.1524053108662473E-3</v>
      </c>
      <c r="F12" s="32">
        <v>-0.11352516603807539</v>
      </c>
      <c r="G12" s="32">
        <v>1.5631979796257411E-2</v>
      </c>
      <c r="H12" s="32">
        <v>1.9534399617470166E-2</v>
      </c>
      <c r="I12" s="68">
        <v>-1.1623046909751023E-2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-5.0162123738961562E-2</v>
      </c>
      <c r="C13" s="32">
        <v>1.1585220269234142E-2</v>
      </c>
      <c r="D13" s="32">
        <v>4.2555282555283291E-3</v>
      </c>
      <c r="E13" s="32">
        <v>3.7913591829235038E-3</v>
      </c>
      <c r="F13" s="32">
        <v>-9.765879848097736E-2</v>
      </c>
      <c r="G13" s="32">
        <v>-5.3970636094583524E-3</v>
      </c>
      <c r="H13" s="32">
        <v>5.1638266725568815E-3</v>
      </c>
      <c r="I13" s="68">
        <v>6.5178790825053401E-3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-4.0512234910277334E-2</v>
      </c>
      <c r="C14" s="32">
        <v>2.5477433078004985E-2</v>
      </c>
      <c r="D14" s="32">
        <v>1.5924322332511842E-2</v>
      </c>
      <c r="E14" s="32">
        <v>-5.394385715758232E-3</v>
      </c>
      <c r="F14" s="32">
        <v>-0.11238999442897768</v>
      </c>
      <c r="G14" s="32">
        <v>1.9471273210865503E-2</v>
      </c>
      <c r="H14" s="32">
        <v>3.0373542326761038E-2</v>
      </c>
      <c r="I14" s="68">
        <v>-1.1065916342495985E-2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-5.7082873768683706E-2</v>
      </c>
      <c r="C15" s="32">
        <v>2.7823058745491513E-2</v>
      </c>
      <c r="D15" s="32">
        <v>1.8784466817341139E-2</v>
      </c>
      <c r="E15" s="32">
        <v>-3.1541864656726704E-3</v>
      </c>
      <c r="F15" s="32">
        <v>-9.5317395064384969E-2</v>
      </c>
      <c r="G15" s="32">
        <v>1.9611167539599794E-2</v>
      </c>
      <c r="H15" s="32">
        <v>2.72496288374664E-2</v>
      </c>
      <c r="I15" s="68">
        <v>-2.0069818149431762E-2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-3.4655201626567211E-2</v>
      </c>
      <c r="C16" s="32">
        <v>2.1920990090130488E-2</v>
      </c>
      <c r="D16" s="32">
        <v>4.733164333737383E-3</v>
      </c>
      <c r="E16" s="32">
        <v>4.8519065787444582E-4</v>
      </c>
      <c r="F16" s="32">
        <v>-6.0057771661325976E-2</v>
      </c>
      <c r="G16" s="32">
        <v>3.7390147897171877E-2</v>
      </c>
      <c r="H16" s="32">
        <v>4.0201116380720325E-3</v>
      </c>
      <c r="I16" s="68">
        <v>-2.1988620095214628E-3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-3.9779791260465713E-2</v>
      </c>
      <c r="C17" s="32">
        <v>1.6038834951456193E-2</v>
      </c>
      <c r="D17" s="32">
        <v>2.037294332723949E-2</v>
      </c>
      <c r="E17" s="32">
        <v>-4.851425106124907E-3</v>
      </c>
      <c r="F17" s="32">
        <v>-9.8252721325057579E-2</v>
      </c>
      <c r="G17" s="32">
        <v>2.5704332332590285E-2</v>
      </c>
      <c r="H17" s="32">
        <v>4.1270803687557311E-2</v>
      </c>
      <c r="I17" s="68">
        <v>9.3720178368024154E-3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-5.7955801104972449E-2</v>
      </c>
      <c r="C18" s="32">
        <v>3.5485829959514215E-2</v>
      </c>
      <c r="D18" s="32">
        <v>1.3181480564496084E-2</v>
      </c>
      <c r="E18" s="32">
        <v>-1.9767729182109672E-3</v>
      </c>
      <c r="F18" s="32">
        <v>-9.6215883759007248E-2</v>
      </c>
      <c r="G18" s="32">
        <v>2.9657723049808071E-2</v>
      </c>
      <c r="H18" s="32">
        <v>2.2260586169439156E-2</v>
      </c>
      <c r="I18" s="68">
        <v>-7.2348692884243171E-3</v>
      </c>
      <c r="J18" s="46"/>
      <c r="K18" s="46"/>
      <c r="L18" s="47"/>
    </row>
    <row r="19" spans="1:12" x14ac:dyDescent="0.25">
      <c r="A19" s="70" t="s">
        <v>1</v>
      </c>
      <c r="B19" s="32">
        <v>-7.7988394584139309E-2</v>
      </c>
      <c r="C19" s="32">
        <v>-1.0010384215991763E-2</v>
      </c>
      <c r="D19" s="32">
        <v>1.1701450300672045E-2</v>
      </c>
      <c r="E19" s="32">
        <v>2.126905352711761E-3</v>
      </c>
      <c r="F19" s="32">
        <v>-0.15162738910290308</v>
      </c>
      <c r="G19" s="32">
        <v>-1.9613881385269982E-2</v>
      </c>
      <c r="H19" s="32">
        <v>2.7530441481952606E-2</v>
      </c>
      <c r="I19" s="68">
        <v>5.0220576483019919E-3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-4.6231975486661803E-2</v>
      </c>
      <c r="C21" s="32">
        <v>1.7052265956424506E-2</v>
      </c>
      <c r="D21" s="32">
        <v>7.4191376953989252E-3</v>
      </c>
      <c r="E21" s="32">
        <v>-1.6800333970274917E-3</v>
      </c>
      <c r="F21" s="32">
        <v>-0.10737425728771532</v>
      </c>
      <c r="G21" s="32">
        <v>9.5747802153649531E-3</v>
      </c>
      <c r="H21" s="32">
        <v>1.3626856258142084E-2</v>
      </c>
      <c r="I21" s="68">
        <v>-5.3640413891523631E-3</v>
      </c>
      <c r="J21" s="46"/>
      <c r="K21" s="46"/>
      <c r="L21" s="46"/>
    </row>
    <row r="22" spans="1:12" x14ac:dyDescent="0.25">
      <c r="A22" s="69" t="s">
        <v>13</v>
      </c>
      <c r="B22" s="32">
        <v>-5.5566391989152031E-2</v>
      </c>
      <c r="C22" s="32">
        <v>5.2312047813778406E-3</v>
      </c>
      <c r="D22" s="32">
        <v>9.2931788836145834E-3</v>
      </c>
      <c r="E22" s="32">
        <v>-2.4925871015567536E-3</v>
      </c>
      <c r="F22" s="32">
        <v>-8.5289432973074897E-2</v>
      </c>
      <c r="G22" s="32">
        <v>3.0856155200653657E-2</v>
      </c>
      <c r="H22" s="32">
        <v>3.0731676050939738E-2</v>
      </c>
      <c r="I22" s="68">
        <v>-7.1547030004162071E-3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5.1785602991586188E-2</v>
      </c>
      <c r="C23" s="32">
        <v>1.0532934131736393E-2</v>
      </c>
      <c r="D23" s="32">
        <v>1.1592986662670501E-2</v>
      </c>
      <c r="E23" s="32">
        <v>9.2256503327283745E-3</v>
      </c>
      <c r="F23" s="32">
        <v>0.1954499277813464</v>
      </c>
      <c r="G23" s="32">
        <v>3.0871643645258962E-2</v>
      </c>
      <c r="H23" s="32">
        <v>1.9074219977141871E-2</v>
      </c>
      <c r="I23" s="68">
        <v>1.3666248673160242E-2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-6.6243617295624446E-2</v>
      </c>
      <c r="C24" s="32">
        <v>1.7511112750614455E-3</v>
      </c>
      <c r="D24" s="32">
        <v>8.9717438555425577E-3</v>
      </c>
      <c r="E24" s="32">
        <v>3.1681544568478159E-3</v>
      </c>
      <c r="F24" s="32">
        <v>-6.258044821376163E-2</v>
      </c>
      <c r="G24" s="32">
        <v>2.5743792731261372E-2</v>
      </c>
      <c r="H24" s="32">
        <v>2.2786572855081344E-2</v>
      </c>
      <c r="I24" s="68">
        <v>-1.1510358465247617E-3</v>
      </c>
      <c r="J24" s="46"/>
      <c r="K24" s="46" t="s">
        <v>48</v>
      </c>
      <c r="L24" s="47">
        <v>104.08226861950764</v>
      </c>
    </row>
    <row r="25" spans="1:12" x14ac:dyDescent="0.25">
      <c r="A25" s="69" t="s">
        <v>50</v>
      </c>
      <c r="B25" s="32">
        <v>-4.2188053242410373E-2</v>
      </c>
      <c r="C25" s="32">
        <v>1.0148562208263545E-2</v>
      </c>
      <c r="D25" s="32">
        <v>7.8254470189156322E-3</v>
      </c>
      <c r="E25" s="32">
        <v>-8.3871412486502539E-4</v>
      </c>
      <c r="F25" s="32">
        <v>-9.7464971153859326E-2</v>
      </c>
      <c r="G25" s="32">
        <v>9.0847012517489834E-3</v>
      </c>
      <c r="H25" s="32">
        <v>1.8193983685926618E-2</v>
      </c>
      <c r="I25" s="68">
        <v>-6.6438012075205055E-3</v>
      </c>
      <c r="J25" s="46"/>
      <c r="K25" s="46" t="s">
        <v>49</v>
      </c>
      <c r="L25" s="47">
        <v>93.212412963122148</v>
      </c>
    </row>
    <row r="26" spans="1:12" x14ac:dyDescent="0.25">
      <c r="A26" s="69" t="s">
        <v>51</v>
      </c>
      <c r="B26" s="32">
        <v>-3.5724240453405165E-2</v>
      </c>
      <c r="C26" s="32">
        <v>1.6249061612611859E-2</v>
      </c>
      <c r="D26" s="32">
        <v>1.0062070158743941E-2</v>
      </c>
      <c r="E26" s="32">
        <v>-2.4809613185770019E-3</v>
      </c>
      <c r="F26" s="32">
        <v>-0.11646085794235517</v>
      </c>
      <c r="G26" s="32">
        <v>1.1279076921329789E-2</v>
      </c>
      <c r="H26" s="32">
        <v>1.7152602274765227E-2</v>
      </c>
      <c r="I26" s="68">
        <v>-8.8085281516003811E-3</v>
      </c>
      <c r="J26" s="46"/>
      <c r="K26" s="46" t="s">
        <v>50</v>
      </c>
      <c r="L26" s="47">
        <v>94.818918977990521</v>
      </c>
    </row>
    <row r="27" spans="1:12" ht="17.25" customHeight="1" x14ac:dyDescent="0.25">
      <c r="A27" s="69" t="s">
        <v>52</v>
      </c>
      <c r="B27" s="32">
        <v>-3.3678908958039155E-2</v>
      </c>
      <c r="C27" s="32">
        <v>2.2536836165276908E-2</v>
      </c>
      <c r="D27" s="32">
        <v>1.0937267542772133E-2</v>
      </c>
      <c r="E27" s="32">
        <v>-2.8125482923814227E-3</v>
      </c>
      <c r="F27" s="32">
        <v>-0.10496362554849059</v>
      </c>
      <c r="G27" s="32">
        <v>2.2635516567438341E-2</v>
      </c>
      <c r="H27" s="32">
        <v>2.2126379783540706E-2</v>
      </c>
      <c r="I27" s="68">
        <v>-5.9578559621029648E-3</v>
      </c>
      <c r="J27" s="59"/>
      <c r="K27" s="50" t="s">
        <v>51</v>
      </c>
      <c r="L27" s="47">
        <v>94.885771212074289</v>
      </c>
    </row>
    <row r="28" spans="1:12" x14ac:dyDescent="0.25">
      <c r="A28" s="69" t="s">
        <v>53</v>
      </c>
      <c r="B28" s="32">
        <v>-5.7532260915679645E-2</v>
      </c>
      <c r="C28" s="32">
        <v>3.6390850774314698E-2</v>
      </c>
      <c r="D28" s="32">
        <v>9.9101298591963705E-3</v>
      </c>
      <c r="E28" s="32">
        <v>-1.8067606462320862E-3</v>
      </c>
      <c r="F28" s="32">
        <v>-0.11474196016546712</v>
      </c>
      <c r="G28" s="32">
        <v>1.3884820236869322E-2</v>
      </c>
      <c r="H28" s="32">
        <v>1.5481943592285274E-2</v>
      </c>
      <c r="I28" s="68">
        <v>-5.3110340938931078E-3</v>
      </c>
      <c r="J28" s="54"/>
      <c r="K28" s="41" t="s">
        <v>52</v>
      </c>
      <c r="L28" s="47">
        <v>94.502325673260188</v>
      </c>
    </row>
    <row r="29" spans="1:12" ht="15.75" thickBot="1" x14ac:dyDescent="0.3">
      <c r="A29" s="71" t="s">
        <v>54</v>
      </c>
      <c r="B29" s="72">
        <v>-0.12712414409050321</v>
      </c>
      <c r="C29" s="72">
        <v>6.6372067648663213E-2</v>
      </c>
      <c r="D29" s="72">
        <v>2.0471633629528529E-3</v>
      </c>
      <c r="E29" s="72">
        <v>2.3980815347721673E-3</v>
      </c>
      <c r="F29" s="72">
        <v>-0.14081680725734702</v>
      </c>
      <c r="G29" s="72">
        <v>3.6660688753002102E-2</v>
      </c>
      <c r="H29" s="72">
        <v>1.4914832637992204E-2</v>
      </c>
      <c r="I29" s="73">
        <v>-1.336238902695408E-3</v>
      </c>
      <c r="J29" s="54"/>
      <c r="K29" s="41" t="s">
        <v>53</v>
      </c>
      <c r="L29" s="47">
        <v>90.93748158623535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81.854718666269719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Transport, postal and warehousing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103.97320037394826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92.545345138829191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95.037483880838408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95.466980499034761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95.586652314316467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93.321941350931979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87.109258707948783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105.17856029915862</v>
      </c>
    </row>
    <row r="43" spans="1:12" x14ac:dyDescent="0.25">
      <c r="K43" s="46" t="s">
        <v>49</v>
      </c>
      <c r="L43" s="47">
        <v>93.375638270437548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95.781194675758968</v>
      </c>
    </row>
    <row r="45" spans="1:12" ht="15.4" customHeight="1" x14ac:dyDescent="0.25">
      <c r="A45" s="26" t="str">
        <f>"Indexed number of payroll jobs in "&amp;$L$1&amp;" each week by age group"</f>
        <v>Indexed number of payroll jobs in Transport, postal and warehousing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96.427575954659488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96.63210910419609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94.246773908432033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87.287585590949675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94.269118685537535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93.687012740064645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93.974922400811337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91.057434778295814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93.998406656634501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94.260319373305208</v>
      </c>
    </row>
    <row r="59" spans="1:12" ht="15.4" customHeight="1" x14ac:dyDescent="0.25">
      <c r="K59" s="41" t="s">
        <v>2</v>
      </c>
      <c r="L59" s="47">
        <v>91.459627329192557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Transport, postal and warehousing each week by State and Territory</v>
      </c>
      <c r="K60" s="41" t="s">
        <v>1</v>
      </c>
      <c r="L60" s="47">
        <v>93.475242943081909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94.400405796524865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94.933130506433415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94.972187221488056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92.550342227953578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96.131716384880946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94.004218137993362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93.260869565217391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91.763072651550203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94.822473966362651</v>
      </c>
    </row>
    <row r="72" spans="1:12" ht="15.4" customHeight="1" x14ac:dyDescent="0.25">
      <c r="K72" s="46" t="s">
        <v>5</v>
      </c>
      <c r="L72" s="47">
        <v>95.127590796729407</v>
      </c>
    </row>
    <row r="73" spans="1:12" ht="15.4" customHeight="1" x14ac:dyDescent="0.25">
      <c r="K73" s="46" t="s">
        <v>46</v>
      </c>
      <c r="L73" s="47">
        <v>96.465687329051292</v>
      </c>
    </row>
    <row r="74" spans="1:12" ht="15.4" customHeight="1" x14ac:dyDescent="0.25">
      <c r="K74" s="50" t="s">
        <v>4</v>
      </c>
      <c r="L74" s="47">
        <v>93.951096121416526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Transport, postal and warehousing each week by State and Territory</v>
      </c>
      <c r="K75" s="41" t="s">
        <v>3</v>
      </c>
      <c r="L75" s="47">
        <v>96.555545720102671</v>
      </c>
    </row>
    <row r="76" spans="1:12" ht="15.4" customHeight="1" x14ac:dyDescent="0.25">
      <c r="K76" s="41" t="s">
        <v>45</v>
      </c>
      <c r="L76" s="47">
        <v>96.099427538415185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94.904347826086948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92.418324849606677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94.574259524187994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94.180887372013657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92.296226563112896</v>
      </c>
    </row>
    <row r="85" spans="1:12" ht="15.4" customHeight="1" x14ac:dyDescent="0.25">
      <c r="K85" s="50" t="s">
        <v>4</v>
      </c>
      <c r="L85" s="47">
        <v>93.98935256740512</v>
      </c>
    </row>
    <row r="86" spans="1:12" ht="15.4" customHeight="1" x14ac:dyDescent="0.25">
      <c r="K86" s="41" t="s">
        <v>3</v>
      </c>
      <c r="L86" s="47">
        <v>95.148929446156274</v>
      </c>
    </row>
    <row r="87" spans="1:12" ht="15.4" customHeight="1" x14ac:dyDescent="0.25">
      <c r="K87" s="41" t="s">
        <v>45</v>
      </c>
      <c r="L87" s="47">
        <v>95.334987593052105</v>
      </c>
    </row>
    <row r="88" spans="1:12" ht="15.4" customHeight="1" x14ac:dyDescent="0.25">
      <c r="K88" s="41" t="s">
        <v>2</v>
      </c>
      <c r="L88" s="47">
        <v>89.597000937207127</v>
      </c>
    </row>
    <row r="89" spans="1:12" ht="15.4" customHeight="1" x14ac:dyDescent="0.25">
      <c r="K89" s="41" t="s">
        <v>1</v>
      </c>
      <c r="L89" s="47">
        <v>92.070484581497809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93.92783341281195</v>
      </c>
    </row>
    <row r="92" spans="1:12" ht="15" customHeight="1" x14ac:dyDescent="0.25">
      <c r="K92" s="46" t="s">
        <v>5</v>
      </c>
      <c r="L92" s="47">
        <v>93.426621160409553</v>
      </c>
    </row>
    <row r="93" spans="1:12" ht="15" customHeight="1" x14ac:dyDescent="0.25">
      <c r="A93" s="26"/>
      <c r="K93" s="46" t="s">
        <v>46</v>
      </c>
      <c r="L93" s="47">
        <v>92.85322036557622</v>
      </c>
    </row>
    <row r="94" spans="1:12" ht="15" customHeight="1" x14ac:dyDescent="0.25">
      <c r="K94" s="50" t="s">
        <v>4</v>
      </c>
      <c r="L94" s="47">
        <v>92.031598832217071</v>
      </c>
    </row>
    <row r="95" spans="1:12" ht="15" customHeight="1" x14ac:dyDescent="0.25">
      <c r="K95" s="41" t="s">
        <v>3</v>
      </c>
      <c r="L95" s="47">
        <v>95.291143240894371</v>
      </c>
    </row>
    <row r="96" spans="1:12" ht="15" customHeight="1" x14ac:dyDescent="0.25">
      <c r="K96" s="41" t="s">
        <v>45</v>
      </c>
      <c r="L96" s="47">
        <v>94.292803970223332</v>
      </c>
    </row>
    <row r="97" spans="1:12" ht="15" customHeight="1" x14ac:dyDescent="0.25">
      <c r="K97" s="41" t="s">
        <v>2</v>
      </c>
      <c r="L97" s="47">
        <v>92.68978444236177</v>
      </c>
    </row>
    <row r="98" spans="1:12" ht="15" customHeight="1" x14ac:dyDescent="0.25">
      <c r="K98" s="41" t="s">
        <v>1</v>
      </c>
      <c r="L98" s="47">
        <v>89.53744493392071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94.014783023366704</v>
      </c>
    </row>
    <row r="101" spans="1:12" x14ac:dyDescent="0.25">
      <c r="A101" s="25"/>
      <c r="B101" s="24"/>
      <c r="K101" s="46" t="s">
        <v>5</v>
      </c>
      <c r="L101" s="47">
        <v>94.372627986348121</v>
      </c>
    </row>
    <row r="102" spans="1:12" x14ac:dyDescent="0.25">
      <c r="A102" s="25"/>
      <c r="B102" s="24"/>
      <c r="K102" s="46" t="s">
        <v>46</v>
      </c>
      <c r="L102" s="47">
        <v>94.422216992233459</v>
      </c>
    </row>
    <row r="103" spans="1:12" x14ac:dyDescent="0.25">
      <c r="A103" s="25"/>
      <c r="B103" s="24"/>
      <c r="K103" s="50" t="s">
        <v>4</v>
      </c>
      <c r="L103" s="47">
        <v>94.940752189592985</v>
      </c>
    </row>
    <row r="104" spans="1:12" x14ac:dyDescent="0.25">
      <c r="A104" s="25"/>
      <c r="B104" s="24"/>
      <c r="K104" s="41" t="s">
        <v>3</v>
      </c>
      <c r="L104" s="47">
        <v>95.875325906612943</v>
      </c>
    </row>
    <row r="105" spans="1:12" x14ac:dyDescent="0.25">
      <c r="A105" s="25"/>
      <c r="B105" s="24"/>
      <c r="K105" s="41" t="s">
        <v>45</v>
      </c>
      <c r="L105" s="47">
        <v>95.773697270471459</v>
      </c>
    </row>
    <row r="106" spans="1:12" x14ac:dyDescent="0.25">
      <c r="A106" s="25"/>
      <c r="B106" s="24"/>
      <c r="K106" s="41" t="s">
        <v>2</v>
      </c>
      <c r="L106" s="47">
        <v>92.536082474226816</v>
      </c>
    </row>
    <row r="107" spans="1:12" x14ac:dyDescent="0.25">
      <c r="A107" s="25"/>
      <c r="B107" s="24"/>
      <c r="K107" s="41" t="s">
        <v>1</v>
      </c>
      <c r="L107" s="47">
        <v>91.440528634361229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99.356764970212453</v>
      </c>
    </row>
    <row r="111" spans="1:12" x14ac:dyDescent="0.25">
      <c r="K111" s="75">
        <v>43918</v>
      </c>
      <c r="L111" s="47">
        <v>97.501181310281567</v>
      </c>
    </row>
    <row r="112" spans="1:12" x14ac:dyDescent="0.25">
      <c r="K112" s="75">
        <v>43925</v>
      </c>
      <c r="L112" s="47">
        <v>96.922107642845887</v>
      </c>
    </row>
    <row r="113" spans="11:12" x14ac:dyDescent="0.25">
      <c r="K113" s="75">
        <v>43932</v>
      </c>
      <c r="L113" s="47">
        <v>95.526540104325903</v>
      </c>
    </row>
    <row r="114" spans="11:12" x14ac:dyDescent="0.25">
      <c r="K114" s="75">
        <v>43939</v>
      </c>
      <c r="L114" s="47">
        <v>94.914806682046859</v>
      </c>
    </row>
    <row r="115" spans="11:12" x14ac:dyDescent="0.25">
      <c r="K115" s="75">
        <v>43946</v>
      </c>
      <c r="L115" s="47">
        <v>95.317147066181178</v>
      </c>
    </row>
    <row r="116" spans="11:12" x14ac:dyDescent="0.25">
      <c r="K116" s="75">
        <v>43953</v>
      </c>
      <c r="L116" s="47">
        <v>95.49828130935505</v>
      </c>
    </row>
    <row r="117" spans="11:12" x14ac:dyDescent="0.25">
      <c r="K117" s="75">
        <v>43960</v>
      </c>
      <c r="L117" s="47">
        <v>94.628281031399681</v>
      </c>
    </row>
    <row r="118" spans="11:12" x14ac:dyDescent="0.25">
      <c r="K118" s="75">
        <v>43967</v>
      </c>
      <c r="L118" s="47">
        <v>95.106595880701562</v>
      </c>
    </row>
    <row r="119" spans="11:12" x14ac:dyDescent="0.25">
      <c r="K119" s="75">
        <v>43974</v>
      </c>
      <c r="L119" s="47">
        <v>95.39312153134874</v>
      </c>
    </row>
    <row r="120" spans="11:12" x14ac:dyDescent="0.25">
      <c r="K120" s="75">
        <v>43981</v>
      </c>
      <c r="L120" s="47">
        <v>95.108448916437354</v>
      </c>
    </row>
    <row r="121" spans="11:12" x14ac:dyDescent="0.25">
      <c r="K121" s="75">
        <v>43988</v>
      </c>
      <c r="L121" s="47">
        <v>95.651851645958999</v>
      </c>
    </row>
    <row r="122" spans="11:12" x14ac:dyDescent="0.25">
      <c r="K122" s="75">
        <v>43995</v>
      </c>
      <c r="L122" s="47">
        <v>95.93490285460156</v>
      </c>
    </row>
    <row r="123" spans="11:12" x14ac:dyDescent="0.25">
      <c r="K123" s="75">
        <v>44002</v>
      </c>
      <c r="L123" s="47">
        <v>95.676404369458268</v>
      </c>
    </row>
    <row r="124" spans="11:12" x14ac:dyDescent="0.25">
      <c r="K124" s="75">
        <v>44009</v>
      </c>
      <c r="L124" s="47">
        <v>92.983711815882359</v>
      </c>
    </row>
    <row r="125" spans="11:12" x14ac:dyDescent="0.25">
      <c r="K125" s="75">
        <v>44016</v>
      </c>
      <c r="L125" s="47">
        <v>93.555836599308819</v>
      </c>
    </row>
    <row r="126" spans="11:12" x14ac:dyDescent="0.25">
      <c r="K126" s="75">
        <v>44023</v>
      </c>
      <c r="L126" s="47">
        <v>93.91926323299144</v>
      </c>
    </row>
    <row r="127" spans="11:12" x14ac:dyDescent="0.25">
      <c r="K127" s="75">
        <v>44030</v>
      </c>
      <c r="L127" s="47">
        <v>94.432090872872493</v>
      </c>
    </row>
    <row r="128" spans="11:12" x14ac:dyDescent="0.25">
      <c r="K128" s="75">
        <v>44037</v>
      </c>
      <c r="L128" s="47">
        <v>94.648896053960399</v>
      </c>
    </row>
    <row r="129" spans="1:12" x14ac:dyDescent="0.25">
      <c r="K129" s="75">
        <v>44044</v>
      </c>
      <c r="L129" s="47">
        <v>94.476795359998519</v>
      </c>
    </row>
    <row r="130" spans="1:12" x14ac:dyDescent="0.25">
      <c r="K130" s="75">
        <v>44051</v>
      </c>
      <c r="L130" s="47">
        <v>95.220932818189397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100.68283931630835</v>
      </c>
    </row>
    <row r="153" spans="11:12" x14ac:dyDescent="0.25">
      <c r="K153" s="75">
        <v>43918</v>
      </c>
      <c r="L153" s="47">
        <v>98.461564146000143</v>
      </c>
    </row>
    <row r="154" spans="11:12" x14ac:dyDescent="0.25">
      <c r="K154" s="75">
        <v>43925</v>
      </c>
      <c r="L154" s="47">
        <v>97.223963313113288</v>
      </c>
    </row>
    <row r="155" spans="11:12" x14ac:dyDescent="0.25">
      <c r="K155" s="75">
        <v>43932</v>
      </c>
      <c r="L155" s="47">
        <v>96.684434151191965</v>
      </c>
    </row>
    <row r="156" spans="11:12" x14ac:dyDescent="0.25">
      <c r="K156" s="75">
        <v>43939</v>
      </c>
      <c r="L156" s="47">
        <v>95.846226259459783</v>
      </c>
    </row>
    <row r="157" spans="11:12" x14ac:dyDescent="0.25">
      <c r="K157" s="75">
        <v>43946</v>
      </c>
      <c r="L157" s="47">
        <v>94.365031314857163</v>
      </c>
    </row>
    <row r="158" spans="11:12" x14ac:dyDescent="0.25">
      <c r="K158" s="75">
        <v>43953</v>
      </c>
      <c r="L158" s="47">
        <v>92.943441178026404</v>
      </c>
    </row>
    <row r="159" spans="11:12" x14ac:dyDescent="0.25">
      <c r="K159" s="75">
        <v>43960</v>
      </c>
      <c r="L159" s="47">
        <v>90.292854834808637</v>
      </c>
    </row>
    <row r="160" spans="11:12" x14ac:dyDescent="0.25">
      <c r="K160" s="75">
        <v>43967</v>
      </c>
      <c r="L160" s="47">
        <v>90.275258304453814</v>
      </c>
    </row>
    <row r="161" spans="11:12" x14ac:dyDescent="0.25">
      <c r="K161" s="75">
        <v>43974</v>
      </c>
      <c r="L161" s="47">
        <v>90.211463455824159</v>
      </c>
    </row>
    <row r="162" spans="11:12" x14ac:dyDescent="0.25">
      <c r="K162" s="75">
        <v>43981</v>
      </c>
      <c r="L162" s="47">
        <v>91.747398115559477</v>
      </c>
    </row>
    <row r="163" spans="11:12" x14ac:dyDescent="0.25">
      <c r="K163" s="75">
        <v>43988</v>
      </c>
      <c r="L163" s="47">
        <v>93.71303354778945</v>
      </c>
    </row>
    <row r="164" spans="11:12" x14ac:dyDescent="0.25">
      <c r="K164" s="75">
        <v>43995</v>
      </c>
      <c r="L164" s="47">
        <v>93.838161199546477</v>
      </c>
    </row>
    <row r="165" spans="11:12" x14ac:dyDescent="0.25">
      <c r="K165" s="75">
        <v>44002</v>
      </c>
      <c r="L165" s="47">
        <v>94.380635688502537</v>
      </c>
    </row>
    <row r="166" spans="11:12" x14ac:dyDescent="0.25">
      <c r="K166" s="75">
        <v>44009</v>
      </c>
      <c r="L166" s="47">
        <v>92.92108839170082</v>
      </c>
    </row>
    <row r="167" spans="11:12" x14ac:dyDescent="0.25">
      <c r="K167" s="75">
        <v>44016</v>
      </c>
      <c r="L167" s="47">
        <v>92.745636076859981</v>
      </c>
    </row>
    <row r="168" spans="11:12" x14ac:dyDescent="0.25">
      <c r="K168" s="75">
        <v>44023</v>
      </c>
      <c r="L168" s="47">
        <v>88.562715695560811</v>
      </c>
    </row>
    <row r="169" spans="11:12" x14ac:dyDescent="0.25">
      <c r="K169" s="75">
        <v>44030</v>
      </c>
      <c r="L169" s="47">
        <v>88.230599782561356</v>
      </c>
    </row>
    <row r="170" spans="11:12" x14ac:dyDescent="0.25">
      <c r="K170" s="75">
        <v>44037</v>
      </c>
      <c r="L170" s="47">
        <v>88.778404314359179</v>
      </c>
    </row>
    <row r="171" spans="11:12" x14ac:dyDescent="0.25">
      <c r="K171" s="75">
        <v>44044</v>
      </c>
      <c r="L171" s="47">
        <v>88.271789748462197</v>
      </c>
    </row>
    <row r="172" spans="11:12" x14ac:dyDescent="0.25">
      <c r="K172" s="75">
        <v>44051</v>
      </c>
      <c r="L172" s="47">
        <v>89.778854807504175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7E58C-9DAD-481A-A0D8-DCB6FEE448A9}">
  <sheetPr codeName="Sheet13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29</v>
      </c>
    </row>
    <row r="2" spans="1:12" ht="19.5" customHeight="1" x14ac:dyDescent="0.3">
      <c r="A2" s="7" t="str">
        <f>"Weekly Payroll Jobs and Wages in Australia - " &amp;$L$1</f>
        <v>Weekly Payroll Jobs and Wages in Australia - Information media and telecommunications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44051</v>
      </c>
    </row>
    <row r="3" spans="1:12" ht="15" customHeight="1" x14ac:dyDescent="0.25">
      <c r="A3" s="38" t="str">
        <f>"Week ending "&amp;TEXT($L$2,"dddd dd mmmm yyyy")</f>
        <v>Week ending Saturday 08 August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44023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44030</v>
      </c>
    </row>
    <row r="6" spans="1:12" ht="16.5" customHeight="1" thickBot="1" x14ac:dyDescent="0.3">
      <c r="A6" s="36" t="str">
        <f>"Change in payroll jobs and total wages, "&amp;$L$1</f>
        <v>Change in payroll jobs and total wages, Information media and telecommunications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44037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44044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08 August (Change since 100th case of COVID-19)</v>
      </c>
      <c r="C8" s="99" t="str">
        <f>"% Change between " &amp; TEXT($L$4,"dd mmmm")&amp;" and "&amp; TEXT($L$2,"dd mmmm") &amp; " (monthly change)"</f>
        <v>% Change between 11 July and 08 August (monthly change)</v>
      </c>
      <c r="D8" s="80" t="str">
        <f>"% Change between " &amp; TEXT($L$7,"dd mmmm")&amp;" and "&amp; TEXT($L$2,"dd mmmm") &amp; " (weekly change)"</f>
        <v>% Change between 01 August and 08 August (weekly change)</v>
      </c>
      <c r="E8" s="82" t="str">
        <f>"% Change between " &amp; TEXT($L$6,"dd mmmm")&amp;" and "&amp; TEXT($L$7,"dd mmmm") &amp; " (weekly change)"</f>
        <v>% Change between 25 July and 01 August (weekly change)</v>
      </c>
      <c r="F8" s="101" t="str">
        <f>"% Change between " &amp; TEXT($L$3,"dd mmmm")&amp;" and "&amp; TEXT($L$2,"dd mmmm") &amp; " (Change since 100th case of COVID-19)"</f>
        <v>% Change between 14 March and 08 August (Change since 100th case of COVID-19)</v>
      </c>
      <c r="G8" s="99" t="str">
        <f>"% Change between " &amp; TEXT($L$4,"dd mmmm")&amp;" and "&amp; TEXT($L$2,"dd mmmm") &amp; " (monthly change)"</f>
        <v>% Change between 11 July and 08 August (monthly change)</v>
      </c>
      <c r="H8" s="80" t="str">
        <f>"% Change between " &amp; TEXT($L$7,"dd mmmm")&amp;" and "&amp; TEXT($L$2,"dd mmmm") &amp; " (weekly change)"</f>
        <v>% Change between 01 August and 08 August (weekly change)</v>
      </c>
      <c r="I8" s="82" t="str">
        <f>"% Change between " &amp; TEXT($L$6,"dd mmmm")&amp;" and "&amp; TEXT($L$7,"dd mmmm") &amp; " (weekly change)"</f>
        <v>% Change between 25 July and 01 August (weekly change)</v>
      </c>
      <c r="J8" s="57"/>
      <c r="K8" s="43" t="s">
        <v>68</v>
      </c>
      <c r="L8" s="44">
        <v>44051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-9.0926038104543361E-2</v>
      </c>
      <c r="C11" s="32">
        <v>-2.3169881575632156E-2</v>
      </c>
      <c r="D11" s="32">
        <v>-9.7307307520382302E-3</v>
      </c>
      <c r="E11" s="32">
        <v>-1.3861095173456128E-2</v>
      </c>
      <c r="F11" s="32">
        <v>-5.4860003303604077E-2</v>
      </c>
      <c r="G11" s="32">
        <v>2.6027871931712632E-2</v>
      </c>
      <c r="H11" s="32">
        <v>1.9620021114949759E-2</v>
      </c>
      <c r="I11" s="68">
        <v>6.6998307899797105E-3</v>
      </c>
      <c r="J11" s="46"/>
      <c r="K11" s="46"/>
      <c r="L11" s="47"/>
    </row>
    <row r="12" spans="1:12" x14ac:dyDescent="0.25">
      <c r="A12" s="69" t="s">
        <v>6</v>
      </c>
      <c r="B12" s="32">
        <v>-9.0482049398585951E-2</v>
      </c>
      <c r="C12" s="32">
        <v>-1.9461831620279479E-2</v>
      </c>
      <c r="D12" s="32">
        <v>-1.2275476966030707E-2</v>
      </c>
      <c r="E12" s="32">
        <v>-1.1077145580646208E-2</v>
      </c>
      <c r="F12" s="32">
        <v>-9.0748020340578162E-2</v>
      </c>
      <c r="G12" s="32">
        <v>1.8765188731043825E-2</v>
      </c>
      <c r="H12" s="32">
        <v>1.3347806594627309E-2</v>
      </c>
      <c r="I12" s="68">
        <v>4.2963938459974482E-3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-9.729934224667891E-2</v>
      </c>
      <c r="C13" s="32">
        <v>-4.2205902476850743E-2</v>
      </c>
      <c r="D13" s="32">
        <v>-1.300994147923562E-2</v>
      </c>
      <c r="E13" s="32">
        <v>-2.3680044055895966E-2</v>
      </c>
      <c r="F13" s="32">
        <v>-4.5736083514437142E-3</v>
      </c>
      <c r="G13" s="32">
        <v>4.1134246084752357E-2</v>
      </c>
      <c r="H13" s="32">
        <v>3.7530350532518186E-2</v>
      </c>
      <c r="I13" s="68">
        <v>3.185171435701184E-3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-0.11194555407604667</v>
      </c>
      <c r="C14" s="32">
        <v>-1.756342408205569E-2</v>
      </c>
      <c r="D14" s="32">
        <v>-1.1604171289104626E-3</v>
      </c>
      <c r="E14" s="32">
        <v>-9.0694223052822931E-3</v>
      </c>
      <c r="F14" s="32">
        <v>-7.4769175031348944E-2</v>
      </c>
      <c r="G14" s="32">
        <v>1.9343583367853245E-2</v>
      </c>
      <c r="H14" s="32">
        <v>1.9057588889100474E-2</v>
      </c>
      <c r="I14" s="68">
        <v>4.9870265975624495E-3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-2.4650369528140925E-2</v>
      </c>
      <c r="C15" s="32">
        <v>2.8407013337329534E-2</v>
      </c>
      <c r="D15" s="32">
        <v>1.6873449131513674E-3</v>
      </c>
      <c r="E15" s="32">
        <v>-1.6030311862430535E-3</v>
      </c>
      <c r="F15" s="32">
        <v>8.036425215191878E-3</v>
      </c>
      <c r="G15" s="32">
        <v>3.9792004377059875E-2</v>
      </c>
      <c r="H15" s="32">
        <v>-3.8597561013620663E-2</v>
      </c>
      <c r="I15" s="68">
        <v>6.4057090772035474E-2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-8.3081944282550446E-2</v>
      </c>
      <c r="C16" s="32">
        <v>-1.289496800100387E-2</v>
      </c>
      <c r="D16" s="32">
        <v>-8.665406427221245E-3</v>
      </c>
      <c r="E16" s="32">
        <v>-7.5046904315196894E-3</v>
      </c>
      <c r="F16" s="32">
        <v>-4.6065710197919274E-2</v>
      </c>
      <c r="G16" s="32">
        <v>5.3984435373883866E-3</v>
      </c>
      <c r="H16" s="32">
        <v>1.2781596164879394E-2</v>
      </c>
      <c r="I16" s="68">
        <v>8.3860907156458886E-3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-8.448217317487261E-2</v>
      </c>
      <c r="C17" s="32">
        <v>-1.730531520395262E-4</v>
      </c>
      <c r="D17" s="32">
        <v>2.9262244265344517E-3</v>
      </c>
      <c r="E17" s="32">
        <v>-8.6047940995697125E-3</v>
      </c>
      <c r="F17" s="32">
        <v>1.0016397328416637E-2</v>
      </c>
      <c r="G17" s="32">
        <v>5.7333256144395772E-2</v>
      </c>
      <c r="H17" s="32">
        <v>5.8224890930337558E-2</v>
      </c>
      <c r="I17" s="68">
        <v>1.7374835050138815E-2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6.0512820512819143E-3</v>
      </c>
      <c r="C18" s="32">
        <v>2.6235093696762579E-3</v>
      </c>
      <c r="D18" s="32">
        <v>-1.7462437395659447E-2</v>
      </c>
      <c r="E18" s="32">
        <v>3.3500837520938909E-3</v>
      </c>
      <c r="F18" s="32">
        <v>-3.8656943026206481E-2</v>
      </c>
      <c r="G18" s="32">
        <v>7.4604752461573609E-2</v>
      </c>
      <c r="H18" s="32">
        <v>1.3741167001966703E-2</v>
      </c>
      <c r="I18" s="68">
        <v>1.0928775847107053E-2</v>
      </c>
      <c r="J18" s="46"/>
      <c r="K18" s="46"/>
      <c r="L18" s="47"/>
    </row>
    <row r="19" spans="1:12" x14ac:dyDescent="0.25">
      <c r="A19" s="70" t="s">
        <v>1</v>
      </c>
      <c r="B19" s="32">
        <v>-6.2605633802816918E-2</v>
      </c>
      <c r="C19" s="32">
        <v>-1.4304227090404242E-2</v>
      </c>
      <c r="D19" s="32">
        <v>1.4545454545453751E-3</v>
      </c>
      <c r="E19" s="32">
        <v>-8.392912651538742E-3</v>
      </c>
      <c r="F19" s="32">
        <v>1.1171559986025592E-2</v>
      </c>
      <c r="G19" s="32">
        <v>1.2806319169187397E-3</v>
      </c>
      <c r="H19" s="32">
        <v>1.4570331836909256E-2</v>
      </c>
      <c r="I19" s="68">
        <v>4.8740355231156052E-3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-7.6632065636190627E-2</v>
      </c>
      <c r="C21" s="32">
        <v>-2.0334964471643513E-2</v>
      </c>
      <c r="D21" s="32">
        <v>-9.2690044258548765E-3</v>
      </c>
      <c r="E21" s="32">
        <v>-1.3624370352602555E-2</v>
      </c>
      <c r="F21" s="32">
        <v>-5.3052140056283004E-2</v>
      </c>
      <c r="G21" s="32">
        <v>3.0337712573595965E-2</v>
      </c>
      <c r="H21" s="32">
        <v>1.9992461964798869E-2</v>
      </c>
      <c r="I21" s="68">
        <v>9.558767082732178E-3</v>
      </c>
      <c r="J21" s="46"/>
      <c r="K21" s="46"/>
      <c r="L21" s="46"/>
    </row>
    <row r="22" spans="1:12" x14ac:dyDescent="0.25">
      <c r="A22" s="69" t="s">
        <v>13</v>
      </c>
      <c r="B22" s="32">
        <v>-0.102599948413722</v>
      </c>
      <c r="C22" s="32">
        <v>-2.5565046912197187E-2</v>
      </c>
      <c r="D22" s="32">
        <v>-8.5926981300089578E-3</v>
      </c>
      <c r="E22" s="32">
        <v>-1.3787652586282562E-2</v>
      </c>
      <c r="F22" s="32">
        <v>-5.2766049984061536E-2</v>
      </c>
      <c r="G22" s="32">
        <v>2.0026353656010132E-2</v>
      </c>
      <c r="H22" s="32">
        <v>2.1350729542695568E-2</v>
      </c>
      <c r="I22" s="68">
        <v>2.0881641877494861E-3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-0.39204986149584486</v>
      </c>
      <c r="C23" s="32">
        <v>-4.5782608695652205E-2</v>
      </c>
      <c r="D23" s="32">
        <v>-1.6564600448095601E-2</v>
      </c>
      <c r="E23" s="32">
        <v>-1.2900847769996338E-2</v>
      </c>
      <c r="F23" s="32">
        <v>0.39180297393801644</v>
      </c>
      <c r="G23" s="32">
        <v>7.9785862950843001E-3</v>
      </c>
      <c r="H23" s="32">
        <v>-1.1390343921341639E-2</v>
      </c>
      <c r="I23" s="68">
        <v>3.8730266824846815E-3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-0.11317823568512009</v>
      </c>
      <c r="C24" s="32">
        <v>-1.9617887885786223E-2</v>
      </c>
      <c r="D24" s="32">
        <v>-1.0930913969004807E-2</v>
      </c>
      <c r="E24" s="32">
        <v>-9.2683268047005773E-3</v>
      </c>
      <c r="F24" s="32">
        <v>-4.8565350614917513E-2</v>
      </c>
      <c r="G24" s="32">
        <v>1.2055940369765539E-2</v>
      </c>
      <c r="H24" s="32">
        <v>-1.5819291016542114E-2</v>
      </c>
      <c r="I24" s="68">
        <v>1.2262197755222193E-2</v>
      </c>
      <c r="J24" s="46"/>
      <c r="K24" s="46" t="s">
        <v>48</v>
      </c>
      <c r="L24" s="47">
        <v>63.711911357340725</v>
      </c>
    </row>
    <row r="25" spans="1:12" x14ac:dyDescent="0.25">
      <c r="A25" s="69" t="s">
        <v>50</v>
      </c>
      <c r="B25" s="32">
        <v>-8.0852233077459812E-2</v>
      </c>
      <c r="C25" s="32">
        <v>-2.9039139348982834E-2</v>
      </c>
      <c r="D25" s="32">
        <v>-1.4670843463624461E-2</v>
      </c>
      <c r="E25" s="32">
        <v>-1.5987669940880078E-2</v>
      </c>
      <c r="F25" s="32">
        <v>-5.6824604421981229E-2</v>
      </c>
      <c r="G25" s="32">
        <v>1.1492887490749837E-2</v>
      </c>
      <c r="H25" s="32">
        <v>8.0137311215031648E-3</v>
      </c>
      <c r="I25" s="68">
        <v>5.36884536567106E-3</v>
      </c>
      <c r="J25" s="46"/>
      <c r="K25" s="46" t="s">
        <v>49</v>
      </c>
      <c r="L25" s="47">
        <v>90.456746747697267</v>
      </c>
    </row>
    <row r="26" spans="1:12" x14ac:dyDescent="0.25">
      <c r="A26" s="69" t="s">
        <v>51</v>
      </c>
      <c r="B26" s="32">
        <v>-6.5118181818181742E-2</v>
      </c>
      <c r="C26" s="32">
        <v>-1.8372778573233384E-2</v>
      </c>
      <c r="D26" s="32">
        <v>-5.0203466036822242E-3</v>
      </c>
      <c r="E26" s="32">
        <v>-1.5630689935292263E-2</v>
      </c>
      <c r="F26" s="32">
        <v>-5.0768667953977498E-2</v>
      </c>
      <c r="G26" s="32">
        <v>3.8458828308470139E-2</v>
      </c>
      <c r="H26" s="32">
        <v>3.3189592963364545E-2</v>
      </c>
      <c r="I26" s="68">
        <v>5.0513433921528517E-3</v>
      </c>
      <c r="J26" s="46"/>
      <c r="K26" s="46" t="s">
        <v>50</v>
      </c>
      <c r="L26" s="47">
        <v>94.663729937194702</v>
      </c>
    </row>
    <row r="27" spans="1:12" ht="17.25" customHeight="1" x14ac:dyDescent="0.25">
      <c r="A27" s="69" t="s">
        <v>52</v>
      </c>
      <c r="B27" s="32">
        <v>-5.6116818066049734E-2</v>
      </c>
      <c r="C27" s="32">
        <v>-1.1689408418151914E-2</v>
      </c>
      <c r="D27" s="32">
        <v>2.2491116009182299E-4</v>
      </c>
      <c r="E27" s="32">
        <v>-1.0195903829029351E-2</v>
      </c>
      <c r="F27" s="32">
        <v>-6.2555949583386505E-2</v>
      </c>
      <c r="G27" s="32">
        <v>4.8877961238342982E-2</v>
      </c>
      <c r="H27" s="32">
        <v>3.9099152657346314E-2</v>
      </c>
      <c r="I27" s="68">
        <v>1.390997603954891E-2</v>
      </c>
      <c r="J27" s="59"/>
      <c r="K27" s="50" t="s">
        <v>51</v>
      </c>
      <c r="L27" s="47">
        <v>95.237967914438499</v>
      </c>
    </row>
    <row r="28" spans="1:12" x14ac:dyDescent="0.25">
      <c r="A28" s="69" t="s">
        <v>53</v>
      </c>
      <c r="B28" s="32">
        <v>-8.8301158301158367E-2</v>
      </c>
      <c r="C28" s="32">
        <v>-2.733763558972957E-2</v>
      </c>
      <c r="D28" s="32">
        <v>-8.8288792500350599E-3</v>
      </c>
      <c r="E28" s="32">
        <v>-1.975037717734196E-2</v>
      </c>
      <c r="F28" s="32">
        <v>-7.8069145893040148E-2</v>
      </c>
      <c r="G28" s="32">
        <v>6.231582821420778E-3</v>
      </c>
      <c r="H28" s="32">
        <v>3.9153957442696008E-2</v>
      </c>
      <c r="I28" s="68">
        <v>-1.5005769967011973E-2</v>
      </c>
      <c r="J28" s="54"/>
      <c r="K28" s="41" t="s">
        <v>52</v>
      </c>
      <c r="L28" s="47">
        <v>95.504711775193144</v>
      </c>
    </row>
    <row r="29" spans="1:12" ht="15.75" thickBot="1" x14ac:dyDescent="0.3">
      <c r="A29" s="71" t="s">
        <v>54</v>
      </c>
      <c r="B29" s="72">
        <v>-0.15635005336179297</v>
      </c>
      <c r="C29" s="72">
        <v>-3.7149817295980547E-2</v>
      </c>
      <c r="D29" s="72">
        <v>-1.1874999999999969E-2</v>
      </c>
      <c r="E29" s="72">
        <v>-1.5990159901599021E-2</v>
      </c>
      <c r="F29" s="72">
        <v>2.0069439205403716E-2</v>
      </c>
      <c r="G29" s="72">
        <v>3.4731739426961727E-2</v>
      </c>
      <c r="H29" s="72">
        <v>8.5878989886897239E-2</v>
      </c>
      <c r="I29" s="73">
        <v>-1.0973612582636627E-2</v>
      </c>
      <c r="J29" s="54"/>
      <c r="K29" s="41" t="s">
        <v>53</v>
      </c>
      <c r="L29" s="47">
        <v>93.732303732303734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87.62006403415154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Information media and telecommunications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61.819021237303787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89.662266957870415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93.283321702721565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93.959893048128336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94.367093980813308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91.981981981981988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85.378868729989335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60.795013850415515</v>
      </c>
    </row>
    <row r="43" spans="1:12" x14ac:dyDescent="0.25">
      <c r="K43" s="46" t="s">
        <v>49</v>
      </c>
      <c r="L43" s="47">
        <v>88.682176431487989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91.914776692254023</v>
      </c>
    </row>
    <row r="45" spans="1:12" ht="15.4" customHeight="1" x14ac:dyDescent="0.25">
      <c r="A45" s="26" t="str">
        <f>"Indexed number of payroll jobs in "&amp;$L$1&amp;" each week by age group"</f>
        <v>Indexed number of payroll jobs in Information media and telecommunications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93.488181818181829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94.388318193395023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91.16988416988417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84.36499466382071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94.018938678609004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95.373979554313451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91.313220940550138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94.917614295660243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94.884653961885661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94.046417759838548</v>
      </c>
    </row>
    <row r="59" spans="1:12" ht="15.4" customHeight="1" x14ac:dyDescent="0.25">
      <c r="K59" s="41" t="s">
        <v>2</v>
      </c>
      <c r="L59" s="47">
        <v>102.35988200589972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Information media and telecommunications each week by State and Territory</v>
      </c>
      <c r="K60" s="41" t="s">
        <v>1</v>
      </c>
      <c r="L60" s="47">
        <v>95.825335892514403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93.206895621442257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93.222769728616612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90.612244897959187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97.168716639591551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93.881644934804413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93.945509586276486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104.12979351032448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95.057581573896357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91.947770253864618</v>
      </c>
    </row>
    <row r="72" spans="1:12" ht="15.4" customHeight="1" x14ac:dyDescent="0.25">
      <c r="K72" s="46" t="s">
        <v>5</v>
      </c>
      <c r="L72" s="47">
        <v>92.311612855777014</v>
      </c>
    </row>
    <row r="73" spans="1:12" ht="15.4" customHeight="1" x14ac:dyDescent="0.25">
      <c r="K73" s="46" t="s">
        <v>46</v>
      </c>
      <c r="L73" s="47">
        <v>90.505767524401065</v>
      </c>
    </row>
    <row r="74" spans="1:12" ht="15.4" customHeight="1" x14ac:dyDescent="0.25">
      <c r="K74" s="50" t="s">
        <v>4</v>
      </c>
      <c r="L74" s="47">
        <v>97.194708749129717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Information media and telecommunications each week by State and Territory</v>
      </c>
      <c r="K75" s="41" t="s">
        <v>3</v>
      </c>
      <c r="L75" s="47">
        <v>93.181143430290874</v>
      </c>
    </row>
    <row r="76" spans="1:12" ht="15.4" customHeight="1" x14ac:dyDescent="0.25">
      <c r="K76" s="41" t="s">
        <v>45</v>
      </c>
      <c r="L76" s="47">
        <v>94.486377396569125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102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95.049904030710167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91.728676663052013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93.207199392822289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89.839944328462067</v>
      </c>
    </row>
    <row r="85" spans="1:12" ht="15.4" customHeight="1" x14ac:dyDescent="0.25">
      <c r="K85" s="50" t="s">
        <v>4</v>
      </c>
      <c r="L85" s="47">
        <v>95.036835982939124</v>
      </c>
    </row>
    <row r="86" spans="1:12" ht="15.4" customHeight="1" x14ac:dyDescent="0.25">
      <c r="K86" s="41" t="s">
        <v>3</v>
      </c>
      <c r="L86" s="47">
        <v>91.558441558441558</v>
      </c>
    </row>
    <row r="87" spans="1:12" ht="15.4" customHeight="1" x14ac:dyDescent="0.25">
      <c r="K87" s="41" t="s">
        <v>45</v>
      </c>
      <c r="L87" s="47">
        <v>88.75661375661376</v>
      </c>
    </row>
    <row r="88" spans="1:12" ht="15.4" customHeight="1" x14ac:dyDescent="0.25">
      <c r="K88" s="41" t="s">
        <v>2</v>
      </c>
      <c r="L88" s="47">
        <v>95.121951219512198</v>
      </c>
    </row>
    <row r="89" spans="1:12" ht="15.4" customHeight="1" x14ac:dyDescent="0.25">
      <c r="K89" s="41" t="s">
        <v>1</v>
      </c>
      <c r="L89" s="47">
        <v>95.846645367412137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91.231350259881097</v>
      </c>
    </row>
    <row r="92" spans="1:12" ht="15" customHeight="1" x14ac:dyDescent="0.25">
      <c r="K92" s="46" t="s">
        <v>5</v>
      </c>
      <c r="L92" s="47">
        <v>89.607502981676248</v>
      </c>
    </row>
    <row r="93" spans="1:12" ht="15" customHeight="1" x14ac:dyDescent="0.25">
      <c r="A93" s="26"/>
      <c r="K93" s="46" t="s">
        <v>46</v>
      </c>
      <c r="L93" s="47">
        <v>87.427511018325205</v>
      </c>
    </row>
    <row r="94" spans="1:12" ht="15" customHeight="1" x14ac:dyDescent="0.25">
      <c r="K94" s="50" t="s">
        <v>4</v>
      </c>
      <c r="L94" s="47">
        <v>97.091896083753397</v>
      </c>
    </row>
    <row r="95" spans="1:12" ht="15" customHeight="1" x14ac:dyDescent="0.25">
      <c r="K95" s="41" t="s">
        <v>3</v>
      </c>
      <c r="L95" s="47">
        <v>91.853600944510035</v>
      </c>
    </row>
    <row r="96" spans="1:12" ht="15" customHeight="1" x14ac:dyDescent="0.25">
      <c r="K96" s="41" t="s">
        <v>45</v>
      </c>
      <c r="L96" s="47">
        <v>88.095238095238088</v>
      </c>
    </row>
    <row r="97" spans="1:12" ht="15" customHeight="1" x14ac:dyDescent="0.25">
      <c r="K97" s="41" t="s">
        <v>2</v>
      </c>
      <c r="L97" s="47">
        <v>97.154471544715449</v>
      </c>
    </row>
    <row r="98" spans="1:12" ht="15" customHeight="1" x14ac:dyDescent="0.25">
      <c r="K98" s="41" t="s">
        <v>1</v>
      </c>
      <c r="L98" s="47">
        <v>92.971246006389777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90.508170362337808</v>
      </c>
    </row>
    <row r="101" spans="1:12" x14ac:dyDescent="0.25">
      <c r="A101" s="25"/>
      <c r="B101" s="24"/>
      <c r="K101" s="46" t="s">
        <v>5</v>
      </c>
      <c r="L101" s="47">
        <v>88.115038490729702</v>
      </c>
    </row>
    <row r="102" spans="1:12" x14ac:dyDescent="0.25">
      <c r="A102" s="25"/>
      <c r="B102" s="24"/>
      <c r="K102" s="46" t="s">
        <v>46</v>
      </c>
      <c r="L102" s="47">
        <v>87.377870563674321</v>
      </c>
    </row>
    <row r="103" spans="1:12" x14ac:dyDescent="0.25">
      <c r="A103" s="25"/>
      <c r="B103" s="24"/>
      <c r="K103" s="50" t="s">
        <v>4</v>
      </c>
      <c r="L103" s="47">
        <v>97.412175261729359</v>
      </c>
    </row>
    <row r="104" spans="1:12" x14ac:dyDescent="0.25">
      <c r="A104" s="25"/>
      <c r="B104" s="24"/>
      <c r="K104" s="41" t="s">
        <v>3</v>
      </c>
      <c r="L104" s="47">
        <v>91.221959858323487</v>
      </c>
    </row>
    <row r="105" spans="1:12" x14ac:dyDescent="0.25">
      <c r="A105" s="25"/>
      <c r="B105" s="24"/>
      <c r="K105" s="41" t="s">
        <v>45</v>
      </c>
      <c r="L105" s="47">
        <v>88.103174603174594</v>
      </c>
    </row>
    <row r="106" spans="1:12" x14ac:dyDescent="0.25">
      <c r="A106" s="25"/>
      <c r="B106" s="24"/>
      <c r="K106" s="41" t="s">
        <v>2</v>
      </c>
      <c r="L106" s="47">
        <v>96.195121951219505</v>
      </c>
    </row>
    <row r="107" spans="1:12" x14ac:dyDescent="0.25">
      <c r="A107" s="25"/>
      <c r="B107" s="24"/>
      <c r="K107" s="41" t="s">
        <v>1</v>
      </c>
      <c r="L107" s="47">
        <v>93.445686900958464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99.263312164142647</v>
      </c>
    </row>
    <row r="111" spans="1:12" x14ac:dyDescent="0.25">
      <c r="K111" s="75">
        <v>43918</v>
      </c>
      <c r="L111" s="47">
        <v>96.819410519459367</v>
      </c>
    </row>
    <row r="112" spans="1:12" x14ac:dyDescent="0.25">
      <c r="K112" s="75">
        <v>43925</v>
      </c>
      <c r="L112" s="47">
        <v>94.0771861260381</v>
      </c>
    </row>
    <row r="113" spans="11:12" x14ac:dyDescent="0.25">
      <c r="K113" s="75">
        <v>43932</v>
      </c>
      <c r="L113" s="47">
        <v>91.854095424198007</v>
      </c>
    </row>
    <row r="114" spans="11:12" x14ac:dyDescent="0.25">
      <c r="K114" s="75">
        <v>43939</v>
      </c>
      <c r="L114" s="47">
        <v>91.435922488194109</v>
      </c>
    </row>
    <row r="115" spans="11:12" x14ac:dyDescent="0.25">
      <c r="K115" s="75">
        <v>43946</v>
      </c>
      <c r="L115" s="47">
        <v>92.001302719426803</v>
      </c>
    </row>
    <row r="116" spans="11:12" x14ac:dyDescent="0.25">
      <c r="K116" s="75">
        <v>43953</v>
      </c>
      <c r="L116" s="47">
        <v>91.654127992183689</v>
      </c>
    </row>
    <row r="117" spans="11:12" x14ac:dyDescent="0.25">
      <c r="K117" s="75">
        <v>43960</v>
      </c>
      <c r="L117" s="47">
        <v>89.163979807848875</v>
      </c>
    </row>
    <row r="118" spans="11:12" x14ac:dyDescent="0.25">
      <c r="K118" s="75">
        <v>43967</v>
      </c>
      <c r="L118" s="47">
        <v>89.257124246865331</v>
      </c>
    </row>
    <row r="119" spans="11:12" x14ac:dyDescent="0.25">
      <c r="K119" s="75">
        <v>43974</v>
      </c>
      <c r="L119" s="47">
        <v>89.315095261358081</v>
      </c>
    </row>
    <row r="120" spans="11:12" x14ac:dyDescent="0.25">
      <c r="K120" s="75">
        <v>43981</v>
      </c>
      <c r="L120" s="47">
        <v>89.399120664386913</v>
      </c>
    </row>
    <row r="121" spans="11:12" x14ac:dyDescent="0.25">
      <c r="K121" s="75">
        <v>43988</v>
      </c>
      <c r="L121" s="47">
        <v>92.298322748737988</v>
      </c>
    </row>
    <row r="122" spans="11:12" x14ac:dyDescent="0.25">
      <c r="K122" s="75">
        <v>43995</v>
      </c>
      <c r="L122" s="47">
        <v>93.274710959127177</v>
      </c>
    </row>
    <row r="123" spans="11:12" x14ac:dyDescent="0.25">
      <c r="K123" s="75">
        <v>44002</v>
      </c>
      <c r="L123" s="47">
        <v>93.145741735873628</v>
      </c>
    </row>
    <row r="124" spans="11:12" x14ac:dyDescent="0.25">
      <c r="K124" s="75">
        <v>44009</v>
      </c>
      <c r="L124" s="47">
        <v>92.624653965152262</v>
      </c>
    </row>
    <row r="125" spans="11:12" x14ac:dyDescent="0.25">
      <c r="K125" s="75">
        <v>44016</v>
      </c>
      <c r="L125" s="47">
        <v>92.524344569288388</v>
      </c>
    </row>
    <row r="126" spans="11:12" x14ac:dyDescent="0.25">
      <c r="K126" s="75">
        <v>44023</v>
      </c>
      <c r="L126" s="47">
        <v>93.063670411985015</v>
      </c>
    </row>
    <row r="127" spans="11:12" x14ac:dyDescent="0.25">
      <c r="K127" s="75">
        <v>44030</v>
      </c>
      <c r="L127" s="47">
        <v>93.27992183683439</v>
      </c>
    </row>
    <row r="128" spans="11:12" x14ac:dyDescent="0.25">
      <c r="K128" s="75">
        <v>44037</v>
      </c>
      <c r="L128" s="47">
        <v>93.091027519947886</v>
      </c>
    </row>
    <row r="129" spans="1:12" x14ac:dyDescent="0.25">
      <c r="K129" s="75">
        <v>44044</v>
      </c>
      <c r="L129" s="47">
        <v>91.800683927699069</v>
      </c>
    </row>
    <row r="130" spans="1:12" x14ac:dyDescent="0.25">
      <c r="K130" s="75">
        <v>44051</v>
      </c>
      <c r="L130" s="47">
        <v>90.907396189545665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100.7598437377803</v>
      </c>
    </row>
    <row r="153" spans="11:12" x14ac:dyDescent="0.25">
      <c r="K153" s="75">
        <v>43918</v>
      </c>
      <c r="L153" s="47">
        <v>103.20589215538722</v>
      </c>
    </row>
    <row r="154" spans="11:12" x14ac:dyDescent="0.25">
      <c r="K154" s="75">
        <v>43925</v>
      </c>
      <c r="L154" s="47">
        <v>103.144359904111</v>
      </c>
    </row>
    <row r="155" spans="11:12" x14ac:dyDescent="0.25">
      <c r="K155" s="75">
        <v>43932</v>
      </c>
      <c r="L155" s="47">
        <v>98.337812370268509</v>
      </c>
    </row>
    <row r="156" spans="11:12" x14ac:dyDescent="0.25">
      <c r="K156" s="75">
        <v>43939</v>
      </c>
      <c r="L156" s="47">
        <v>97.840682476012447</v>
      </c>
    </row>
    <row r="157" spans="11:12" x14ac:dyDescent="0.25">
      <c r="K157" s="75">
        <v>43946</v>
      </c>
      <c r="L157" s="47">
        <v>98.378500010384329</v>
      </c>
    </row>
    <row r="158" spans="11:12" x14ac:dyDescent="0.25">
      <c r="K158" s="75">
        <v>43953</v>
      </c>
      <c r="L158" s="47">
        <v>97.822050223848592</v>
      </c>
    </row>
    <row r="159" spans="11:12" x14ac:dyDescent="0.25">
      <c r="K159" s="75">
        <v>43960</v>
      </c>
      <c r="L159" s="47">
        <v>87.568168578797852</v>
      </c>
    </row>
    <row r="160" spans="11:12" x14ac:dyDescent="0.25">
      <c r="K160" s="75">
        <v>43967</v>
      </c>
      <c r="L160" s="47">
        <v>87.116352174459095</v>
      </c>
    </row>
    <row r="161" spans="11:12" x14ac:dyDescent="0.25">
      <c r="K161" s="75">
        <v>43974</v>
      </c>
      <c r="L161" s="47">
        <v>87.338119978451957</v>
      </c>
    </row>
    <row r="162" spans="11:12" x14ac:dyDescent="0.25">
      <c r="K162" s="75">
        <v>43981</v>
      </c>
      <c r="L162" s="47">
        <v>87.689097589749863</v>
      </c>
    </row>
    <row r="163" spans="11:12" x14ac:dyDescent="0.25">
      <c r="K163" s="75">
        <v>43988</v>
      </c>
      <c r="L163" s="47">
        <v>94.379963944540052</v>
      </c>
    </row>
    <row r="164" spans="11:12" x14ac:dyDescent="0.25">
      <c r="K164" s="75">
        <v>43995</v>
      </c>
      <c r="L164" s="47">
        <v>97.064470914789155</v>
      </c>
    </row>
    <row r="165" spans="11:12" x14ac:dyDescent="0.25">
      <c r="K165" s="75">
        <v>44002</v>
      </c>
      <c r="L165" s="47">
        <v>98.890276774374897</v>
      </c>
    </row>
    <row r="166" spans="11:12" x14ac:dyDescent="0.25">
      <c r="K166" s="75">
        <v>44009</v>
      </c>
      <c r="L166" s="47">
        <v>99.348014752313503</v>
      </c>
    </row>
    <row r="167" spans="11:12" x14ac:dyDescent="0.25">
      <c r="K167" s="75">
        <v>44016</v>
      </c>
      <c r="L167" s="47">
        <v>96.181432424399205</v>
      </c>
    </row>
    <row r="168" spans="11:12" x14ac:dyDescent="0.25">
      <c r="K168" s="75">
        <v>44023</v>
      </c>
      <c r="L168" s="47">
        <v>92.116405660303528</v>
      </c>
    </row>
    <row r="169" spans="11:12" x14ac:dyDescent="0.25">
      <c r="K169" s="75">
        <v>44030</v>
      </c>
      <c r="L169" s="47">
        <v>92.567366225147921</v>
      </c>
    </row>
    <row r="170" spans="11:12" x14ac:dyDescent="0.25">
      <c r="K170" s="75">
        <v>44037</v>
      </c>
      <c r="L170" s="47">
        <v>92.07840588110534</v>
      </c>
    </row>
    <row r="171" spans="11:12" x14ac:dyDescent="0.25">
      <c r="K171" s="75">
        <v>44044</v>
      </c>
      <c r="L171" s="47">
        <v>92.695315619919825</v>
      </c>
    </row>
    <row r="172" spans="11:12" x14ac:dyDescent="0.25">
      <c r="K172" s="75">
        <v>44051</v>
      </c>
      <c r="L172" s="47">
        <v>94.513999669639588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A9B8C-EC0B-4819-A25A-3C3E5EF4F2F6}">
  <sheetPr codeName="Sheet14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30</v>
      </c>
    </row>
    <row r="2" spans="1:12" ht="19.5" customHeight="1" x14ac:dyDescent="0.3">
      <c r="A2" s="7" t="str">
        <f>"Weekly Payroll Jobs and Wages in Australia - " &amp;$L$1</f>
        <v>Weekly Payroll Jobs and Wages in Australia - Financial and insurance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44051</v>
      </c>
    </row>
    <row r="3" spans="1:12" ht="15" customHeight="1" x14ac:dyDescent="0.25">
      <c r="A3" s="38" t="str">
        <f>"Week ending "&amp;TEXT($L$2,"dddd dd mmmm yyyy")</f>
        <v>Week ending Saturday 08 August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44023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44030</v>
      </c>
    </row>
    <row r="6" spans="1:12" ht="16.5" customHeight="1" thickBot="1" x14ac:dyDescent="0.3">
      <c r="A6" s="36" t="str">
        <f>"Change in payroll jobs and total wages, "&amp;$L$1</f>
        <v>Change in payroll jobs and total wages, Financial and insurance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44037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44044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08 August (Change since 100th case of COVID-19)</v>
      </c>
      <c r="C8" s="99" t="str">
        <f>"% Change between " &amp; TEXT($L$4,"dd mmmm")&amp;" and "&amp; TEXT($L$2,"dd mmmm") &amp; " (monthly change)"</f>
        <v>% Change between 11 July and 08 August (monthly change)</v>
      </c>
      <c r="D8" s="80" t="str">
        <f>"% Change between " &amp; TEXT($L$7,"dd mmmm")&amp;" and "&amp; TEXT($L$2,"dd mmmm") &amp; " (weekly change)"</f>
        <v>% Change between 01 August and 08 August (weekly change)</v>
      </c>
      <c r="E8" s="82" t="str">
        <f>"% Change between " &amp; TEXT($L$6,"dd mmmm")&amp;" and "&amp; TEXT($L$7,"dd mmmm") &amp; " (weekly change)"</f>
        <v>% Change between 25 July and 01 August (weekly change)</v>
      </c>
      <c r="F8" s="101" t="str">
        <f>"% Change between " &amp; TEXT($L$3,"dd mmmm")&amp;" and "&amp; TEXT($L$2,"dd mmmm") &amp; " (Change since 100th case of COVID-19)"</f>
        <v>% Change between 14 March and 08 August (Change since 100th case of COVID-19)</v>
      </c>
      <c r="G8" s="99" t="str">
        <f>"% Change between " &amp; TEXT($L$4,"dd mmmm")&amp;" and "&amp; TEXT($L$2,"dd mmmm") &amp; " (monthly change)"</f>
        <v>% Change between 11 July and 08 August (monthly change)</v>
      </c>
      <c r="H8" s="80" t="str">
        <f>"% Change between " &amp; TEXT($L$7,"dd mmmm")&amp;" and "&amp; TEXT($L$2,"dd mmmm") &amp; " (weekly change)"</f>
        <v>% Change between 01 August and 08 August (weekly change)</v>
      </c>
      <c r="I8" s="82" t="str">
        <f>"% Change between " &amp; TEXT($L$6,"dd mmmm")&amp;" and "&amp; TEXT($L$7,"dd mmmm") &amp; " (weekly change)"</f>
        <v>% Change between 25 July and 01 August (weekly change)</v>
      </c>
      <c r="J8" s="57"/>
      <c r="K8" s="43" t="s">
        <v>68</v>
      </c>
      <c r="L8" s="44">
        <v>44051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5.979886673503465E-3</v>
      </c>
      <c r="C11" s="32">
        <v>-1.2081292247858699E-2</v>
      </c>
      <c r="D11" s="32">
        <v>-2.1079056423334297E-3</v>
      </c>
      <c r="E11" s="32">
        <v>-7.7125605887223836E-3</v>
      </c>
      <c r="F11" s="32">
        <v>-9.2363432456455064E-2</v>
      </c>
      <c r="G11" s="32">
        <v>-4.0004505305130666E-2</v>
      </c>
      <c r="H11" s="32">
        <v>-6.1142890604717337E-3</v>
      </c>
      <c r="I11" s="68">
        <v>-8.069342599472229E-3</v>
      </c>
      <c r="J11" s="46"/>
      <c r="K11" s="46"/>
      <c r="L11" s="47"/>
    </row>
    <row r="12" spans="1:12" x14ac:dyDescent="0.25">
      <c r="A12" s="69" t="s">
        <v>6</v>
      </c>
      <c r="B12" s="32">
        <v>1.2872746487978537E-2</v>
      </c>
      <c r="C12" s="32">
        <v>-1.9124839405091021E-2</v>
      </c>
      <c r="D12" s="32">
        <v>-4.871728312557555E-3</v>
      </c>
      <c r="E12" s="32">
        <v>-1.1044171222888033E-2</v>
      </c>
      <c r="F12" s="32">
        <v>-0.14729746779232722</v>
      </c>
      <c r="G12" s="32">
        <v>-4.4304429386569644E-2</v>
      </c>
      <c r="H12" s="32">
        <v>-6.1352421193137108E-3</v>
      </c>
      <c r="I12" s="68">
        <v>-1.8029803304753456E-2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-1.4026309418125882E-3</v>
      </c>
      <c r="C13" s="32">
        <v>-7.7209921490950517E-3</v>
      </c>
      <c r="D13" s="32">
        <v>2.1559893091438465E-3</v>
      </c>
      <c r="E13" s="32">
        <v>-8.233262380015316E-3</v>
      </c>
      <c r="F13" s="32">
        <v>-3.7980692238971825E-2</v>
      </c>
      <c r="G13" s="32">
        <v>-2.5700293711717337E-2</v>
      </c>
      <c r="H13" s="32">
        <v>2.1361266565880221E-3</v>
      </c>
      <c r="I13" s="68">
        <v>4.8553170118315059E-4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-1.0672566371681347E-2</v>
      </c>
      <c r="C14" s="32">
        <v>-1.207825062378709E-2</v>
      </c>
      <c r="D14" s="32">
        <v>-7.6246671192103932E-3</v>
      </c>
      <c r="E14" s="32">
        <v>-5.4184122147976632E-3</v>
      </c>
      <c r="F14" s="32">
        <v>-5.6002448506276004E-2</v>
      </c>
      <c r="G14" s="32">
        <v>-6.9799754771862954E-2</v>
      </c>
      <c r="H14" s="32">
        <v>-2.0854647626663558E-2</v>
      </c>
      <c r="I14" s="68">
        <v>5.6196607569836132E-4</v>
      </c>
      <c r="J14" s="46"/>
      <c r="K14" s="46"/>
      <c r="L14" s="47"/>
    </row>
    <row r="15" spans="1:12" ht="15" customHeight="1" x14ac:dyDescent="0.25">
      <c r="A15" s="69" t="s">
        <v>4</v>
      </c>
      <c r="B15" s="32">
        <v>1.7160782927583718E-2</v>
      </c>
      <c r="C15" s="32">
        <v>2.8926159878022162E-3</v>
      </c>
      <c r="D15" s="32">
        <v>2.7178884097740497E-3</v>
      </c>
      <c r="E15" s="32">
        <v>-2.1296940194714953E-3</v>
      </c>
      <c r="F15" s="32">
        <v>-1.0289223627310884E-2</v>
      </c>
      <c r="G15" s="32">
        <v>-3.2270385979765615E-2</v>
      </c>
      <c r="H15" s="32">
        <v>-2.5421578711488535E-2</v>
      </c>
      <c r="I15" s="68">
        <v>1.611950449669175E-2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3.4144838212634809E-2</v>
      </c>
      <c r="C16" s="32">
        <v>-1.0884265700326079E-3</v>
      </c>
      <c r="D16" s="32">
        <v>1.0167952791648727E-3</v>
      </c>
      <c r="E16" s="32">
        <v>6.2642740619902604E-3</v>
      </c>
      <c r="F16" s="32">
        <v>5.4040015606671155E-3</v>
      </c>
      <c r="G16" s="32">
        <v>-2.8871777372904917E-2</v>
      </c>
      <c r="H16" s="32">
        <v>-6.5480038284057018E-3</v>
      </c>
      <c r="I16" s="68">
        <v>1.680772806074371E-3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-6.5530029537249734E-2</v>
      </c>
      <c r="C17" s="32">
        <v>-8.7624020887728804E-3</v>
      </c>
      <c r="D17" s="32">
        <v>6.8352192362093334E-3</v>
      </c>
      <c r="E17" s="32">
        <v>-1.0669931782403386E-2</v>
      </c>
      <c r="F17" s="32">
        <v>-9.205411965532595E-2</v>
      </c>
      <c r="G17" s="32">
        <v>-4.5651208180426561E-2</v>
      </c>
      <c r="H17" s="32">
        <v>2.034911530154182E-2</v>
      </c>
      <c r="I17" s="68">
        <v>-2.2461782319141199E-2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-1.1831750339213021E-2</v>
      </c>
      <c r="C18" s="32">
        <v>-3.0390143737166753E-3</v>
      </c>
      <c r="D18" s="32">
        <v>3.1404958677685446E-3</v>
      </c>
      <c r="E18" s="32">
        <v>4.8442906574395206E-3</v>
      </c>
      <c r="F18" s="32">
        <v>-9.8507117275623113E-2</v>
      </c>
      <c r="G18" s="32">
        <v>-1.3151494651903461E-2</v>
      </c>
      <c r="H18" s="32">
        <v>2.0817431849195378E-2</v>
      </c>
      <c r="I18" s="68">
        <v>-2.2709653151104736E-2</v>
      </c>
      <c r="J18" s="46"/>
      <c r="K18" s="46"/>
      <c r="L18" s="47"/>
    </row>
    <row r="19" spans="1:12" x14ac:dyDescent="0.25">
      <c r="A19" s="70" t="s">
        <v>1</v>
      </c>
      <c r="B19" s="32">
        <v>1.6073687104756651E-2</v>
      </c>
      <c r="C19" s="32">
        <v>1.2449255751012522E-4</v>
      </c>
      <c r="D19" s="32">
        <v>3.3831115938094403E-3</v>
      </c>
      <c r="E19" s="32">
        <v>-7.5451360819186464E-3</v>
      </c>
      <c r="F19" s="32">
        <v>7.18512751029321E-3</v>
      </c>
      <c r="G19" s="32">
        <v>7.1680386596455481E-3</v>
      </c>
      <c r="H19" s="32">
        <v>-3.0466019343672546E-2</v>
      </c>
      <c r="I19" s="68">
        <v>4.9958283449469398E-4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-1.6392710158807944E-4</v>
      </c>
      <c r="C21" s="32">
        <v>-1.3997170231619949E-2</v>
      </c>
      <c r="D21" s="32">
        <v>-4.8080999747986963E-3</v>
      </c>
      <c r="E21" s="32">
        <v>-8.5150581307046336E-3</v>
      </c>
      <c r="F21" s="32">
        <v>-0.13069577574031377</v>
      </c>
      <c r="G21" s="32">
        <v>-4.6108180212255379E-2</v>
      </c>
      <c r="H21" s="32">
        <v>-1.3925927465528565E-2</v>
      </c>
      <c r="I21" s="68">
        <v>-1.107021238029704E-2</v>
      </c>
      <c r="J21" s="46"/>
      <c r="K21" s="46"/>
      <c r="L21" s="46"/>
    </row>
    <row r="22" spans="1:12" x14ac:dyDescent="0.25">
      <c r="A22" s="69" t="s">
        <v>13</v>
      </c>
      <c r="B22" s="32">
        <v>7.9929118916506336E-3</v>
      </c>
      <c r="C22" s="32">
        <v>-1.1013324815186576E-2</v>
      </c>
      <c r="D22" s="32">
        <v>7.2281479429281426E-4</v>
      </c>
      <c r="E22" s="32">
        <v>-7.7339662234603423E-3</v>
      </c>
      <c r="F22" s="32">
        <v>-3.7574525541428483E-2</v>
      </c>
      <c r="G22" s="32">
        <v>-3.2931965370525007E-2</v>
      </c>
      <c r="H22" s="32">
        <v>4.0461071114901159E-3</v>
      </c>
      <c r="I22" s="68">
        <v>-4.3348458710235072E-3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0.15457057057057066</v>
      </c>
      <c r="C23" s="32">
        <v>5.7597652668256005E-2</v>
      </c>
      <c r="D23" s="32">
        <v>-1.2824375213967842E-2</v>
      </c>
      <c r="E23" s="32">
        <v>3.8947181219989302E-2</v>
      </c>
      <c r="F23" s="32">
        <v>0.41539856511396533</v>
      </c>
      <c r="G23" s="32">
        <v>7.8702209644437859E-2</v>
      </c>
      <c r="H23" s="32">
        <v>-4.0688377535100795E-3</v>
      </c>
      <c r="I23" s="68">
        <v>8.8370147725747694E-2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2.2263452296541253E-2</v>
      </c>
      <c r="C24" s="32">
        <v>-1.0730387049226242E-2</v>
      </c>
      <c r="D24" s="32">
        <v>-7.246823257606172E-4</v>
      </c>
      <c r="E24" s="32">
        <v>-6.2880246929326589E-3</v>
      </c>
      <c r="F24" s="32">
        <v>-5.2924147862933868E-3</v>
      </c>
      <c r="G24" s="32">
        <v>-3.008549665637561E-2</v>
      </c>
      <c r="H24" s="32">
        <v>9.160383248268511E-3</v>
      </c>
      <c r="I24" s="68">
        <v>-4.0113523794138572E-4</v>
      </c>
      <c r="J24" s="46"/>
      <c r="K24" s="46" t="s">
        <v>48</v>
      </c>
      <c r="L24" s="47">
        <v>109.16916916916917</v>
      </c>
    </row>
    <row r="25" spans="1:12" x14ac:dyDescent="0.25">
      <c r="A25" s="69" t="s">
        <v>50</v>
      </c>
      <c r="B25" s="32">
        <v>1.5139123750960826E-2</v>
      </c>
      <c r="C25" s="32">
        <v>-7.6819042466864662E-3</v>
      </c>
      <c r="D25" s="32">
        <v>1.7491030726872747E-3</v>
      </c>
      <c r="E25" s="32">
        <v>-7.9983747422912588E-3</v>
      </c>
      <c r="F25" s="32">
        <v>-8.0769700521210797E-2</v>
      </c>
      <c r="G25" s="32">
        <v>-3.5703679450343473E-2</v>
      </c>
      <c r="H25" s="32">
        <v>-1.2971594924149343E-4</v>
      </c>
      <c r="I25" s="68">
        <v>-6.0084237067391522E-3</v>
      </c>
      <c r="J25" s="46"/>
      <c r="K25" s="46" t="s">
        <v>49</v>
      </c>
      <c r="L25" s="47">
        <v>103.3351716169017</v>
      </c>
    </row>
    <row r="26" spans="1:12" x14ac:dyDescent="0.25">
      <c r="A26" s="69" t="s">
        <v>51</v>
      </c>
      <c r="B26" s="32">
        <v>7.2348372231305635E-3</v>
      </c>
      <c r="C26" s="32">
        <v>-8.9523722460920219E-3</v>
      </c>
      <c r="D26" s="32">
        <v>-4.5454545454548523E-4</v>
      </c>
      <c r="E26" s="32">
        <v>-8.1208618356074513E-3</v>
      </c>
      <c r="F26" s="32">
        <v>-0.11919837657234544</v>
      </c>
      <c r="G26" s="32">
        <v>-3.2157897010761438E-2</v>
      </c>
      <c r="H26" s="32">
        <v>-2.2067771015528148E-3</v>
      </c>
      <c r="I26" s="68">
        <v>-4.8175466261409783E-3</v>
      </c>
      <c r="J26" s="46"/>
      <c r="K26" s="46" t="s">
        <v>50</v>
      </c>
      <c r="L26" s="47">
        <v>102.29976940814758</v>
      </c>
    </row>
    <row r="27" spans="1:12" ht="17.25" customHeight="1" x14ac:dyDescent="0.25">
      <c r="A27" s="69" t="s">
        <v>52</v>
      </c>
      <c r="B27" s="32">
        <v>-2.5561217062163299E-3</v>
      </c>
      <c r="C27" s="32">
        <v>-1.3414451516286063E-2</v>
      </c>
      <c r="D27" s="32">
        <v>-1.5386184785777246E-3</v>
      </c>
      <c r="E27" s="32">
        <v>-9.054543879157273E-3</v>
      </c>
      <c r="F27" s="32">
        <v>-0.12075768959529998</v>
      </c>
      <c r="G27" s="32">
        <v>-5.0135611158299453E-2</v>
      </c>
      <c r="H27" s="32">
        <v>-1.6941610706412202E-2</v>
      </c>
      <c r="I27" s="68">
        <v>-1.7690232469015577E-2</v>
      </c>
      <c r="J27" s="59"/>
      <c r="K27" s="50" t="s">
        <v>51</v>
      </c>
      <c r="L27" s="47">
        <v>101.63334324364502</v>
      </c>
    </row>
    <row r="28" spans="1:12" x14ac:dyDescent="0.25">
      <c r="A28" s="69" t="s">
        <v>53</v>
      </c>
      <c r="B28" s="32">
        <v>-3.8665449414889141E-2</v>
      </c>
      <c r="C28" s="32">
        <v>-2.6587671750913811E-2</v>
      </c>
      <c r="D28" s="32">
        <v>-9.1428571428571193E-3</v>
      </c>
      <c r="E28" s="32">
        <v>-1.1458289290093404E-2</v>
      </c>
      <c r="F28" s="32">
        <v>-8.2484415249014731E-2</v>
      </c>
      <c r="G28" s="32">
        <v>-5.1484622667484325E-2</v>
      </c>
      <c r="H28" s="32">
        <v>-1.5947213833466756E-2</v>
      </c>
      <c r="I28" s="68">
        <v>-1.8467786121482477E-2</v>
      </c>
      <c r="J28" s="54"/>
      <c r="K28" s="41" t="s">
        <v>52</v>
      </c>
      <c r="L28" s="47">
        <v>101.1005968845538</v>
      </c>
    </row>
    <row r="29" spans="1:12" ht="15.75" thickBot="1" x14ac:dyDescent="0.3">
      <c r="A29" s="71" t="s">
        <v>54</v>
      </c>
      <c r="B29" s="72">
        <v>-9.0003456619426214E-2</v>
      </c>
      <c r="C29" s="72">
        <v>-6.5120738636363695E-2</v>
      </c>
      <c r="D29" s="72">
        <v>-3.4255319148936203E-2</v>
      </c>
      <c r="E29" s="72">
        <v>-1.8011527377521652E-2</v>
      </c>
      <c r="F29" s="72">
        <v>-0.1356252726958358</v>
      </c>
      <c r="G29" s="72">
        <v>-0.13258478217252478</v>
      </c>
      <c r="H29" s="72">
        <v>-8.9825033793479392E-2</v>
      </c>
      <c r="I29" s="73">
        <v>-3.2695564886159656E-2</v>
      </c>
      <c r="J29" s="54"/>
      <c r="K29" s="41" t="s">
        <v>53</v>
      </c>
      <c r="L29" s="47">
        <v>98.759233131380199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97.338403041825089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Financial and insurance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116.95695695695696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102.30048057984715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101.33666410453498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100.76928794410584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99.898092881059824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97.020499626525023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94.227445558244042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115.45705705705707</v>
      </c>
    </row>
    <row r="43" spans="1:12" x14ac:dyDescent="0.25">
      <c r="K43" s="46" t="s">
        <v>49</v>
      </c>
      <c r="L43" s="47">
        <v>102.22634522965413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101.51391237509608</v>
      </c>
    </row>
    <row r="45" spans="1:12" ht="15.4" customHeight="1" x14ac:dyDescent="0.25">
      <c r="A45" s="26" t="str">
        <f>"Indexed number of payroll jobs in "&amp;$L$1&amp;" each week by age group"</f>
        <v>Indexed number of payroll jobs in Financial and insurance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100.72348372231306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99.744387829378368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96.133455058511089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90.999654338057383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102.545685132876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100.31424243400909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100.04401760704282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101.49572649572649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104.1429978035295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88.639551192145859</v>
      </c>
    </row>
    <row r="59" spans="1:12" ht="15.4" customHeight="1" x14ac:dyDescent="0.25">
      <c r="K59" s="41" t="s">
        <v>2</v>
      </c>
      <c r="L59" s="47">
        <v>101.85185185185186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Financial and insurance services each week by State and Territory</v>
      </c>
      <c r="K60" s="41" t="s">
        <v>1</v>
      </c>
      <c r="L60" s="47">
        <v>102.90205562273277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101.24978382429239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99.411802623521453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99.487795118047217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101.21794871794872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104.27933045519957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87.51753155680224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100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102.53929866989118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100.36418977344785</v>
      </c>
    </row>
    <row r="72" spans="1:12" ht="15.4" customHeight="1" x14ac:dyDescent="0.25">
      <c r="K72" s="46" t="s">
        <v>5</v>
      </c>
      <c r="L72" s="47">
        <v>99.439069197795476</v>
      </c>
    </row>
    <row r="73" spans="1:12" ht="15.4" customHeight="1" x14ac:dyDescent="0.25">
      <c r="K73" s="46" t="s">
        <v>46</v>
      </c>
      <c r="L73" s="47">
        <v>98.836734693877546</v>
      </c>
    </row>
    <row r="74" spans="1:12" ht="15.4" customHeight="1" x14ac:dyDescent="0.25">
      <c r="K74" s="50" t="s">
        <v>4</v>
      </c>
      <c r="L74" s="47">
        <v>100.88846153846154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Financial and insurance services each week by State and Territory</v>
      </c>
      <c r="K75" s="41" t="s">
        <v>3</v>
      </c>
      <c r="L75" s="47">
        <v>103.99318336741649</v>
      </c>
    </row>
    <row r="76" spans="1:12" ht="15.4" customHeight="1" x14ac:dyDescent="0.25">
      <c r="K76" s="41" t="s">
        <v>45</v>
      </c>
      <c r="L76" s="47">
        <v>87.694249649368857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99.922222222222231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102.61668681983072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103.74863685932387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100.75842181587853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99.545095561522672</v>
      </c>
    </row>
    <row r="85" spans="1:12" ht="15.4" customHeight="1" x14ac:dyDescent="0.25">
      <c r="K85" s="50" t="s">
        <v>4</v>
      </c>
      <c r="L85" s="47">
        <v>100.94055971012259</v>
      </c>
    </row>
    <row r="86" spans="1:12" ht="15.4" customHeight="1" x14ac:dyDescent="0.25">
      <c r="K86" s="41" t="s">
        <v>3</v>
      </c>
      <c r="L86" s="47">
        <v>102.78597785977858</v>
      </c>
    </row>
    <row r="87" spans="1:12" ht="15.4" customHeight="1" x14ac:dyDescent="0.25">
      <c r="K87" s="41" t="s">
        <v>45</v>
      </c>
      <c r="L87" s="47">
        <v>99.155193992490609</v>
      </c>
    </row>
    <row r="88" spans="1:12" ht="15.4" customHeight="1" x14ac:dyDescent="0.25">
      <c r="K88" s="41" t="s">
        <v>2</v>
      </c>
      <c r="L88" s="47">
        <v>96.112311015118792</v>
      </c>
    </row>
    <row r="89" spans="1:12" ht="15.4" customHeight="1" x14ac:dyDescent="0.25">
      <c r="K89" s="41" t="s">
        <v>1</v>
      </c>
      <c r="L89" s="47">
        <v>100.6690684508492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101.96973827699018</v>
      </c>
    </row>
    <row r="92" spans="1:12" ht="15" customHeight="1" x14ac:dyDescent="0.25">
      <c r="K92" s="46" t="s">
        <v>5</v>
      </c>
      <c r="L92" s="47">
        <v>99.786641774873729</v>
      </c>
    </row>
    <row r="93" spans="1:12" ht="15" customHeight="1" x14ac:dyDescent="0.25">
      <c r="A93" s="26"/>
      <c r="K93" s="46" t="s">
        <v>46</v>
      </c>
      <c r="L93" s="47">
        <v>98.774285262991626</v>
      </c>
    </row>
    <row r="94" spans="1:12" ht="15" customHeight="1" x14ac:dyDescent="0.25">
      <c r="K94" s="50" t="s">
        <v>4</v>
      </c>
      <c r="L94" s="47">
        <v>100.97139773340528</v>
      </c>
    </row>
    <row r="95" spans="1:12" ht="15" customHeight="1" x14ac:dyDescent="0.25">
      <c r="K95" s="41" t="s">
        <v>3</v>
      </c>
      <c r="L95" s="47">
        <v>102.19557195571956</v>
      </c>
    </row>
    <row r="96" spans="1:12" ht="15" customHeight="1" x14ac:dyDescent="0.25">
      <c r="K96" s="41" t="s">
        <v>45</v>
      </c>
      <c r="L96" s="47">
        <v>97.246558197747177</v>
      </c>
    </row>
    <row r="97" spans="1:12" ht="15" customHeight="1" x14ac:dyDescent="0.25">
      <c r="K97" s="41" t="s">
        <v>2</v>
      </c>
      <c r="L97" s="47">
        <v>95.680345572354213</v>
      </c>
    </row>
    <row r="98" spans="1:12" ht="15" customHeight="1" x14ac:dyDescent="0.25">
      <c r="K98" s="41" t="s">
        <v>1</v>
      </c>
      <c r="L98" s="47">
        <v>99.897066392177052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101.85748364231189</v>
      </c>
    </row>
    <row r="101" spans="1:12" x14ac:dyDescent="0.25">
      <c r="A101" s="25"/>
      <c r="B101" s="24"/>
      <c r="K101" s="46" t="s">
        <v>5</v>
      </c>
      <c r="L101" s="47">
        <v>100.20629073391896</v>
      </c>
    </row>
    <row r="102" spans="1:12" x14ac:dyDescent="0.25">
      <c r="A102" s="25"/>
      <c r="B102" s="24"/>
      <c r="K102" s="46" t="s">
        <v>46</v>
      </c>
      <c r="L102" s="47">
        <v>98.107534354762265</v>
      </c>
    </row>
    <row r="103" spans="1:12" x14ac:dyDescent="0.25">
      <c r="A103" s="25"/>
      <c r="B103" s="24"/>
      <c r="K103" s="50" t="s">
        <v>4</v>
      </c>
      <c r="L103" s="47">
        <v>101.66186107470512</v>
      </c>
    </row>
    <row r="104" spans="1:12" x14ac:dyDescent="0.25">
      <c r="A104" s="25"/>
      <c r="B104" s="24"/>
      <c r="K104" s="41" t="s">
        <v>3</v>
      </c>
      <c r="L104" s="47">
        <v>102.60848708487084</v>
      </c>
    </row>
    <row r="105" spans="1:12" x14ac:dyDescent="0.25">
      <c r="A105" s="25"/>
      <c r="B105" s="24"/>
      <c r="K105" s="41" t="s">
        <v>45</v>
      </c>
      <c r="L105" s="47">
        <v>98.361702127659569</v>
      </c>
    </row>
    <row r="106" spans="1:12" x14ac:dyDescent="0.25">
      <c r="A106" s="25"/>
      <c r="B106" s="24"/>
      <c r="K106" s="41" t="s">
        <v>2</v>
      </c>
      <c r="L106" s="47">
        <v>96.38228941684666</v>
      </c>
    </row>
    <row r="107" spans="1:12" x14ac:dyDescent="0.25">
      <c r="A107" s="25"/>
      <c r="B107" s="24"/>
      <c r="K107" s="41" t="s">
        <v>1</v>
      </c>
      <c r="L107" s="47">
        <v>100.63510036026761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100.31521590162617</v>
      </c>
    </row>
    <row r="111" spans="1:12" x14ac:dyDescent="0.25">
      <c r="K111" s="75">
        <v>43918</v>
      </c>
      <c r="L111" s="47">
        <v>99.588848823965861</v>
      </c>
    </row>
    <row r="112" spans="1:12" x14ac:dyDescent="0.25">
      <c r="K112" s="75">
        <v>43925</v>
      </c>
      <c r="L112" s="47">
        <v>98.987008568012442</v>
      </c>
    </row>
    <row r="113" spans="11:12" x14ac:dyDescent="0.25">
      <c r="K113" s="75">
        <v>43932</v>
      </c>
      <c r="L113" s="47">
        <v>99.46952046540423</v>
      </c>
    </row>
    <row r="114" spans="11:12" x14ac:dyDescent="0.25">
      <c r="K114" s="75">
        <v>43939</v>
      </c>
      <c r="L114" s="47">
        <v>99.633272054479889</v>
      </c>
    </row>
    <row r="115" spans="11:12" x14ac:dyDescent="0.25">
      <c r="K115" s="75">
        <v>43946</v>
      </c>
      <c r="L115" s="47">
        <v>99.781900841678436</v>
      </c>
    </row>
    <row r="116" spans="11:12" x14ac:dyDescent="0.25">
      <c r="K116" s="75">
        <v>43953</v>
      </c>
      <c r="L116" s="47">
        <v>100.30080198108703</v>
      </c>
    </row>
    <row r="117" spans="11:12" x14ac:dyDescent="0.25">
      <c r="K117" s="75">
        <v>43960</v>
      </c>
      <c r="L117" s="47">
        <v>100.16067976994438</v>
      </c>
    </row>
    <row r="118" spans="11:12" x14ac:dyDescent="0.25">
      <c r="K118" s="75">
        <v>43967</v>
      </c>
      <c r="L118" s="47">
        <v>100.26961120221549</v>
      </c>
    </row>
    <row r="119" spans="11:12" x14ac:dyDescent="0.25">
      <c r="K119" s="75">
        <v>43974</v>
      </c>
      <c r="L119" s="47">
        <v>100.55340003119078</v>
      </c>
    </row>
    <row r="120" spans="11:12" x14ac:dyDescent="0.25">
      <c r="K120" s="75">
        <v>43981</v>
      </c>
      <c r="L120" s="47">
        <v>100.72778484033628</v>
      </c>
    </row>
    <row r="121" spans="11:12" x14ac:dyDescent="0.25">
      <c r="K121" s="75">
        <v>43988</v>
      </c>
      <c r="L121" s="47">
        <v>100.65240712473002</v>
      </c>
    </row>
    <row r="122" spans="11:12" x14ac:dyDescent="0.25">
      <c r="K122" s="75">
        <v>43995</v>
      </c>
      <c r="L122" s="47">
        <v>100.59829584926348</v>
      </c>
    </row>
    <row r="123" spans="11:12" x14ac:dyDescent="0.25">
      <c r="K123" s="75">
        <v>44002</v>
      </c>
      <c r="L123" s="47">
        <v>100.51488414515998</v>
      </c>
    </row>
    <row r="124" spans="11:12" x14ac:dyDescent="0.25">
      <c r="K124" s="75">
        <v>44009</v>
      </c>
      <c r="L124" s="47">
        <v>99.888233042376925</v>
      </c>
    </row>
    <row r="125" spans="11:12" x14ac:dyDescent="0.25">
      <c r="K125" s="75">
        <v>44016</v>
      </c>
      <c r="L125" s="47">
        <v>99.841210580290266</v>
      </c>
    </row>
    <row r="126" spans="11:12" x14ac:dyDescent="0.25">
      <c r="K126" s="75">
        <v>44023</v>
      </c>
      <c r="L126" s="47">
        <v>101.82820497067596</v>
      </c>
    </row>
    <row r="127" spans="11:12" x14ac:dyDescent="0.25">
      <c r="K127" s="75">
        <v>44030</v>
      </c>
      <c r="L127" s="47">
        <v>101.66209044380699</v>
      </c>
    </row>
    <row r="128" spans="11:12" x14ac:dyDescent="0.25">
      <c r="K128" s="75">
        <v>44037</v>
      </c>
      <c r="L128" s="47">
        <v>101.59403783535994</v>
      </c>
    </row>
    <row r="129" spans="1:12" x14ac:dyDescent="0.25">
      <c r="K129" s="75">
        <v>44044</v>
      </c>
      <c r="L129" s="47">
        <v>100.81048766310178</v>
      </c>
    </row>
    <row r="130" spans="1:12" x14ac:dyDescent="0.25">
      <c r="K130" s="75">
        <v>44051</v>
      </c>
      <c r="L130" s="47">
        <v>100.59798866735035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106.52936403144373</v>
      </c>
    </row>
    <row r="153" spans="11:12" x14ac:dyDescent="0.25">
      <c r="K153" s="75">
        <v>43918</v>
      </c>
      <c r="L153" s="47">
        <v>107.43066037478354</v>
      </c>
    </row>
    <row r="154" spans="11:12" x14ac:dyDescent="0.25">
      <c r="K154" s="75">
        <v>43925</v>
      </c>
      <c r="L154" s="47">
        <v>99.738478159876564</v>
      </c>
    </row>
    <row r="155" spans="11:12" x14ac:dyDescent="0.25">
      <c r="K155" s="75">
        <v>43932</v>
      </c>
      <c r="L155" s="47">
        <v>98.221218286167399</v>
      </c>
    </row>
    <row r="156" spans="11:12" x14ac:dyDescent="0.25">
      <c r="K156" s="75">
        <v>43939</v>
      </c>
      <c r="L156" s="47">
        <v>95.493823256683044</v>
      </c>
    </row>
    <row r="157" spans="11:12" x14ac:dyDescent="0.25">
      <c r="K157" s="75">
        <v>43946</v>
      </c>
      <c r="L157" s="47">
        <v>92.135967362489652</v>
      </c>
    </row>
    <row r="158" spans="11:12" x14ac:dyDescent="0.25">
      <c r="K158" s="75">
        <v>43953</v>
      </c>
      <c r="L158" s="47">
        <v>92.461925020142218</v>
      </c>
    </row>
    <row r="159" spans="11:12" x14ac:dyDescent="0.25">
      <c r="K159" s="75">
        <v>43960</v>
      </c>
      <c r="L159" s="47">
        <v>90.241392595477905</v>
      </c>
    </row>
    <row r="160" spans="11:12" x14ac:dyDescent="0.25">
      <c r="K160" s="75">
        <v>43967</v>
      </c>
      <c r="L160" s="47">
        <v>90.598917235528972</v>
      </c>
    </row>
    <row r="161" spans="11:12" x14ac:dyDescent="0.25">
      <c r="K161" s="75">
        <v>43974</v>
      </c>
      <c r="L161" s="47">
        <v>91.821105108597706</v>
      </c>
    </row>
    <row r="162" spans="11:12" x14ac:dyDescent="0.25">
      <c r="K162" s="75">
        <v>43981</v>
      </c>
      <c r="L162" s="47">
        <v>93.259914471892159</v>
      </c>
    </row>
    <row r="163" spans="11:12" x14ac:dyDescent="0.25">
      <c r="K163" s="75">
        <v>43988</v>
      </c>
      <c r="L163" s="47">
        <v>92.13723556120911</v>
      </c>
    </row>
    <row r="164" spans="11:12" x14ac:dyDescent="0.25">
      <c r="K164" s="75">
        <v>43995</v>
      </c>
      <c r="L164" s="47">
        <v>92.734522551647871</v>
      </c>
    </row>
    <row r="165" spans="11:12" x14ac:dyDescent="0.25">
      <c r="K165" s="75">
        <v>44002</v>
      </c>
      <c r="L165" s="47">
        <v>93.241641622084032</v>
      </c>
    </row>
    <row r="166" spans="11:12" x14ac:dyDescent="0.25">
      <c r="K166" s="75">
        <v>44009</v>
      </c>
      <c r="L166" s="47">
        <v>92.284177972454245</v>
      </c>
    </row>
    <row r="167" spans="11:12" x14ac:dyDescent="0.25">
      <c r="K167" s="75">
        <v>44016</v>
      </c>
      <c r="L167" s="47">
        <v>93.409573470763547</v>
      </c>
    </row>
    <row r="168" spans="11:12" x14ac:dyDescent="0.25">
      <c r="K168" s="75">
        <v>44023</v>
      </c>
      <c r="L168" s="47">
        <v>94.545919492261106</v>
      </c>
    </row>
    <row r="169" spans="11:12" x14ac:dyDescent="0.25">
      <c r="K169" s="75">
        <v>44030</v>
      </c>
      <c r="L169" s="47">
        <v>93.193566712745579</v>
      </c>
    </row>
    <row r="170" spans="11:12" x14ac:dyDescent="0.25">
      <c r="K170" s="75">
        <v>44037</v>
      </c>
      <c r="L170" s="47">
        <v>92.064929476363758</v>
      </c>
    </row>
    <row r="171" spans="11:12" x14ac:dyDescent="0.25">
      <c r="K171" s="75">
        <v>44044</v>
      </c>
      <c r="L171" s="47">
        <v>91.322026019022715</v>
      </c>
    </row>
    <row r="172" spans="11:12" x14ac:dyDescent="0.25">
      <c r="K172" s="75">
        <v>44051</v>
      </c>
      <c r="L172" s="47">
        <v>90.7636567543545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B5C35-28D2-4C2A-A76D-00B310661C3D}">
  <sheetPr codeName="Sheet15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31</v>
      </c>
    </row>
    <row r="2" spans="1:12" ht="19.5" customHeight="1" x14ac:dyDescent="0.3">
      <c r="A2" s="7" t="str">
        <f>"Weekly Payroll Jobs and Wages in Australia - " &amp;$L$1</f>
        <v>Weekly Payroll Jobs and Wages in Australia - Rental, hiring and real estate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44051</v>
      </c>
    </row>
    <row r="3" spans="1:12" ht="15" customHeight="1" x14ac:dyDescent="0.25">
      <c r="A3" s="38" t="str">
        <f>"Week ending "&amp;TEXT($L$2,"dddd dd mmmm yyyy")</f>
        <v>Week ending Saturday 08 August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44023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44030</v>
      </c>
    </row>
    <row r="6" spans="1:12" ht="16.5" customHeight="1" thickBot="1" x14ac:dyDescent="0.3">
      <c r="A6" s="36" t="str">
        <f>"Change in payroll jobs and total wages, "&amp;$L$1</f>
        <v>Change in payroll jobs and total wages, Rental, hiring and real estate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44037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44044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08 August (Change since 100th case of COVID-19)</v>
      </c>
      <c r="C8" s="99" t="str">
        <f>"% Change between " &amp; TEXT($L$4,"dd mmmm")&amp;" and "&amp; TEXT($L$2,"dd mmmm") &amp; " (monthly change)"</f>
        <v>% Change between 11 July and 08 August (monthly change)</v>
      </c>
      <c r="D8" s="80" t="str">
        <f>"% Change between " &amp; TEXT($L$7,"dd mmmm")&amp;" and "&amp; TEXT($L$2,"dd mmmm") &amp; " (weekly change)"</f>
        <v>% Change between 01 August and 08 August (weekly change)</v>
      </c>
      <c r="E8" s="82" t="str">
        <f>"% Change between " &amp; TEXT($L$6,"dd mmmm")&amp;" and "&amp; TEXT($L$7,"dd mmmm") &amp; " (weekly change)"</f>
        <v>% Change between 25 July and 01 August (weekly change)</v>
      </c>
      <c r="F8" s="101" t="str">
        <f>"% Change between " &amp; TEXT($L$3,"dd mmmm")&amp;" and "&amp; TEXT($L$2,"dd mmmm") &amp; " (Change since 100th case of COVID-19)"</f>
        <v>% Change between 14 March and 08 August (Change since 100th case of COVID-19)</v>
      </c>
      <c r="G8" s="99" t="str">
        <f>"% Change between " &amp; TEXT($L$4,"dd mmmm")&amp;" and "&amp; TEXT($L$2,"dd mmmm") &amp; " (monthly change)"</f>
        <v>% Change between 11 July and 08 August (monthly change)</v>
      </c>
      <c r="H8" s="80" t="str">
        <f>"% Change between " &amp; TEXT($L$7,"dd mmmm")&amp;" and "&amp; TEXT($L$2,"dd mmmm") &amp; " (weekly change)"</f>
        <v>% Change between 01 August and 08 August (weekly change)</v>
      </c>
      <c r="I8" s="82" t="str">
        <f>"% Change between " &amp; TEXT($L$6,"dd mmmm")&amp;" and "&amp; TEXT($L$7,"dd mmmm") &amp; " (weekly change)"</f>
        <v>% Change between 25 July and 01 August (weekly change)</v>
      </c>
      <c r="J8" s="57"/>
      <c r="K8" s="43" t="s">
        <v>68</v>
      </c>
      <c r="L8" s="44">
        <v>44051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-9.3249659245797423E-2</v>
      </c>
      <c r="C11" s="32">
        <v>-2.3597412677878404E-2</v>
      </c>
      <c r="D11" s="32">
        <v>-1.0078694341638328E-2</v>
      </c>
      <c r="E11" s="32">
        <v>-7.6248444030044826E-3</v>
      </c>
      <c r="F11" s="32">
        <v>-0.11448240006975785</v>
      </c>
      <c r="G11" s="32">
        <v>-5.4908886760862474E-2</v>
      </c>
      <c r="H11" s="32">
        <v>-3.8650416559261824E-2</v>
      </c>
      <c r="I11" s="68">
        <v>-2.6742283889797935E-3</v>
      </c>
      <c r="J11" s="46"/>
      <c r="K11" s="46"/>
      <c r="L11" s="47"/>
    </row>
    <row r="12" spans="1:12" x14ac:dyDescent="0.25">
      <c r="A12" s="69" t="s">
        <v>6</v>
      </c>
      <c r="B12" s="32">
        <v>-9.4086117011005999E-2</v>
      </c>
      <c r="C12" s="32">
        <v>-2.137416044386975E-2</v>
      </c>
      <c r="D12" s="32">
        <v>-6.0319477988221015E-3</v>
      </c>
      <c r="E12" s="32">
        <v>-1.1448836267679341E-2</v>
      </c>
      <c r="F12" s="32">
        <v>-0.13012136834839039</v>
      </c>
      <c r="G12" s="32">
        <v>-3.9500118545068297E-2</v>
      </c>
      <c r="H12" s="32">
        <v>-1.2996520968544423E-2</v>
      </c>
      <c r="I12" s="68">
        <v>-6.7273507830840629E-3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-0.12223064958669028</v>
      </c>
      <c r="C13" s="32">
        <v>-4.0355375532585724E-2</v>
      </c>
      <c r="D13" s="32">
        <v>-1.9275198187995501E-2</v>
      </c>
      <c r="E13" s="32">
        <v>-6.0359049005337395E-3</v>
      </c>
      <c r="F13" s="32">
        <v>-0.13666292251317791</v>
      </c>
      <c r="G13" s="32">
        <v>-0.12361769904234032</v>
      </c>
      <c r="H13" s="32">
        <v>-0.10226265382797306</v>
      </c>
      <c r="I13" s="68">
        <v>-1.2546853601991259E-4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-7.6855791962174957E-2</v>
      </c>
      <c r="C14" s="32">
        <v>-1.7288240358506846E-2</v>
      </c>
      <c r="D14" s="32">
        <v>-8.7541472756017535E-3</v>
      </c>
      <c r="E14" s="32">
        <v>-6.6578190665781412E-3</v>
      </c>
      <c r="F14" s="32">
        <v>-0.11123184380289319</v>
      </c>
      <c r="G14" s="32">
        <v>-2.818697148120719E-2</v>
      </c>
      <c r="H14" s="32">
        <v>-1.7113364672008413E-2</v>
      </c>
      <c r="I14" s="68">
        <v>-7.3234851990102712E-3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-7.0485986114682486E-2</v>
      </c>
      <c r="C15" s="32">
        <v>-5.8085808580858878E-3</v>
      </c>
      <c r="D15" s="32">
        <v>-2.2412365443003068E-3</v>
      </c>
      <c r="E15" s="32">
        <v>-1.1946333394596831E-3</v>
      </c>
      <c r="F15" s="32">
        <v>-5.1086181064908032E-2</v>
      </c>
      <c r="G15" s="32">
        <v>-6.2492802419410354E-2</v>
      </c>
      <c r="H15" s="32">
        <v>-4.8872371382410629E-2</v>
      </c>
      <c r="I15" s="68">
        <v>2.7036470868941009E-2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-6.6780157567599585E-2</v>
      </c>
      <c r="C16" s="32">
        <v>-1.7661276879479937E-2</v>
      </c>
      <c r="D16" s="32">
        <v>-1.2186229728030851E-2</v>
      </c>
      <c r="E16" s="32">
        <v>-4.2562069684957127E-3</v>
      </c>
      <c r="F16" s="32">
        <v>-4.0531862650390216E-2</v>
      </c>
      <c r="G16" s="32">
        <v>4.0280265347458766E-4</v>
      </c>
      <c r="H16" s="32">
        <v>-1.3599538022206925E-2</v>
      </c>
      <c r="I16" s="68">
        <v>4.7998183404629469E-3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-5.7875518672199089E-2</v>
      </c>
      <c r="C17" s="32">
        <v>6.7336683417085208E-3</v>
      </c>
      <c r="D17" s="32">
        <v>1.1111111111110628E-3</v>
      </c>
      <c r="E17" s="32">
        <v>-3.2229709932610762E-3</v>
      </c>
      <c r="F17" s="32">
        <v>-0.10227879179545896</v>
      </c>
      <c r="G17" s="32">
        <v>1.0516166604052746E-2</v>
      </c>
      <c r="H17" s="32">
        <v>-2.1916832326076441E-2</v>
      </c>
      <c r="I17" s="68">
        <v>1.9265691589173572E-2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-4.6594124047878216E-2</v>
      </c>
      <c r="C18" s="32">
        <v>-2.4298440979955482E-2</v>
      </c>
      <c r="D18" s="32">
        <v>1.9210977701542564E-3</v>
      </c>
      <c r="E18" s="32">
        <v>-1.5202702702702742E-2</v>
      </c>
      <c r="F18" s="32">
        <v>-4.8808169560666692E-2</v>
      </c>
      <c r="G18" s="32">
        <v>-3.1738726508953818E-2</v>
      </c>
      <c r="H18" s="32">
        <v>-1.3396850019685047E-2</v>
      </c>
      <c r="I18" s="68">
        <v>6.5242827223879196E-3</v>
      </c>
      <c r="J18" s="46"/>
      <c r="K18" s="46"/>
      <c r="L18" s="47"/>
    </row>
    <row r="19" spans="1:12" x14ac:dyDescent="0.25">
      <c r="A19" s="70" t="s">
        <v>1</v>
      </c>
      <c r="B19" s="32">
        <v>-0.15181818181818185</v>
      </c>
      <c r="C19" s="32">
        <v>-2.7595367847411456E-2</v>
      </c>
      <c r="D19" s="32">
        <v>6.9400630914828731E-4</v>
      </c>
      <c r="E19" s="32">
        <v>-1.0748959778085987E-2</v>
      </c>
      <c r="F19" s="32">
        <v>-0.19953758077850814</v>
      </c>
      <c r="G19" s="32">
        <v>-5.8414008865950051E-2</v>
      </c>
      <c r="H19" s="32">
        <v>-1.9246248218659612E-2</v>
      </c>
      <c r="I19" s="68">
        <v>-6.4488665604270357E-2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-9.352664091981655E-2</v>
      </c>
      <c r="C21" s="32">
        <v>-2.2899194086154706E-2</v>
      </c>
      <c r="D21" s="32">
        <v>-8.4472758207340126E-3</v>
      </c>
      <c r="E21" s="32">
        <v>-8.8532883642495896E-3</v>
      </c>
      <c r="F21" s="32">
        <v>-0.13737011011973121</v>
      </c>
      <c r="G21" s="32">
        <v>-4.7468887493577472E-2</v>
      </c>
      <c r="H21" s="32">
        <v>-3.3685038609953089E-2</v>
      </c>
      <c r="I21" s="68">
        <v>-1.1055120918356254E-3</v>
      </c>
      <c r="J21" s="46"/>
      <c r="K21" s="46"/>
      <c r="L21" s="46"/>
    </row>
    <row r="22" spans="1:12" x14ac:dyDescent="0.25">
      <c r="A22" s="69" t="s">
        <v>13</v>
      </c>
      <c r="B22" s="32">
        <v>-0.10080908484115958</v>
      </c>
      <c r="C22" s="32">
        <v>-2.8280258502207833E-2</v>
      </c>
      <c r="D22" s="32">
        <v>-1.3412835865208583E-2</v>
      </c>
      <c r="E22" s="32">
        <v>-7.1921947001778452E-3</v>
      </c>
      <c r="F22" s="32">
        <v>-8.087736693990899E-2</v>
      </c>
      <c r="G22" s="32">
        <v>-6.5844988622986045E-2</v>
      </c>
      <c r="H22" s="32">
        <v>-4.6110161671013894E-2</v>
      </c>
      <c r="I22" s="68">
        <v>-4.9004729272092984E-3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7.5867111339148252E-2</v>
      </c>
      <c r="C23" s="32">
        <v>4.9876079609462831E-2</v>
      </c>
      <c r="D23" s="32">
        <v>1.8637357299003954E-2</v>
      </c>
      <c r="E23" s="32">
        <v>6.2324330929977023E-3</v>
      </c>
      <c r="F23" s="32">
        <v>0.17551995196680648</v>
      </c>
      <c r="G23" s="32">
        <v>1.2311772996299375E-2</v>
      </c>
      <c r="H23" s="32">
        <v>1.6745615243075829E-2</v>
      </c>
      <c r="I23" s="68">
        <v>3.2929115425024413E-3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-0.12567103261474522</v>
      </c>
      <c r="C24" s="32">
        <v>-1.793994457063075E-2</v>
      </c>
      <c r="D24" s="32">
        <v>-4.518609268725382E-3</v>
      </c>
      <c r="E24" s="32">
        <v>-6.8389695393136218E-3</v>
      </c>
      <c r="F24" s="32">
        <v>-7.5264462705585067E-2</v>
      </c>
      <c r="G24" s="32">
        <v>-3.4138082515765333E-2</v>
      </c>
      <c r="H24" s="32">
        <v>-2.653351923942926E-2</v>
      </c>
      <c r="I24" s="68">
        <v>-4.0603842559949754E-4</v>
      </c>
      <c r="J24" s="46"/>
      <c r="K24" s="46" t="s">
        <v>48</v>
      </c>
      <c r="L24" s="47">
        <v>102.47562852744998</v>
      </c>
    </row>
    <row r="25" spans="1:12" x14ac:dyDescent="0.25">
      <c r="A25" s="69" t="s">
        <v>50</v>
      </c>
      <c r="B25" s="32">
        <v>-9.9594832003513711E-2</v>
      </c>
      <c r="C25" s="32">
        <v>-2.3523130966320749E-2</v>
      </c>
      <c r="D25" s="32">
        <v>-1.0662350197056303E-2</v>
      </c>
      <c r="E25" s="32">
        <v>-7.483984273654376E-3</v>
      </c>
      <c r="F25" s="32">
        <v>-0.11373577567771798</v>
      </c>
      <c r="G25" s="32">
        <v>-5.0601694883618209E-2</v>
      </c>
      <c r="H25" s="32">
        <v>-4.0087371774276237E-2</v>
      </c>
      <c r="I25" s="68">
        <v>6.1459955840814651E-3</v>
      </c>
      <c r="J25" s="46"/>
      <c r="K25" s="46" t="s">
        <v>49</v>
      </c>
      <c r="L25" s="47">
        <v>89.030091647805278</v>
      </c>
    </row>
    <row r="26" spans="1:12" x14ac:dyDescent="0.25">
      <c r="A26" s="69" t="s">
        <v>51</v>
      </c>
      <c r="B26" s="32">
        <v>-8.6346597397944369E-2</v>
      </c>
      <c r="C26" s="32">
        <v>-2.4179183009662375E-2</v>
      </c>
      <c r="D26" s="32">
        <v>-1.1219949592865541E-2</v>
      </c>
      <c r="E26" s="32">
        <v>-9.148757353824033E-3</v>
      </c>
      <c r="F26" s="32">
        <v>-0.15108258485004922</v>
      </c>
      <c r="G26" s="32">
        <v>-6.322350489835582E-2</v>
      </c>
      <c r="H26" s="32">
        <v>-4.6384766861147231E-2</v>
      </c>
      <c r="I26" s="68">
        <v>-7.3812959336038153E-3</v>
      </c>
      <c r="J26" s="46"/>
      <c r="K26" s="46" t="s">
        <v>50</v>
      </c>
      <c r="L26" s="47">
        <v>92.209574701705591</v>
      </c>
    </row>
    <row r="27" spans="1:12" ht="17.25" customHeight="1" x14ac:dyDescent="0.25">
      <c r="A27" s="69" t="s">
        <v>52</v>
      </c>
      <c r="B27" s="32">
        <v>-6.8566957808188E-2</v>
      </c>
      <c r="C27" s="32">
        <v>-2.2251224465416386E-2</v>
      </c>
      <c r="D27" s="32">
        <v>-7.2791776585100498E-3</v>
      </c>
      <c r="E27" s="32">
        <v>-7.2546658639374151E-3</v>
      </c>
      <c r="F27" s="32">
        <v>-0.12195304490597469</v>
      </c>
      <c r="G27" s="32">
        <v>-4.6438344816482569E-2</v>
      </c>
      <c r="H27" s="32">
        <v>-3.0796438058853015E-2</v>
      </c>
      <c r="I27" s="68">
        <v>-3.2898820535762763E-3</v>
      </c>
      <c r="J27" s="59"/>
      <c r="K27" s="50" t="s">
        <v>51</v>
      </c>
      <c r="L27" s="47">
        <v>93.629218263654082</v>
      </c>
    </row>
    <row r="28" spans="1:12" x14ac:dyDescent="0.25">
      <c r="A28" s="69" t="s">
        <v>53</v>
      </c>
      <c r="B28" s="32">
        <v>-8.0513404906135677E-2</v>
      </c>
      <c r="C28" s="32">
        <v>-2.706098876689722E-2</v>
      </c>
      <c r="D28" s="32">
        <v>-1.0034870205346769E-2</v>
      </c>
      <c r="E28" s="32">
        <v>-9.8465473145780136E-3</v>
      </c>
      <c r="F28" s="32">
        <v>-9.5642984867189251E-2</v>
      </c>
      <c r="G28" s="32">
        <v>-6.755130246268426E-2</v>
      </c>
      <c r="H28" s="32">
        <v>-3.7027635869337994E-2</v>
      </c>
      <c r="I28" s="68">
        <v>-1.7733635655159952E-2</v>
      </c>
      <c r="J28" s="54"/>
      <c r="K28" s="41" t="s">
        <v>52</v>
      </c>
      <c r="L28" s="47">
        <v>95.263023130103278</v>
      </c>
    </row>
    <row r="29" spans="1:12" ht="15.75" thickBot="1" x14ac:dyDescent="0.3">
      <c r="A29" s="71" t="s">
        <v>54</v>
      </c>
      <c r="B29" s="72">
        <v>-8.4006051437216289E-2</v>
      </c>
      <c r="C29" s="72">
        <v>-5.1578947368421058E-2</v>
      </c>
      <c r="D29" s="72">
        <v>-3.1554702495201536E-2</v>
      </c>
      <c r="E29" s="72">
        <v>-1.1385199240986688E-2</v>
      </c>
      <c r="F29" s="72">
        <v>1.5306806297104014E-3</v>
      </c>
      <c r="G29" s="72">
        <v>-9.959798872964265E-2</v>
      </c>
      <c r="H29" s="72">
        <v>-7.3520911642728115E-2</v>
      </c>
      <c r="I29" s="73">
        <v>-2.0639401103587751E-2</v>
      </c>
      <c r="J29" s="54"/>
      <c r="K29" s="41" t="s">
        <v>53</v>
      </c>
      <c r="L29" s="47">
        <v>94.506087686679066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96.580937972768538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Rental, hiring and real estate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105.6182657773217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87.82976512930874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91.010906961423032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92.402087018832432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93.826282397792255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92.880705331973843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94.583963691376709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107.58671113391483</v>
      </c>
    </row>
    <row r="43" spans="1:12" x14ac:dyDescent="0.25">
      <c r="K43" s="46" t="s">
        <v>49</v>
      </c>
      <c r="L43" s="47">
        <v>87.432896738525471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90.040516799648628</v>
      </c>
    </row>
    <row r="45" spans="1:12" ht="15.4" customHeight="1" x14ac:dyDescent="0.25">
      <c r="A45" s="26" t="str">
        <f>"Indexed number of payroll jobs in "&amp;$L$1&amp;" each week by age group"</f>
        <v>Indexed number of payroll jobs in Rental, hiring and real estate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91.365340260205556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93.143304219181204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91.948659509386431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91.599394856278366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92.371276486846142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91.282668500687763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94.286729752543437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92.068483577917533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95.542493264756317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93.574958813838549</v>
      </c>
    </row>
    <row r="59" spans="1:12" ht="15.4" customHeight="1" x14ac:dyDescent="0.25">
      <c r="K59" s="41" t="s">
        <v>2</v>
      </c>
      <c r="L59" s="47">
        <v>98.224195338512772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Rental, hiring and real estate services each week by State and Territory</v>
      </c>
      <c r="K60" s="41" t="s">
        <v>1</v>
      </c>
      <c r="L60" s="47">
        <v>87.133182844243791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90.738560753403618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89.535763411279234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93.131636234395131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91.89378057302585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94.995509837537767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94.179022515101593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96.559378468368479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84.706546275395027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90.329358173815123</v>
      </c>
    </row>
    <row r="72" spans="1:12" ht="15.4" customHeight="1" x14ac:dyDescent="0.25">
      <c r="K72" s="46" t="s">
        <v>5</v>
      </c>
      <c r="L72" s="47">
        <v>87.948693259972487</v>
      </c>
    </row>
    <row r="73" spans="1:12" ht="15.4" customHeight="1" x14ac:dyDescent="0.25">
      <c r="K73" s="46" t="s">
        <v>46</v>
      </c>
      <c r="L73" s="47">
        <v>92.384113021458091</v>
      </c>
    </row>
    <row r="74" spans="1:12" ht="15.4" customHeight="1" x14ac:dyDescent="0.25">
      <c r="K74" s="50" t="s">
        <v>4</v>
      </c>
      <c r="L74" s="47">
        <v>91.468553459119491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Rental, hiring and real estate services each week by State and Territory</v>
      </c>
      <c r="K75" s="41" t="s">
        <v>3</v>
      </c>
      <c r="L75" s="47">
        <v>94.505510653930926</v>
      </c>
    </row>
    <row r="76" spans="1:12" ht="15.4" customHeight="1" x14ac:dyDescent="0.25">
      <c r="K76" s="41" t="s">
        <v>45</v>
      </c>
      <c r="L76" s="47">
        <v>94.550247116968706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96.113207547169807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84.558690744920995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92.284335520251588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91.426550517459603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93.256379100850552</v>
      </c>
    </row>
    <row r="85" spans="1:12" ht="15.4" customHeight="1" x14ac:dyDescent="0.25">
      <c r="K85" s="50" t="s">
        <v>4</v>
      </c>
      <c r="L85" s="47">
        <v>94.156752974107775</v>
      </c>
    </row>
    <row r="86" spans="1:12" ht="15.4" customHeight="1" x14ac:dyDescent="0.25">
      <c r="K86" s="41" t="s">
        <v>3</v>
      </c>
      <c r="L86" s="47">
        <v>93.847507800624058</v>
      </c>
    </row>
    <row r="87" spans="1:12" ht="15.4" customHeight="1" x14ac:dyDescent="0.25">
      <c r="K87" s="41" t="s">
        <v>45</v>
      </c>
      <c r="L87" s="47">
        <v>94.107551487414185</v>
      </c>
    </row>
    <row r="88" spans="1:12" ht="15.4" customHeight="1" x14ac:dyDescent="0.25">
      <c r="K88" s="41" t="s">
        <v>2</v>
      </c>
      <c r="L88" s="47">
        <v>96.170678336980302</v>
      </c>
    </row>
    <row r="89" spans="1:12" ht="15.4" customHeight="1" x14ac:dyDescent="0.25">
      <c r="K89" s="41" t="s">
        <v>1</v>
      </c>
      <c r="L89" s="47">
        <v>86.372485399091502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90.733611668383674</v>
      </c>
    </row>
    <row r="92" spans="1:12" ht="15" customHeight="1" x14ac:dyDescent="0.25">
      <c r="K92" s="46" t="s">
        <v>5</v>
      </c>
      <c r="L92" s="47">
        <v>89.189189189189193</v>
      </c>
    </row>
    <row r="93" spans="1:12" ht="15" customHeight="1" x14ac:dyDescent="0.25">
      <c r="A93" s="26"/>
      <c r="K93" s="46" t="s">
        <v>46</v>
      </c>
      <c r="L93" s="47">
        <v>92.511138112596186</v>
      </c>
    </row>
    <row r="94" spans="1:12" ht="15" customHeight="1" x14ac:dyDescent="0.25">
      <c r="K94" s="50" t="s">
        <v>4</v>
      </c>
      <c r="L94" s="47">
        <v>93.684394681595521</v>
      </c>
    </row>
    <row r="95" spans="1:12" ht="15" customHeight="1" x14ac:dyDescent="0.25">
      <c r="K95" s="41" t="s">
        <v>3</v>
      </c>
      <c r="L95" s="47">
        <v>93.103448275862064</v>
      </c>
    </row>
    <row r="96" spans="1:12" ht="15" customHeight="1" x14ac:dyDescent="0.25">
      <c r="K96" s="41" t="s">
        <v>45</v>
      </c>
      <c r="L96" s="47">
        <v>94.393592677345538</v>
      </c>
    </row>
    <row r="97" spans="1:12" ht="15" customHeight="1" x14ac:dyDescent="0.25">
      <c r="K97" s="41" t="s">
        <v>2</v>
      </c>
      <c r="L97" s="47">
        <v>92.669584245076592</v>
      </c>
    </row>
    <row r="98" spans="1:12" ht="15" customHeight="1" x14ac:dyDescent="0.25">
      <c r="K98" s="41" t="s">
        <v>1</v>
      </c>
      <c r="L98" s="47">
        <v>83.322517845554827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89.835547362142805</v>
      </c>
    </row>
    <row r="101" spans="1:12" x14ac:dyDescent="0.25">
      <c r="A101" s="25"/>
      <c r="B101" s="24"/>
      <c r="K101" s="46" t="s">
        <v>5</v>
      </c>
      <c r="L101" s="47">
        <v>87.156801429528713</v>
      </c>
    </row>
    <row r="102" spans="1:12" x14ac:dyDescent="0.25">
      <c r="A102" s="25"/>
      <c r="B102" s="24"/>
      <c r="K102" s="46" t="s">
        <v>46</v>
      </c>
      <c r="L102" s="47">
        <v>91.498420413122716</v>
      </c>
    </row>
    <row r="103" spans="1:12" x14ac:dyDescent="0.25">
      <c r="A103" s="25"/>
      <c r="B103" s="24"/>
      <c r="K103" s="50" t="s">
        <v>4</v>
      </c>
      <c r="L103" s="47">
        <v>93.523792862141349</v>
      </c>
    </row>
    <row r="104" spans="1:12" x14ac:dyDescent="0.25">
      <c r="A104" s="25"/>
      <c r="B104" s="24"/>
      <c r="K104" s="41" t="s">
        <v>3</v>
      </c>
      <c r="L104" s="47">
        <v>91.236098887911027</v>
      </c>
    </row>
    <row r="105" spans="1:12" x14ac:dyDescent="0.25">
      <c r="A105" s="25"/>
      <c r="B105" s="24"/>
      <c r="K105" s="41" t="s">
        <v>45</v>
      </c>
      <c r="L105" s="47">
        <v>94.472540045766593</v>
      </c>
    </row>
    <row r="106" spans="1:12" x14ac:dyDescent="0.25">
      <c r="A106" s="25"/>
      <c r="B106" s="24"/>
      <c r="K106" s="41" t="s">
        <v>2</v>
      </c>
      <c r="L106" s="47">
        <v>93.295404814004385</v>
      </c>
    </row>
    <row r="107" spans="1:12" x14ac:dyDescent="0.25">
      <c r="A107" s="25"/>
      <c r="B107" s="24"/>
      <c r="K107" s="41" t="s">
        <v>1</v>
      </c>
      <c r="L107" s="47">
        <v>83.79753406878649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98.899975535595701</v>
      </c>
    </row>
    <row r="111" spans="1:12" x14ac:dyDescent="0.25">
      <c r="K111" s="75">
        <v>43918</v>
      </c>
      <c r="L111" s="47">
        <v>95.937161430119176</v>
      </c>
    </row>
    <row r="112" spans="1:12" x14ac:dyDescent="0.25">
      <c r="K112" s="75">
        <v>43925</v>
      </c>
      <c r="L112" s="47">
        <v>92.698685911998041</v>
      </c>
    </row>
    <row r="113" spans="11:12" x14ac:dyDescent="0.25">
      <c r="K113" s="75">
        <v>43932</v>
      </c>
      <c r="L113" s="47">
        <v>90.697847132422325</v>
      </c>
    </row>
    <row r="114" spans="11:12" x14ac:dyDescent="0.25">
      <c r="K114" s="75">
        <v>43939</v>
      </c>
      <c r="L114" s="47">
        <v>89.838971796036773</v>
      </c>
    </row>
    <row r="115" spans="11:12" x14ac:dyDescent="0.25">
      <c r="K115" s="75">
        <v>43946</v>
      </c>
      <c r="L115" s="47">
        <v>89.793974766714442</v>
      </c>
    </row>
    <row r="116" spans="11:12" x14ac:dyDescent="0.25">
      <c r="K116" s="75">
        <v>43953</v>
      </c>
      <c r="L116" s="47">
        <v>90.154387865655465</v>
      </c>
    </row>
    <row r="117" spans="11:12" x14ac:dyDescent="0.25">
      <c r="K117" s="75">
        <v>43960</v>
      </c>
      <c r="L117" s="47">
        <v>90.858613217768152</v>
      </c>
    </row>
    <row r="118" spans="11:12" x14ac:dyDescent="0.25">
      <c r="K118" s="75">
        <v>43967</v>
      </c>
      <c r="L118" s="47">
        <v>91.242180127913883</v>
      </c>
    </row>
    <row r="119" spans="11:12" x14ac:dyDescent="0.25">
      <c r="K119" s="75">
        <v>43974</v>
      </c>
      <c r="L119" s="47">
        <v>91.511288575123189</v>
      </c>
    </row>
    <row r="120" spans="11:12" x14ac:dyDescent="0.25">
      <c r="K120" s="75">
        <v>43981</v>
      </c>
      <c r="L120" s="47">
        <v>91.967811833781838</v>
      </c>
    </row>
    <row r="121" spans="11:12" x14ac:dyDescent="0.25">
      <c r="K121" s="75">
        <v>43988</v>
      </c>
      <c r="L121" s="47">
        <v>92.710044385419209</v>
      </c>
    </row>
    <row r="122" spans="11:12" x14ac:dyDescent="0.25">
      <c r="K122" s="75">
        <v>43995</v>
      </c>
      <c r="L122" s="47">
        <v>93.007549016181457</v>
      </c>
    </row>
    <row r="123" spans="11:12" x14ac:dyDescent="0.25">
      <c r="K123" s="75">
        <v>44002</v>
      </c>
      <c r="L123" s="47">
        <v>93.215059588299027</v>
      </c>
    </row>
    <row r="124" spans="11:12" x14ac:dyDescent="0.25">
      <c r="K124" s="75">
        <v>44009</v>
      </c>
      <c r="L124" s="47">
        <v>93.534844301541256</v>
      </c>
    </row>
    <row r="125" spans="11:12" x14ac:dyDescent="0.25">
      <c r="K125" s="75">
        <v>44016</v>
      </c>
      <c r="L125" s="47">
        <v>93.377573131094266</v>
      </c>
    </row>
    <row r="126" spans="11:12" x14ac:dyDescent="0.25">
      <c r="K126" s="75">
        <v>44023</v>
      </c>
      <c r="L126" s="47">
        <v>92.866441827141514</v>
      </c>
    </row>
    <row r="127" spans="11:12" x14ac:dyDescent="0.25">
      <c r="K127" s="75">
        <v>44030</v>
      </c>
      <c r="L127" s="47">
        <v>92.724024045014502</v>
      </c>
    </row>
    <row r="128" spans="11:12" x14ac:dyDescent="0.25">
      <c r="K128" s="75">
        <v>44037</v>
      </c>
      <c r="L128" s="47">
        <v>92.302013070981729</v>
      </c>
    </row>
    <row r="129" spans="1:12" x14ac:dyDescent="0.25">
      <c r="K129" s="75">
        <v>44044</v>
      </c>
      <c r="L129" s="47">
        <v>91.598224583231399</v>
      </c>
    </row>
    <row r="130" spans="1:12" x14ac:dyDescent="0.25">
      <c r="K130" s="75">
        <v>44051</v>
      </c>
      <c r="L130" s="47">
        <v>90.675034075420257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99.415746406813511</v>
      </c>
    </row>
    <row r="153" spans="11:12" x14ac:dyDescent="0.25">
      <c r="K153" s="75">
        <v>43918</v>
      </c>
      <c r="L153" s="47">
        <v>98.637065434161741</v>
      </c>
    </row>
    <row r="154" spans="11:12" x14ac:dyDescent="0.25">
      <c r="K154" s="75">
        <v>43925</v>
      </c>
      <c r="L154" s="47">
        <v>97.923851688966465</v>
      </c>
    </row>
    <row r="155" spans="11:12" x14ac:dyDescent="0.25">
      <c r="K155" s="75">
        <v>43932</v>
      </c>
      <c r="L155" s="47">
        <v>94.583070261935148</v>
      </c>
    </row>
    <row r="156" spans="11:12" x14ac:dyDescent="0.25">
      <c r="K156" s="75">
        <v>43939</v>
      </c>
      <c r="L156" s="47">
        <v>93.685811949340049</v>
      </c>
    </row>
    <row r="157" spans="11:12" x14ac:dyDescent="0.25">
      <c r="K157" s="75">
        <v>43946</v>
      </c>
      <c r="L157" s="47">
        <v>94.93584089820267</v>
      </c>
    </row>
    <row r="158" spans="11:12" x14ac:dyDescent="0.25">
      <c r="K158" s="75">
        <v>43953</v>
      </c>
      <c r="L158" s="47">
        <v>95.241570991527652</v>
      </c>
    </row>
    <row r="159" spans="11:12" x14ac:dyDescent="0.25">
      <c r="K159" s="75">
        <v>43960</v>
      </c>
      <c r="L159" s="47">
        <v>90.177602039095532</v>
      </c>
    </row>
    <row r="160" spans="11:12" x14ac:dyDescent="0.25">
      <c r="K160" s="75">
        <v>43967</v>
      </c>
      <c r="L160" s="47">
        <v>89.425948192887546</v>
      </c>
    </row>
    <row r="161" spans="11:12" x14ac:dyDescent="0.25">
      <c r="K161" s="75">
        <v>43974</v>
      </c>
      <c r="L161" s="47">
        <v>88.243792270651795</v>
      </c>
    </row>
    <row r="162" spans="11:12" x14ac:dyDescent="0.25">
      <c r="K162" s="75">
        <v>43981</v>
      </c>
      <c r="L162" s="47">
        <v>89.742866021748853</v>
      </c>
    </row>
    <row r="163" spans="11:12" x14ac:dyDescent="0.25">
      <c r="K163" s="75">
        <v>43988</v>
      </c>
      <c r="L163" s="47">
        <v>93.524519509623786</v>
      </c>
    </row>
    <row r="164" spans="11:12" x14ac:dyDescent="0.25">
      <c r="K164" s="75">
        <v>43995</v>
      </c>
      <c r="L164" s="47">
        <v>93.298404678351972</v>
      </c>
    </row>
    <row r="165" spans="11:12" x14ac:dyDescent="0.25">
      <c r="K165" s="75">
        <v>44002</v>
      </c>
      <c r="L165" s="47">
        <v>96.30801679247665</v>
      </c>
    </row>
    <row r="166" spans="11:12" x14ac:dyDescent="0.25">
      <c r="K166" s="75">
        <v>44009</v>
      </c>
      <c r="L166" s="47">
        <v>96.624938835833547</v>
      </c>
    </row>
    <row r="167" spans="11:12" x14ac:dyDescent="0.25">
      <c r="K167" s="75">
        <v>44016</v>
      </c>
      <c r="L167" s="47">
        <v>95.921988652662208</v>
      </c>
    </row>
    <row r="168" spans="11:12" x14ac:dyDescent="0.25">
      <c r="K168" s="75">
        <v>44023</v>
      </c>
      <c r="L168" s="47">
        <v>93.696532273516212</v>
      </c>
    </row>
    <row r="169" spans="11:12" x14ac:dyDescent="0.25">
      <c r="K169" s="75">
        <v>44030</v>
      </c>
      <c r="L169" s="47">
        <v>93.063805088384939</v>
      </c>
    </row>
    <row r="170" spans="11:12" x14ac:dyDescent="0.25">
      <c r="K170" s="75">
        <v>44037</v>
      </c>
      <c r="L170" s="47">
        <v>92.358913062059244</v>
      </c>
    </row>
    <row r="171" spans="11:12" x14ac:dyDescent="0.25">
      <c r="K171" s="75">
        <v>44044</v>
      </c>
      <c r="L171" s="47">
        <v>92.111924234773369</v>
      </c>
    </row>
    <row r="172" spans="11:12" x14ac:dyDescent="0.25">
      <c r="K172" s="75">
        <v>44051</v>
      </c>
      <c r="L172" s="47">
        <v>88.55175999302422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60A95-107C-4F90-AF70-F29BCFC77D03}">
  <sheetPr codeName="Sheet16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32</v>
      </c>
    </row>
    <row r="2" spans="1:12" ht="19.5" customHeight="1" x14ac:dyDescent="0.3">
      <c r="A2" s="7" t="str">
        <f>"Weekly Payroll Jobs and Wages in Australia - " &amp;$L$1</f>
        <v>Weekly Payroll Jobs and Wages in Australia - Professional, scientific and technical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44051</v>
      </c>
    </row>
    <row r="3" spans="1:12" ht="15" customHeight="1" x14ac:dyDescent="0.25">
      <c r="A3" s="38" t="str">
        <f>"Week ending "&amp;TEXT($L$2,"dddd dd mmmm yyyy")</f>
        <v>Week ending Saturday 08 August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44023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44030</v>
      </c>
    </row>
    <row r="6" spans="1:12" ht="16.5" customHeight="1" thickBot="1" x14ac:dyDescent="0.3">
      <c r="A6" s="36" t="str">
        <f>"Change in payroll jobs and total wages, "&amp;$L$1</f>
        <v>Change in payroll jobs and total wages, Professional, scientific and technical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44037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44044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08 August (Change since 100th case of COVID-19)</v>
      </c>
      <c r="C8" s="99" t="str">
        <f>"% Change between " &amp; TEXT($L$4,"dd mmmm")&amp;" and "&amp; TEXT($L$2,"dd mmmm") &amp; " (monthly change)"</f>
        <v>% Change between 11 July and 08 August (monthly change)</v>
      </c>
      <c r="D8" s="80" t="str">
        <f>"% Change between " &amp; TEXT($L$7,"dd mmmm")&amp;" and "&amp; TEXT($L$2,"dd mmmm") &amp; " (weekly change)"</f>
        <v>% Change between 01 August and 08 August (weekly change)</v>
      </c>
      <c r="E8" s="82" t="str">
        <f>"% Change between " &amp; TEXT($L$6,"dd mmmm")&amp;" and "&amp; TEXT($L$7,"dd mmmm") &amp; " (weekly change)"</f>
        <v>% Change between 25 July and 01 August (weekly change)</v>
      </c>
      <c r="F8" s="101" t="str">
        <f>"% Change between " &amp; TEXT($L$3,"dd mmmm")&amp;" and "&amp; TEXT($L$2,"dd mmmm") &amp; " (Change since 100th case of COVID-19)"</f>
        <v>% Change between 14 March and 08 August (Change since 100th case of COVID-19)</v>
      </c>
      <c r="G8" s="99" t="str">
        <f>"% Change between " &amp; TEXT($L$4,"dd mmmm")&amp;" and "&amp; TEXT($L$2,"dd mmmm") &amp; " (monthly change)"</f>
        <v>% Change between 11 July and 08 August (monthly change)</v>
      </c>
      <c r="H8" s="80" t="str">
        <f>"% Change between " &amp; TEXT($L$7,"dd mmmm")&amp;" and "&amp; TEXT($L$2,"dd mmmm") &amp; " (weekly change)"</f>
        <v>% Change between 01 August and 08 August (weekly change)</v>
      </c>
      <c r="I8" s="82" t="str">
        <f>"% Change between " &amp; TEXT($L$6,"dd mmmm")&amp;" and "&amp; TEXT($L$7,"dd mmmm") &amp; " (weekly change)"</f>
        <v>% Change between 25 July and 01 August (weekly change)</v>
      </c>
      <c r="J8" s="57"/>
      <c r="K8" s="43" t="s">
        <v>68</v>
      </c>
      <c r="L8" s="44">
        <v>44051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-4.8305427539617751E-2</v>
      </c>
      <c r="C11" s="32">
        <v>-2.1842127689958302E-2</v>
      </c>
      <c r="D11" s="32">
        <v>-1.0928559583986308E-2</v>
      </c>
      <c r="E11" s="32">
        <v>-1.2913085787329415E-2</v>
      </c>
      <c r="F11" s="32">
        <v>-7.3116578238689889E-2</v>
      </c>
      <c r="G11" s="32">
        <v>-4.3237376159447227E-2</v>
      </c>
      <c r="H11" s="32">
        <v>-2.7180891305848109E-2</v>
      </c>
      <c r="I11" s="68">
        <v>-1.4016810062999485E-2</v>
      </c>
      <c r="J11" s="46"/>
      <c r="K11" s="46"/>
      <c r="L11" s="47"/>
    </row>
    <row r="12" spans="1:12" x14ac:dyDescent="0.25">
      <c r="A12" s="69" t="s">
        <v>6</v>
      </c>
      <c r="B12" s="32">
        <v>-4.007115616123258E-2</v>
      </c>
      <c r="C12" s="32">
        <v>-1.5812184549995778E-2</v>
      </c>
      <c r="D12" s="32">
        <v>0</v>
      </c>
      <c r="E12" s="32">
        <v>-1.4042683005984435E-2</v>
      </c>
      <c r="F12" s="32">
        <v>-5.0772359453456262E-2</v>
      </c>
      <c r="G12" s="32">
        <v>0</v>
      </c>
      <c r="H12" s="32">
        <v>0</v>
      </c>
      <c r="I12" s="68">
        <v>0</v>
      </c>
      <c r="J12" s="46"/>
      <c r="K12" s="46"/>
      <c r="L12" s="47"/>
    </row>
    <row r="13" spans="1:12" ht="15" customHeight="1" x14ac:dyDescent="0.25">
      <c r="A13" s="69" t="s">
        <v>5</v>
      </c>
      <c r="B13" s="32">
        <v>-7.0425837262870994E-2</v>
      </c>
      <c r="C13" s="32">
        <v>-3.3681518441441294E-2</v>
      </c>
      <c r="D13" s="32">
        <v>-2.1454711647510893E-2</v>
      </c>
      <c r="E13" s="32">
        <v>-1.2234831859886719E-2</v>
      </c>
      <c r="F13" s="32">
        <v>-9.2965284130225423E-2</v>
      </c>
      <c r="G13" s="32">
        <v>-9.3123493094202092E-2</v>
      </c>
      <c r="H13" s="32">
        <v>-6.2886690369780784E-2</v>
      </c>
      <c r="I13" s="68">
        <v>-2.5398579255206166E-2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-4.5946400175821855E-2</v>
      </c>
      <c r="C14" s="32">
        <v>-1.952395820185604E-2</v>
      </c>
      <c r="D14" s="32">
        <v>-1.0472257234036886E-2</v>
      </c>
      <c r="E14" s="32">
        <v>-1.6536554488870148E-2</v>
      </c>
      <c r="F14" s="32">
        <v>-9.709227677498089E-2</v>
      </c>
      <c r="G14" s="32">
        <v>-5.1359034255062497E-2</v>
      </c>
      <c r="H14" s="32">
        <v>-2.8560750261477863E-2</v>
      </c>
      <c r="I14" s="68">
        <v>-3.0132583138542834E-2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-2.3974209202012875E-2</v>
      </c>
      <c r="C15" s="32">
        <v>-9.487699778846781E-3</v>
      </c>
      <c r="D15" s="32">
        <v>-6.3841368584758307E-3</v>
      </c>
      <c r="E15" s="32">
        <v>-4.9837289215575176E-3</v>
      </c>
      <c r="F15" s="32">
        <v>-5.5141543429162776E-2</v>
      </c>
      <c r="G15" s="32">
        <v>-3.6506530420851613E-2</v>
      </c>
      <c r="H15" s="32">
        <v>-1.0775821690569232E-2</v>
      </c>
      <c r="I15" s="68">
        <v>-1.2521357649170284E-2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-2.6376961545093947E-2</v>
      </c>
      <c r="C16" s="32">
        <v>-1.8773968555572229E-2</v>
      </c>
      <c r="D16" s="32">
        <v>-2.1313919223435507E-2</v>
      </c>
      <c r="E16" s="32">
        <v>-1.0383907230996137E-2</v>
      </c>
      <c r="F16" s="32">
        <v>-7.9262269111874395E-2</v>
      </c>
      <c r="G16" s="32">
        <v>-2.9197995892711326E-2</v>
      </c>
      <c r="H16" s="32">
        <v>-3.8087342402107649E-2</v>
      </c>
      <c r="I16" s="68">
        <v>-1.408028916337134E-2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-6.3686083536242832E-2</v>
      </c>
      <c r="C17" s="32">
        <v>-2.0480062702067259E-2</v>
      </c>
      <c r="D17" s="32">
        <v>-1.9019211522989132E-2</v>
      </c>
      <c r="E17" s="32">
        <v>-1.0395325307849701E-2</v>
      </c>
      <c r="F17" s="32">
        <v>-9.4222687744278888E-2</v>
      </c>
      <c r="G17" s="32">
        <v>-5.519792237001564E-2</v>
      </c>
      <c r="H17" s="32">
        <v>-6.1569016965567602E-2</v>
      </c>
      <c r="I17" s="68">
        <v>1.7801909890557965E-3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-7.0514933058702267E-2</v>
      </c>
      <c r="C18" s="32">
        <v>-1.1106647187728247E-2</v>
      </c>
      <c r="D18" s="32">
        <v>-1.2729261622607013E-2</v>
      </c>
      <c r="E18" s="32">
        <v>-7.4194715888526996E-3</v>
      </c>
      <c r="F18" s="32">
        <v>-7.0850269493269002E-2</v>
      </c>
      <c r="G18" s="32">
        <v>-2.7094247403287919E-2</v>
      </c>
      <c r="H18" s="32">
        <v>-2.348743616108151E-2</v>
      </c>
      <c r="I18" s="68">
        <v>-1.2195510373250729E-2</v>
      </c>
      <c r="J18" s="46"/>
      <c r="K18" s="46"/>
      <c r="L18" s="47"/>
    </row>
    <row r="19" spans="1:12" x14ac:dyDescent="0.25">
      <c r="A19" s="70" t="s">
        <v>1</v>
      </c>
      <c r="B19" s="32">
        <v>-5.3993334156277051E-2</v>
      </c>
      <c r="C19" s="32">
        <v>-3.1762476310802312E-2</v>
      </c>
      <c r="D19" s="32">
        <v>-1.5088034956946439E-2</v>
      </c>
      <c r="E19" s="32">
        <v>-7.5255102040816535E-3</v>
      </c>
      <c r="F19" s="32">
        <v>-3.5741451693933834E-2</v>
      </c>
      <c r="G19" s="32">
        <v>-0.1043208223443195</v>
      </c>
      <c r="H19" s="32">
        <v>-6.8191660183837266E-3</v>
      </c>
      <c r="I19" s="68">
        <v>-8.7628404871709087E-4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-5.3856321481204672E-2</v>
      </c>
      <c r="C21" s="32">
        <v>-2.5978319632634639E-2</v>
      </c>
      <c r="D21" s="32">
        <v>-1.3568593029637199E-2</v>
      </c>
      <c r="E21" s="32">
        <v>-1.4937136514549976E-2</v>
      </c>
      <c r="F21" s="32">
        <v>-9.1114645385228621E-2</v>
      </c>
      <c r="G21" s="32">
        <v>-5.4753145878773557E-2</v>
      </c>
      <c r="H21" s="32">
        <v>-3.4486525893511755E-2</v>
      </c>
      <c r="I21" s="68">
        <v>-1.8014050969711093E-2</v>
      </c>
      <c r="J21" s="46"/>
      <c r="K21" s="46"/>
      <c r="L21" s="46"/>
    </row>
    <row r="22" spans="1:12" x14ac:dyDescent="0.25">
      <c r="A22" s="69" t="s">
        <v>13</v>
      </c>
      <c r="B22" s="32">
        <v>-4.3118698177170955E-2</v>
      </c>
      <c r="C22" s="32">
        <v>-1.6955059082832014E-2</v>
      </c>
      <c r="D22" s="32">
        <v>-7.2851858710940576E-3</v>
      </c>
      <c r="E22" s="32">
        <v>-1.0529078807553605E-2</v>
      </c>
      <c r="F22" s="32">
        <v>-4.2225259275261329E-2</v>
      </c>
      <c r="G22" s="32">
        <v>-2.1034088166237308E-2</v>
      </c>
      <c r="H22" s="32">
        <v>-1.2430099767071323E-2</v>
      </c>
      <c r="I22" s="68">
        <v>-6.7797529984847671E-3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1.2205381100877544E-2</v>
      </c>
      <c r="C23" s="32">
        <v>-2.2666479938379669E-2</v>
      </c>
      <c r="D23" s="32">
        <v>-1.3048523423064839E-2</v>
      </c>
      <c r="E23" s="32">
        <v>-5.2558461792768796E-3</v>
      </c>
      <c r="F23" s="32">
        <v>0.20947098588399116</v>
      </c>
      <c r="G23" s="32">
        <v>-1.9347191319366464E-2</v>
      </c>
      <c r="H23" s="32">
        <v>3.6035775478093779E-3</v>
      </c>
      <c r="I23" s="68">
        <v>-1.8776505814558031E-2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-5.1525774096341737E-2</v>
      </c>
      <c r="C24" s="32">
        <v>-1.0741713608964365E-2</v>
      </c>
      <c r="D24" s="32">
        <v>-5.4754645123622492E-3</v>
      </c>
      <c r="E24" s="32">
        <v>-1.0539683658455812E-2</v>
      </c>
      <c r="F24" s="32">
        <v>-2.3457937593146738E-2</v>
      </c>
      <c r="G24" s="32">
        <v>-1.3303830582995335E-2</v>
      </c>
      <c r="H24" s="32">
        <v>-9.2809339834505344E-3</v>
      </c>
      <c r="I24" s="68">
        <v>-8.5166499899584913E-3</v>
      </c>
      <c r="J24" s="46"/>
      <c r="K24" s="46" t="s">
        <v>48</v>
      </c>
      <c r="L24" s="47">
        <v>103.56806149829573</v>
      </c>
    </row>
    <row r="25" spans="1:12" x14ac:dyDescent="0.25">
      <c r="A25" s="69" t="s">
        <v>50</v>
      </c>
      <c r="B25" s="32">
        <v>-4.0547997583488149E-2</v>
      </c>
      <c r="C25" s="32">
        <v>-1.915216804975195E-2</v>
      </c>
      <c r="D25" s="32">
        <v>-9.1266189399761277E-3</v>
      </c>
      <c r="E25" s="32">
        <v>-1.2314990333976428E-2</v>
      </c>
      <c r="F25" s="32">
        <v>-5.8475922337337227E-2</v>
      </c>
      <c r="G25" s="32">
        <v>-4.1687497952468511E-2</v>
      </c>
      <c r="H25" s="32">
        <v>-2.6594921254197934E-2</v>
      </c>
      <c r="I25" s="68">
        <v>-1.2795958564969179E-2</v>
      </c>
      <c r="J25" s="46"/>
      <c r="K25" s="46" t="s">
        <v>49</v>
      </c>
      <c r="L25" s="47">
        <v>95.877309187253431</v>
      </c>
    </row>
    <row r="26" spans="1:12" x14ac:dyDescent="0.25">
      <c r="A26" s="69" t="s">
        <v>51</v>
      </c>
      <c r="B26" s="32">
        <v>-4.1420491716787966E-2</v>
      </c>
      <c r="C26" s="32">
        <v>-2.0533051569289085E-2</v>
      </c>
      <c r="D26" s="32">
        <v>-1.0972760608303878E-2</v>
      </c>
      <c r="E26" s="32">
        <v>-1.3224426732018735E-2</v>
      </c>
      <c r="F26" s="32">
        <v>-0.10132845183714134</v>
      </c>
      <c r="G26" s="32">
        <v>-5.4034496706149571E-2</v>
      </c>
      <c r="H26" s="32">
        <v>-3.5522952101361915E-2</v>
      </c>
      <c r="I26" s="68">
        <v>-1.6852282197059476E-2</v>
      </c>
      <c r="J26" s="46"/>
      <c r="K26" s="46" t="s">
        <v>50</v>
      </c>
      <c r="L26" s="47">
        <v>97.818639259140312</v>
      </c>
    </row>
    <row r="27" spans="1:12" ht="17.25" customHeight="1" x14ac:dyDescent="0.25">
      <c r="A27" s="69" t="s">
        <v>52</v>
      </c>
      <c r="B27" s="32">
        <v>-4.2109166666666753E-2</v>
      </c>
      <c r="C27" s="32">
        <v>-2.0903569816270728E-2</v>
      </c>
      <c r="D27" s="32">
        <v>-1.131356147963436E-2</v>
      </c>
      <c r="E27" s="32">
        <v>-1.2918412732750628E-2</v>
      </c>
      <c r="F27" s="32">
        <v>-0.10252854322045069</v>
      </c>
      <c r="G27" s="32">
        <v>-4.4679806336640815E-2</v>
      </c>
      <c r="H27" s="32">
        <v>-2.8076353055337178E-2</v>
      </c>
      <c r="I27" s="68">
        <v>-1.4704409141497177E-2</v>
      </c>
      <c r="J27" s="59"/>
      <c r="K27" s="50" t="s">
        <v>51</v>
      </c>
      <c r="L27" s="47">
        <v>97.86746860820935</v>
      </c>
    </row>
    <row r="28" spans="1:12" x14ac:dyDescent="0.25">
      <c r="A28" s="69" t="s">
        <v>53</v>
      </c>
      <c r="B28" s="32">
        <v>-5.7292441016875029E-2</v>
      </c>
      <c r="C28" s="32">
        <v>-2.6507389162561679E-2</v>
      </c>
      <c r="D28" s="32">
        <v>-1.3920505400316197E-2</v>
      </c>
      <c r="E28" s="32">
        <v>-1.2703170989493029E-2</v>
      </c>
      <c r="F28" s="32">
        <v>-8.5908456621092144E-2</v>
      </c>
      <c r="G28" s="32">
        <v>-3.9092522170849797E-2</v>
      </c>
      <c r="H28" s="32">
        <v>-2.4472743947320463E-2</v>
      </c>
      <c r="I28" s="68">
        <v>-1.1802464566432525E-2</v>
      </c>
      <c r="J28" s="54"/>
      <c r="K28" s="41" t="s">
        <v>52</v>
      </c>
      <c r="L28" s="47">
        <v>97.834166666666661</v>
      </c>
    </row>
    <row r="29" spans="1:12" ht="15.75" thickBot="1" x14ac:dyDescent="0.3">
      <c r="A29" s="71" t="s">
        <v>54</v>
      </c>
      <c r="B29" s="72">
        <v>-7.9503879614389872E-2</v>
      </c>
      <c r="C29" s="72">
        <v>-3.9531403336604543E-2</v>
      </c>
      <c r="D29" s="72">
        <v>-1.6596582716644881E-2</v>
      </c>
      <c r="E29" s="72">
        <v>-1.2669812315151852E-2</v>
      </c>
      <c r="F29" s="72">
        <v>1.9918733493732077E-2</v>
      </c>
      <c r="G29" s="72">
        <v>-5.5542042950389225E-2</v>
      </c>
      <c r="H29" s="72">
        <v>-3.0921032342901333E-2</v>
      </c>
      <c r="I29" s="73">
        <v>-6.4379645324198487E-3</v>
      </c>
      <c r="J29" s="54"/>
      <c r="K29" s="41" t="s">
        <v>53</v>
      </c>
      <c r="L29" s="47">
        <v>96.837669694500207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95.838231836350801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Professional, scientific and technical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102.55877873667416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95.369615535789677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96.828920905121322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96.921446660335548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96.885199999999998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95.601578183697399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93.603103691511876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101.22053811008776</v>
      </c>
    </row>
    <row r="43" spans="1:12" x14ac:dyDescent="0.25">
      <c r="K43" s="46" t="s">
        <v>49</v>
      </c>
      <c r="L43" s="47">
        <v>94.847422590365824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95.945200241651179</v>
      </c>
    </row>
    <row r="45" spans="1:12" ht="15.4" customHeight="1" x14ac:dyDescent="0.25">
      <c r="A45" s="26" t="str">
        <f>"Indexed number of payroll jobs in "&amp;$L$1&amp;" each week by age group"</f>
        <v>Indexed number of payroll jobs in Professional, scientific and technical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95.857950828321208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95.789083333333323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94.270755898312501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92.049612038561008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97.466394287177721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96.250933753429919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96.589610831571022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97.500822097994075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99.260484974770691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96.275173765817144</v>
      </c>
    </row>
    <row r="59" spans="1:12" ht="15.4" customHeight="1" x14ac:dyDescent="0.25">
      <c r="K59" s="41" t="s">
        <v>2</v>
      </c>
      <c r="L59" s="47">
        <v>93.078101071975496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Professional, scientific and technical services each week by State and Territory</v>
      </c>
      <c r="K60" s="41" t="s">
        <v>1</v>
      </c>
      <c r="L60" s="47">
        <v>98.29271748370644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95.778514975908706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94.892276287470324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95.308587957898823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97.155540940480094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99.722171150742582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96.178934236321524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92.618683001531394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96.35165769339757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95.778514975908706</v>
      </c>
    </row>
    <row r="72" spans="1:12" ht="15.4" customHeight="1" x14ac:dyDescent="0.25">
      <c r="K72" s="46" t="s">
        <v>5</v>
      </c>
      <c r="L72" s="47">
        <v>92.484767800483709</v>
      </c>
    </row>
    <row r="73" spans="1:12" ht="15.4" customHeight="1" x14ac:dyDescent="0.25">
      <c r="K73" s="46" t="s">
        <v>46</v>
      </c>
      <c r="L73" s="47">
        <v>93.844016626558741</v>
      </c>
    </row>
    <row r="74" spans="1:12" ht="15.4" customHeight="1" x14ac:dyDescent="0.25">
      <c r="K74" s="50" t="s">
        <v>4</v>
      </c>
      <c r="L74" s="47">
        <v>96.285350213745474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Professional, scientific and technical services each week by State and Territory</v>
      </c>
      <c r="K75" s="41" t="s">
        <v>3</v>
      </c>
      <c r="L75" s="47">
        <v>97.330391616105899</v>
      </c>
    </row>
    <row r="76" spans="1:12" ht="15.4" customHeight="1" x14ac:dyDescent="0.25">
      <c r="K76" s="41" t="s">
        <v>45</v>
      </c>
      <c r="L76" s="47">
        <v>94.349670290500796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91.34701378254212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94.427316520260689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97.273006332050741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96.255533406332177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97.926962418112865</v>
      </c>
    </row>
    <row r="85" spans="1:12" ht="15.4" customHeight="1" x14ac:dyDescent="0.25">
      <c r="K85" s="50" t="s">
        <v>4</v>
      </c>
      <c r="L85" s="47">
        <v>99.472822192650227</v>
      </c>
    </row>
    <row r="86" spans="1:12" ht="15.4" customHeight="1" x14ac:dyDescent="0.25">
      <c r="K86" s="41" t="s">
        <v>3</v>
      </c>
      <c r="L86" s="47">
        <v>99.042930612469405</v>
      </c>
    </row>
    <row r="87" spans="1:12" ht="15.4" customHeight="1" x14ac:dyDescent="0.25">
      <c r="K87" s="41" t="s">
        <v>45</v>
      </c>
      <c r="L87" s="47">
        <v>95.14523664432258</v>
      </c>
    </row>
    <row r="88" spans="1:12" ht="15.4" customHeight="1" x14ac:dyDescent="0.25">
      <c r="K88" s="41" t="s">
        <v>2</v>
      </c>
      <c r="L88" s="47">
        <v>94.59349593495935</v>
      </c>
    </row>
    <row r="89" spans="1:12" ht="15.4" customHeight="1" x14ac:dyDescent="0.25">
      <c r="K89" s="41" t="s">
        <v>1</v>
      </c>
      <c r="L89" s="47">
        <v>97.039608003266636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95.840977720033408</v>
      </c>
    </row>
    <row r="92" spans="1:12" ht="15" customHeight="1" x14ac:dyDescent="0.25">
      <c r="K92" s="46" t="s">
        <v>5</v>
      </c>
      <c r="L92" s="47">
        <v>95.203601276543964</v>
      </c>
    </row>
    <row r="93" spans="1:12" ht="15" customHeight="1" x14ac:dyDescent="0.25">
      <c r="A93" s="26"/>
      <c r="K93" s="46" t="s">
        <v>46</v>
      </c>
      <c r="L93" s="47">
        <v>97.395414320193083</v>
      </c>
    </row>
    <row r="94" spans="1:12" ht="15" customHeight="1" x14ac:dyDescent="0.25">
      <c r="K94" s="50" t="s">
        <v>4</v>
      </c>
      <c r="L94" s="47">
        <v>99.099191319479985</v>
      </c>
    </row>
    <row r="95" spans="1:12" ht="15" customHeight="1" x14ac:dyDescent="0.25">
      <c r="K95" s="41" t="s">
        <v>3</v>
      </c>
      <c r="L95" s="47">
        <v>99.007178020406485</v>
      </c>
    </row>
    <row r="96" spans="1:12" ht="15" customHeight="1" x14ac:dyDescent="0.25">
      <c r="K96" s="41" t="s">
        <v>45</v>
      </c>
      <c r="L96" s="47">
        <v>95.050172658947787</v>
      </c>
    </row>
    <row r="97" spans="1:12" ht="15" customHeight="1" x14ac:dyDescent="0.25">
      <c r="K97" s="41" t="s">
        <v>2</v>
      </c>
      <c r="L97" s="47">
        <v>95.609756097560975</v>
      </c>
    </row>
    <row r="98" spans="1:12" ht="15" customHeight="1" x14ac:dyDescent="0.25">
      <c r="K98" s="41" t="s">
        <v>1</v>
      </c>
      <c r="L98" s="47">
        <v>95.722743977133533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95.840977720033408</v>
      </c>
    </row>
    <row r="101" spans="1:12" x14ac:dyDescent="0.25">
      <c r="A101" s="25"/>
      <c r="B101" s="24"/>
      <c r="K101" s="46" t="s">
        <v>5</v>
      </c>
      <c r="L101" s="47">
        <v>93.722660527276304</v>
      </c>
    </row>
    <row r="102" spans="1:12" x14ac:dyDescent="0.25">
      <c r="A102" s="25"/>
      <c r="B102" s="24"/>
      <c r="K102" s="46" t="s">
        <v>46</v>
      </c>
      <c r="L102" s="47">
        <v>96.957734743132974</v>
      </c>
    </row>
    <row r="103" spans="1:12" x14ac:dyDescent="0.25">
      <c r="A103" s="25"/>
      <c r="B103" s="24"/>
      <c r="K103" s="50" t="s">
        <v>4</v>
      </c>
      <c r="L103" s="47">
        <v>98.862421946975132</v>
      </c>
    </row>
    <row r="104" spans="1:12" x14ac:dyDescent="0.25">
      <c r="A104" s="25"/>
      <c r="B104" s="24"/>
      <c r="K104" s="41" t="s">
        <v>3</v>
      </c>
      <c r="L104" s="47">
        <v>97.306894749869372</v>
      </c>
    </row>
    <row r="105" spans="1:12" x14ac:dyDescent="0.25">
      <c r="A105" s="25"/>
      <c r="B105" s="24"/>
      <c r="K105" s="41" t="s">
        <v>45</v>
      </c>
      <c r="L105" s="47">
        <v>93.242331911436111</v>
      </c>
    </row>
    <row r="106" spans="1:12" x14ac:dyDescent="0.25">
      <c r="A106" s="25"/>
      <c r="B106" s="24"/>
      <c r="K106" s="41" t="s">
        <v>2</v>
      </c>
      <c r="L106" s="47">
        <v>94.702439024390245</v>
      </c>
    </row>
    <row r="107" spans="1:12" x14ac:dyDescent="0.25">
      <c r="A107" s="25"/>
      <c r="B107" s="24"/>
      <c r="K107" s="41" t="s">
        <v>1</v>
      </c>
      <c r="L107" s="47">
        <v>94.982033483054323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99.498244753027294</v>
      </c>
    </row>
    <row r="111" spans="1:12" x14ac:dyDescent="0.25">
      <c r="K111" s="75">
        <v>43918</v>
      </c>
      <c r="L111" s="47">
        <v>98.227161340419315</v>
      </c>
    </row>
    <row r="112" spans="1:12" x14ac:dyDescent="0.25">
      <c r="K112" s="75">
        <v>43925</v>
      </c>
      <c r="L112" s="47">
        <v>97.302869461840046</v>
      </c>
    </row>
    <row r="113" spans="11:12" x14ac:dyDescent="0.25">
      <c r="K113" s="75">
        <v>43932</v>
      </c>
      <c r="L113" s="47">
        <v>96.752933161674321</v>
      </c>
    </row>
    <row r="114" spans="11:12" x14ac:dyDescent="0.25">
      <c r="K114" s="75">
        <v>43939</v>
      </c>
      <c r="L114" s="47">
        <v>96.389222234547617</v>
      </c>
    </row>
    <row r="115" spans="11:12" x14ac:dyDescent="0.25">
      <c r="K115" s="75">
        <v>43946</v>
      </c>
      <c r="L115" s="47">
        <v>96.294877009458062</v>
      </c>
    </row>
    <row r="116" spans="11:12" x14ac:dyDescent="0.25">
      <c r="K116" s="75">
        <v>43953</v>
      </c>
      <c r="L116" s="47">
        <v>96.433481574108626</v>
      </c>
    </row>
    <row r="117" spans="11:12" x14ac:dyDescent="0.25">
      <c r="K117" s="75">
        <v>43960</v>
      </c>
      <c r="L117" s="47">
        <v>96.54934019969366</v>
      </c>
    </row>
    <row r="118" spans="11:12" x14ac:dyDescent="0.25">
      <c r="K118" s="75">
        <v>43967</v>
      </c>
      <c r="L118" s="47">
        <v>96.835737343789745</v>
      </c>
    </row>
    <row r="119" spans="11:12" x14ac:dyDescent="0.25">
      <c r="K119" s="75">
        <v>43974</v>
      </c>
      <c r="L119" s="47">
        <v>96.817921559004432</v>
      </c>
    </row>
    <row r="120" spans="11:12" x14ac:dyDescent="0.25">
      <c r="K120" s="75">
        <v>43981</v>
      </c>
      <c r="L120" s="47">
        <v>96.834168658336949</v>
      </c>
    </row>
    <row r="121" spans="11:12" x14ac:dyDescent="0.25">
      <c r="K121" s="75">
        <v>43988</v>
      </c>
      <c r="L121" s="47">
        <v>96.643909522705044</v>
      </c>
    </row>
    <row r="122" spans="11:12" x14ac:dyDescent="0.25">
      <c r="K122" s="75">
        <v>43995</v>
      </c>
      <c r="L122" s="47">
        <v>97.350826417111222</v>
      </c>
    </row>
    <row r="123" spans="11:12" x14ac:dyDescent="0.25">
      <c r="K123" s="75">
        <v>44002</v>
      </c>
      <c r="L123" s="47">
        <v>96.839434959499897</v>
      </c>
    </row>
    <row r="124" spans="11:12" x14ac:dyDescent="0.25">
      <c r="K124" s="75">
        <v>44009</v>
      </c>
      <c r="L124" s="47">
        <v>96.060134436343304</v>
      </c>
    </row>
    <row r="125" spans="11:12" x14ac:dyDescent="0.25">
      <c r="K125" s="75">
        <v>44016</v>
      </c>
      <c r="L125" s="47">
        <v>96.298798723090044</v>
      </c>
    </row>
    <row r="126" spans="11:12" x14ac:dyDescent="0.25">
      <c r="K126" s="75">
        <v>44023</v>
      </c>
      <c r="L126" s="47">
        <v>97.294577838732408</v>
      </c>
    </row>
    <row r="127" spans="11:12" x14ac:dyDescent="0.25">
      <c r="K127" s="75">
        <v>44030</v>
      </c>
      <c r="L127" s="47">
        <v>97.171746406309694</v>
      </c>
    </row>
    <row r="128" spans="11:12" x14ac:dyDescent="0.25">
      <c r="K128" s="75">
        <v>44037</v>
      </c>
      <c r="L128" s="47">
        <v>97.479779084268657</v>
      </c>
    </row>
    <row r="129" spans="1:12" x14ac:dyDescent="0.25">
      <c r="K129" s="75">
        <v>44044</v>
      </c>
      <c r="L129" s="47">
        <v>96.221014334423572</v>
      </c>
    </row>
    <row r="130" spans="1:12" x14ac:dyDescent="0.25">
      <c r="K130" s="75">
        <v>44051</v>
      </c>
      <c r="L130" s="47">
        <v>95.16945724603822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100.43081994943448</v>
      </c>
    </row>
    <row r="153" spans="11:12" x14ac:dyDescent="0.25">
      <c r="K153" s="75">
        <v>43918</v>
      </c>
      <c r="L153" s="47">
        <v>100.12428421170971</v>
      </c>
    </row>
    <row r="154" spans="11:12" x14ac:dyDescent="0.25">
      <c r="K154" s="75">
        <v>43925</v>
      </c>
      <c r="L154" s="47">
        <v>100.18243146973414</v>
      </c>
    </row>
    <row r="155" spans="11:12" x14ac:dyDescent="0.25">
      <c r="K155" s="75">
        <v>43932</v>
      </c>
      <c r="L155" s="47">
        <v>97.626274425202013</v>
      </c>
    </row>
    <row r="156" spans="11:12" x14ac:dyDescent="0.25">
      <c r="K156" s="75">
        <v>43939</v>
      </c>
      <c r="L156" s="47">
        <v>96.703952458171685</v>
      </c>
    </row>
    <row r="157" spans="11:12" x14ac:dyDescent="0.25">
      <c r="K157" s="75">
        <v>43946</v>
      </c>
      <c r="L157" s="47">
        <v>96.018083541227384</v>
      </c>
    </row>
    <row r="158" spans="11:12" x14ac:dyDescent="0.25">
      <c r="K158" s="75">
        <v>43953</v>
      </c>
      <c r="L158" s="47">
        <v>96.83365454093817</v>
      </c>
    </row>
    <row r="159" spans="11:12" x14ac:dyDescent="0.25">
      <c r="K159" s="75">
        <v>43960</v>
      </c>
      <c r="L159" s="47">
        <v>94.609444635603396</v>
      </c>
    </row>
    <row r="160" spans="11:12" x14ac:dyDescent="0.25">
      <c r="K160" s="75">
        <v>43967</v>
      </c>
      <c r="L160" s="47">
        <v>92.918202029400305</v>
      </c>
    </row>
    <row r="161" spans="11:12" x14ac:dyDescent="0.25">
      <c r="K161" s="75">
        <v>43974</v>
      </c>
      <c r="L161" s="47">
        <v>92.182733366779217</v>
      </c>
    </row>
    <row r="162" spans="11:12" x14ac:dyDescent="0.25">
      <c r="K162" s="75">
        <v>43981</v>
      </c>
      <c r="L162" s="47">
        <v>93.210154367680744</v>
      </c>
    </row>
    <row r="163" spans="11:12" x14ac:dyDescent="0.25">
      <c r="K163" s="75">
        <v>43988</v>
      </c>
      <c r="L163" s="47">
        <v>95.185379016823717</v>
      </c>
    </row>
    <row r="164" spans="11:12" x14ac:dyDescent="0.25">
      <c r="K164" s="75">
        <v>43995</v>
      </c>
      <c r="L164" s="47">
        <v>96.884078473060569</v>
      </c>
    </row>
    <row r="165" spans="11:12" x14ac:dyDescent="0.25">
      <c r="K165" s="75">
        <v>44002</v>
      </c>
      <c r="L165" s="47">
        <v>97.014792679560387</v>
      </c>
    </row>
    <row r="166" spans="11:12" x14ac:dyDescent="0.25">
      <c r="K166" s="75">
        <v>44009</v>
      </c>
      <c r="L166" s="47">
        <v>96.292468998463704</v>
      </c>
    </row>
    <row r="167" spans="11:12" x14ac:dyDescent="0.25">
      <c r="K167" s="75">
        <v>44016</v>
      </c>
      <c r="L167" s="47">
        <v>98.591496218697998</v>
      </c>
    </row>
    <row r="168" spans="11:12" x14ac:dyDescent="0.25">
      <c r="K168" s="75">
        <v>44023</v>
      </c>
      <c r="L168" s="47">
        <v>96.877051701779067</v>
      </c>
    </row>
    <row r="169" spans="11:12" x14ac:dyDescent="0.25">
      <c r="K169" s="75">
        <v>44030</v>
      </c>
      <c r="L169" s="47">
        <v>96.483712758664566</v>
      </c>
    </row>
    <row r="170" spans="11:12" x14ac:dyDescent="0.25">
      <c r="K170" s="75">
        <v>44037</v>
      </c>
      <c r="L170" s="47">
        <v>96.632565781329475</v>
      </c>
    </row>
    <row r="171" spans="11:12" x14ac:dyDescent="0.25">
      <c r="K171" s="75">
        <v>44044</v>
      </c>
      <c r="L171" s="47">
        <v>95.27808546087229</v>
      </c>
    </row>
    <row r="172" spans="11:12" x14ac:dyDescent="0.25">
      <c r="K172" s="75">
        <v>44051</v>
      </c>
      <c r="L172" s="47">
        <v>92.688342176131016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4ECC6-BAD8-49B0-8546-9BB287B0B7C2}">
  <sheetPr codeName="Sheet17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33</v>
      </c>
    </row>
    <row r="2" spans="1:12" ht="19.5" customHeight="1" x14ac:dyDescent="0.3">
      <c r="A2" s="7" t="str">
        <f>"Weekly Payroll Jobs and Wages in Australia - " &amp;$L$1</f>
        <v>Weekly Payroll Jobs and Wages in Australia - Administrative and support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44051</v>
      </c>
    </row>
    <row r="3" spans="1:12" ht="15" customHeight="1" x14ac:dyDescent="0.25">
      <c r="A3" s="38" t="str">
        <f>"Week ending "&amp;TEXT($L$2,"dddd dd mmmm yyyy")</f>
        <v>Week ending Saturday 08 August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44023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44030</v>
      </c>
    </row>
    <row r="6" spans="1:12" ht="16.5" customHeight="1" thickBot="1" x14ac:dyDescent="0.3">
      <c r="A6" s="36" t="str">
        <f>"Change in payroll jobs and total wages, "&amp;$L$1</f>
        <v>Change in payroll jobs and total wages, Administrative and support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44037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44044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08 August (Change since 100th case of COVID-19)</v>
      </c>
      <c r="C8" s="99" t="str">
        <f>"% Change between " &amp; TEXT($L$4,"dd mmmm")&amp;" and "&amp; TEXT($L$2,"dd mmmm") &amp; " (monthly change)"</f>
        <v>% Change between 11 July and 08 August (monthly change)</v>
      </c>
      <c r="D8" s="80" t="str">
        <f>"% Change between " &amp; TEXT($L$7,"dd mmmm")&amp;" and "&amp; TEXT($L$2,"dd mmmm") &amp; " (weekly change)"</f>
        <v>% Change between 01 August and 08 August (weekly change)</v>
      </c>
      <c r="E8" s="82" t="str">
        <f>"% Change between " &amp; TEXT($L$6,"dd mmmm")&amp;" and "&amp; TEXT($L$7,"dd mmmm") &amp; " (weekly change)"</f>
        <v>% Change between 25 July and 01 August (weekly change)</v>
      </c>
      <c r="F8" s="101" t="str">
        <f>"% Change between " &amp; TEXT($L$3,"dd mmmm")&amp;" and "&amp; TEXT($L$2,"dd mmmm") &amp; " (Change since 100th case of COVID-19)"</f>
        <v>% Change between 14 March and 08 August (Change since 100th case of COVID-19)</v>
      </c>
      <c r="G8" s="99" t="str">
        <f>"% Change between " &amp; TEXT($L$4,"dd mmmm")&amp;" and "&amp; TEXT($L$2,"dd mmmm") &amp; " (monthly change)"</f>
        <v>% Change between 11 July and 08 August (monthly change)</v>
      </c>
      <c r="H8" s="80" t="str">
        <f>"% Change between " &amp; TEXT($L$7,"dd mmmm")&amp;" and "&amp; TEXT($L$2,"dd mmmm") &amp; " (weekly change)"</f>
        <v>% Change between 01 August and 08 August (weekly change)</v>
      </c>
      <c r="I8" s="82" t="str">
        <f>"% Change between " &amp; TEXT($L$6,"dd mmmm")&amp;" and "&amp; TEXT($L$7,"dd mmmm") &amp; " (weekly change)"</f>
        <v>% Change between 25 July and 01 August (weekly change)</v>
      </c>
      <c r="J8" s="57"/>
      <c r="K8" s="43" t="s">
        <v>68</v>
      </c>
      <c r="L8" s="44">
        <v>44051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-8.3498846407383032E-2</v>
      </c>
      <c r="C11" s="32">
        <v>-3.0105075907533196E-2</v>
      </c>
      <c r="D11" s="32">
        <v>-1.7561774149147169E-2</v>
      </c>
      <c r="E11" s="32">
        <v>-7.5940083595451568E-3</v>
      </c>
      <c r="F11" s="32">
        <v>-6.2620264511085377E-2</v>
      </c>
      <c r="G11" s="32">
        <v>-3.1607875259527907E-2</v>
      </c>
      <c r="H11" s="32">
        <v>-2.0447225868262753E-2</v>
      </c>
      <c r="I11" s="68">
        <v>-2.7278355486061168E-3</v>
      </c>
      <c r="J11" s="46"/>
      <c r="K11" s="46"/>
      <c r="L11" s="47"/>
    </row>
    <row r="12" spans="1:12" x14ac:dyDescent="0.25">
      <c r="A12" s="69" t="s">
        <v>6</v>
      </c>
      <c r="B12" s="32">
        <v>-8.0050893872067763E-2</v>
      </c>
      <c r="C12" s="32">
        <v>-2.0181237016009601E-2</v>
      </c>
      <c r="D12" s="32">
        <v>-1.6179306534051641E-2</v>
      </c>
      <c r="E12" s="32">
        <v>-7.0821464984751614E-3</v>
      </c>
      <c r="F12" s="32">
        <v>-6.9104226284253056E-2</v>
      </c>
      <c r="G12" s="32">
        <v>-4.2348015420705321E-2</v>
      </c>
      <c r="H12" s="32">
        <v>-1.9108494593347181E-2</v>
      </c>
      <c r="I12" s="68">
        <v>-1.1100907910951863E-2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-0.11971537744080396</v>
      </c>
      <c r="C13" s="32">
        <v>-5.9807085665318782E-2</v>
      </c>
      <c r="D13" s="32">
        <v>-3.41125074278672E-2</v>
      </c>
      <c r="E13" s="32">
        <v>-7.0531416801883351E-3</v>
      </c>
      <c r="F13" s="32">
        <v>-8.3757843856165026E-2</v>
      </c>
      <c r="G13" s="32">
        <v>-5.0402645710011296E-2</v>
      </c>
      <c r="H13" s="32">
        <v>-4.1744041268887866E-2</v>
      </c>
      <c r="I13" s="68">
        <v>4.596801193803346E-3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-6.0576453551415721E-2</v>
      </c>
      <c r="C14" s="32">
        <v>-1.2624760112058042E-2</v>
      </c>
      <c r="D14" s="32">
        <v>1.4394702105284818E-3</v>
      </c>
      <c r="E14" s="32">
        <v>-1.6163587538703061E-2</v>
      </c>
      <c r="F14" s="32">
        <v>-5.3037836450942066E-2</v>
      </c>
      <c r="G14" s="32">
        <v>-2.1810666593529038E-2</v>
      </c>
      <c r="H14" s="32">
        <v>9.9005851937006284E-4</v>
      </c>
      <c r="I14" s="68">
        <v>-1.5633328844697036E-2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-5.6229858452773063E-2</v>
      </c>
      <c r="C15" s="32">
        <v>-2.0636042402826793E-2</v>
      </c>
      <c r="D15" s="32">
        <v>-2.3050269547988722E-2</v>
      </c>
      <c r="E15" s="32">
        <v>-8.565359402480488E-3</v>
      </c>
      <c r="F15" s="32">
        <v>1.5533145242154767E-3</v>
      </c>
      <c r="G15" s="32">
        <v>-1.5994729340544911E-3</v>
      </c>
      <c r="H15" s="32">
        <v>-2.7901351825495913E-2</v>
      </c>
      <c r="I15" s="68">
        <v>-7.6905615788581683E-3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-6.1665628891656166E-2</v>
      </c>
      <c r="C16" s="32">
        <v>-1.6876155268022108E-2</v>
      </c>
      <c r="D16" s="32">
        <v>-1.0000410593307252E-2</v>
      </c>
      <c r="E16" s="32">
        <v>1.041252791516456E-3</v>
      </c>
      <c r="F16" s="32">
        <v>-5.1506907424801018E-2</v>
      </c>
      <c r="G16" s="32">
        <v>1.0757265831138563E-2</v>
      </c>
      <c r="H16" s="32">
        <v>-8.0807290455038316E-3</v>
      </c>
      <c r="I16" s="68">
        <v>2.0025069677328533E-2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-6.469026548672574E-2</v>
      </c>
      <c r="C17" s="32">
        <v>-4.9492338932989322E-3</v>
      </c>
      <c r="D17" s="32">
        <v>4.6016214705060232E-3</v>
      </c>
      <c r="E17" s="32">
        <v>2.2194703753095846E-2</v>
      </c>
      <c r="F17" s="32">
        <v>-4.5393638311013174E-3</v>
      </c>
      <c r="G17" s="32">
        <v>4.1243399357141275E-2</v>
      </c>
      <c r="H17" s="32">
        <v>1.6371657067128176E-2</v>
      </c>
      <c r="I17" s="68">
        <v>4.411691328158085E-2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-6.1103835360149739E-2</v>
      </c>
      <c r="C18" s="32">
        <v>-3.3994225216554486E-2</v>
      </c>
      <c r="D18" s="32">
        <v>8.7236180904521898E-3</v>
      </c>
      <c r="E18" s="32">
        <v>9.7422366551653816E-3</v>
      </c>
      <c r="F18" s="32">
        <v>-0.18957019072714087</v>
      </c>
      <c r="G18" s="32">
        <v>-3.6321966063230682E-2</v>
      </c>
      <c r="H18" s="32">
        <v>6.2344592330298987E-4</v>
      </c>
      <c r="I18" s="68">
        <v>7.0945383966660724E-3</v>
      </c>
      <c r="J18" s="46"/>
      <c r="K18" s="46"/>
      <c r="L18" s="47"/>
    </row>
    <row r="19" spans="1:12" x14ac:dyDescent="0.25">
      <c r="A19" s="70" t="s">
        <v>1</v>
      </c>
      <c r="B19" s="32">
        <v>-8.5334900117508883E-2</v>
      </c>
      <c r="C19" s="32">
        <v>-7.4005598320503907E-2</v>
      </c>
      <c r="D19" s="32">
        <v>-5.482428571428577E-2</v>
      </c>
      <c r="E19" s="32">
        <v>-9.7609279954732342E-3</v>
      </c>
      <c r="F19" s="32">
        <v>1.9628455777374931E-2</v>
      </c>
      <c r="G19" s="32">
        <v>-5.8228161926860755E-2</v>
      </c>
      <c r="H19" s="32">
        <v>-5.2449480022020212E-2</v>
      </c>
      <c r="I19" s="68">
        <v>1.7658700374341585E-2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-8.7576538859217679E-2</v>
      </c>
      <c r="C21" s="32">
        <v>-3.0073417268536851E-2</v>
      </c>
      <c r="D21" s="32">
        <v>-1.0126781873728286E-2</v>
      </c>
      <c r="E21" s="32">
        <v>-8.1959908352091659E-3</v>
      </c>
      <c r="F21" s="32">
        <v>-7.8045762288731058E-2</v>
      </c>
      <c r="G21" s="32">
        <v>-3.1707584303377723E-2</v>
      </c>
      <c r="H21" s="32">
        <v>-1.4114830726043914E-2</v>
      </c>
      <c r="I21" s="68">
        <v>-2.0945713618436557E-5</v>
      </c>
      <c r="J21" s="46"/>
      <c r="K21" s="46"/>
      <c r="L21" s="46"/>
    </row>
    <row r="22" spans="1:12" x14ac:dyDescent="0.25">
      <c r="A22" s="69" t="s">
        <v>13</v>
      </c>
      <c r="B22" s="32">
        <v>-8.2812643265144259E-2</v>
      </c>
      <c r="C22" s="32">
        <v>-3.2698928138567673E-2</v>
      </c>
      <c r="D22" s="32">
        <v>-2.5119072312600577E-2</v>
      </c>
      <c r="E22" s="32">
        <v>-7.9048026575815333E-3</v>
      </c>
      <c r="F22" s="32">
        <v>-4.6837981216787727E-2</v>
      </c>
      <c r="G22" s="32">
        <v>-3.5385709290488898E-2</v>
      </c>
      <c r="H22" s="32">
        <v>-3.0999516932513571E-2</v>
      </c>
      <c r="I22" s="68">
        <v>-7.5600955316320606E-3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5.9927360774818306E-2</v>
      </c>
      <c r="C23" s="32">
        <v>3.0988311235170984E-2</v>
      </c>
      <c r="D23" s="32">
        <v>1.0667407755782676E-2</v>
      </c>
      <c r="E23" s="32">
        <v>8.9866484080802778E-4</v>
      </c>
      <c r="F23" s="32">
        <v>0.32863026177119403</v>
      </c>
      <c r="G23" s="32">
        <v>-8.8859922172013217E-4</v>
      </c>
      <c r="H23" s="32">
        <v>4.5907212766165273E-3</v>
      </c>
      <c r="I23" s="68">
        <v>-5.5283776523120665E-3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-9.0018216212429003E-2</v>
      </c>
      <c r="C24" s="32">
        <v>-2.5152632876917935E-2</v>
      </c>
      <c r="D24" s="32">
        <v>-1.5562966612347018E-2</v>
      </c>
      <c r="E24" s="32">
        <v>-5.9307575977740612E-3</v>
      </c>
      <c r="F24" s="32">
        <v>-9.6645301601622213E-3</v>
      </c>
      <c r="G24" s="32">
        <v>-3.5696149273457989E-2</v>
      </c>
      <c r="H24" s="32">
        <v>-2.3847519441623E-2</v>
      </c>
      <c r="I24" s="68">
        <v>-7.5693256238605899E-3</v>
      </c>
      <c r="J24" s="46"/>
      <c r="K24" s="46" t="s">
        <v>48</v>
      </c>
      <c r="L24" s="47">
        <v>102.80692314590621</v>
      </c>
    </row>
    <row r="25" spans="1:12" x14ac:dyDescent="0.25">
      <c r="A25" s="69" t="s">
        <v>50</v>
      </c>
      <c r="B25" s="32">
        <v>-6.924344659397863E-2</v>
      </c>
      <c r="C25" s="32">
        <v>-2.9141837014053706E-2</v>
      </c>
      <c r="D25" s="32">
        <v>-1.7292943988361231E-2</v>
      </c>
      <c r="E25" s="32">
        <v>-6.1222967506497916E-3</v>
      </c>
      <c r="F25" s="32">
        <v>-5.464528218819853E-2</v>
      </c>
      <c r="G25" s="32">
        <v>-2.8580645814917149E-2</v>
      </c>
      <c r="H25" s="32">
        <v>-1.9025290550243046E-2</v>
      </c>
      <c r="I25" s="68">
        <v>-6.4074742870967594E-4</v>
      </c>
      <c r="J25" s="46"/>
      <c r="K25" s="46" t="s">
        <v>49</v>
      </c>
      <c r="L25" s="47">
        <v>93.346078009428396</v>
      </c>
    </row>
    <row r="26" spans="1:12" x14ac:dyDescent="0.25">
      <c r="A26" s="69" t="s">
        <v>51</v>
      </c>
      <c r="B26" s="32">
        <v>-6.2864663239560525E-2</v>
      </c>
      <c r="C26" s="32">
        <v>-2.8117996591611738E-2</v>
      </c>
      <c r="D26" s="32">
        <v>-1.5324506650571834E-2</v>
      </c>
      <c r="E26" s="32">
        <v>-6.7687030952399141E-3</v>
      </c>
      <c r="F26" s="32">
        <v>-6.8382899833849708E-2</v>
      </c>
      <c r="G26" s="32">
        <v>-2.2052645912321922E-2</v>
      </c>
      <c r="H26" s="32">
        <v>-1.6293651092430639E-2</v>
      </c>
      <c r="I26" s="68">
        <v>6.1803730115175259E-3</v>
      </c>
      <c r="J26" s="46"/>
      <c r="K26" s="46" t="s">
        <v>50</v>
      </c>
      <c r="L26" s="47">
        <v>95.869467744228515</v>
      </c>
    </row>
    <row r="27" spans="1:12" ht="17.25" customHeight="1" x14ac:dyDescent="0.25">
      <c r="A27" s="69" t="s">
        <v>52</v>
      </c>
      <c r="B27" s="32">
        <v>-6.6289268874623608E-2</v>
      </c>
      <c r="C27" s="32">
        <v>-3.2268681615229888E-2</v>
      </c>
      <c r="D27" s="32">
        <v>-1.9022769549085328E-2</v>
      </c>
      <c r="E27" s="32">
        <v>-6.6893267197597472E-3</v>
      </c>
      <c r="F27" s="32">
        <v>-7.839302865346387E-2</v>
      </c>
      <c r="G27" s="32">
        <v>-3.0154327061468367E-2</v>
      </c>
      <c r="H27" s="32">
        <v>-2.1223445169978539E-2</v>
      </c>
      <c r="I27" s="68">
        <v>1.8893478313668499E-3</v>
      </c>
      <c r="J27" s="59"/>
      <c r="K27" s="50" t="s">
        <v>51</v>
      </c>
      <c r="L27" s="47">
        <v>96.424806043728324</v>
      </c>
    </row>
    <row r="28" spans="1:12" x14ac:dyDescent="0.25">
      <c r="A28" s="69" t="s">
        <v>53</v>
      </c>
      <c r="B28" s="32">
        <v>-0.109599695971624</v>
      </c>
      <c r="C28" s="32">
        <v>-4.5213493321258791E-2</v>
      </c>
      <c r="D28" s="32">
        <v>-2.7556723851687948E-2</v>
      </c>
      <c r="E28" s="32">
        <v>-1.0540725530458595E-2</v>
      </c>
      <c r="F28" s="32">
        <v>-0.10473980372389147</v>
      </c>
      <c r="G28" s="32">
        <v>-3.9180487461859426E-2</v>
      </c>
      <c r="H28" s="32">
        <v>-2.3558983469819106E-2</v>
      </c>
      <c r="I28" s="68">
        <v>-9.8964402473984414E-3</v>
      </c>
      <c r="J28" s="54"/>
      <c r="K28" s="41" t="s">
        <v>52</v>
      </c>
      <c r="L28" s="47">
        <v>96.484500747978558</v>
      </c>
    </row>
    <row r="29" spans="1:12" ht="15.75" thickBot="1" x14ac:dyDescent="0.3">
      <c r="A29" s="71" t="s">
        <v>54</v>
      </c>
      <c r="B29" s="72">
        <v>-0.19554533925174378</v>
      </c>
      <c r="C29" s="72">
        <v>-6.5641686613883254E-2</v>
      </c>
      <c r="D29" s="72">
        <v>-4.5787890184279756E-2</v>
      </c>
      <c r="E29" s="72">
        <v>-1.5367524532494015E-2</v>
      </c>
      <c r="F29" s="72">
        <v>-0.11723899377107183</v>
      </c>
      <c r="G29" s="72">
        <v>-4.3145700525292652E-2</v>
      </c>
      <c r="H29" s="72">
        <v>-2.9177243621943738E-2</v>
      </c>
      <c r="I29" s="73">
        <v>-1.1512303153813241E-2</v>
      </c>
      <c r="J29" s="54"/>
      <c r="K29" s="41" t="s">
        <v>53</v>
      </c>
      <c r="L29" s="47">
        <v>93.256481716071278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86.097019657577675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Administrative and support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104.87400233162944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92.436768724164509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94.71353112936211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95.171997585998795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95.181692514533509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91.563212566506209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84.305643627140142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105.99273607748184</v>
      </c>
    </row>
    <row r="43" spans="1:12" x14ac:dyDescent="0.25">
      <c r="K43" s="46" t="s">
        <v>49</v>
      </c>
      <c r="L43" s="47">
        <v>90.998178378757103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93.07565534060214</v>
      </c>
    </row>
    <row r="45" spans="1:12" ht="15.4" customHeight="1" x14ac:dyDescent="0.25">
      <c r="A45" s="26" t="str">
        <f>"Indexed number of payroll jobs in "&amp;$L$1&amp;" each week by age group"</f>
        <v>Indexed number of payroll jobs in Administrative and support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93.713533676043951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93.371073112537644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89.040030402837601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80.445466074825617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93.003820237984797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93.978543893376894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94.972127073678564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95.480403135498321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93.880833605296289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95.659655831739968</v>
      </c>
    </row>
    <row r="59" spans="1:12" ht="15.4" customHeight="1" x14ac:dyDescent="0.25">
      <c r="K59" s="41" t="s">
        <v>2</v>
      </c>
      <c r="L59" s="47">
        <v>97.08249496981891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Administrative and support services each week by State and Territory</v>
      </c>
      <c r="K60" s="41" t="s">
        <v>1</v>
      </c>
      <c r="L60" s="47">
        <v>98.552703440742761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91.908348021150459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91.05895946847825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92.914231983343413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95.713325867861144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91.608000372977756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93.422562141491397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93.695506371562715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95.985800109229928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91.33541352178716</v>
      </c>
    </row>
    <row r="72" spans="1:12" ht="15.4" customHeight="1" x14ac:dyDescent="0.25">
      <c r="K72" s="46" t="s">
        <v>5</v>
      </c>
      <c r="L72" s="47">
        <v>88.518333316731585</v>
      </c>
    </row>
    <row r="73" spans="1:12" ht="15.4" customHeight="1" x14ac:dyDescent="0.25">
      <c r="K73" s="46" t="s">
        <v>46</v>
      </c>
      <c r="L73" s="47">
        <v>93.564053999597007</v>
      </c>
    </row>
    <row r="74" spans="1:12" ht="15.4" customHeight="1" x14ac:dyDescent="0.25">
      <c r="K74" s="50" t="s">
        <v>4</v>
      </c>
      <c r="L74" s="47">
        <v>94.296886898096304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Administrative and support services each week by State and Territory</v>
      </c>
      <c r="K75" s="41" t="s">
        <v>3</v>
      </c>
      <c r="L75" s="47">
        <v>91.205091146440395</v>
      </c>
    </row>
    <row r="76" spans="1:12" ht="15.4" customHeight="1" x14ac:dyDescent="0.25">
      <c r="K76" s="41" t="s">
        <v>45</v>
      </c>
      <c r="L76" s="47">
        <v>93.750286806883381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95.090543259557336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91.735936646641179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95.042796005706137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93.24531984341526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95.239596469104669</v>
      </c>
    </row>
    <row r="85" spans="1:12" ht="15.4" customHeight="1" x14ac:dyDescent="0.25">
      <c r="K85" s="50" t="s">
        <v>4</v>
      </c>
      <c r="L85" s="47">
        <v>95.569049765169126</v>
      </c>
    </row>
    <row r="86" spans="1:12" ht="15.4" customHeight="1" x14ac:dyDescent="0.25">
      <c r="K86" s="41" t="s">
        <v>3</v>
      </c>
      <c r="L86" s="47">
        <v>96.583370902299222</v>
      </c>
    </row>
    <row r="87" spans="1:12" ht="15.4" customHeight="1" x14ac:dyDescent="0.25">
      <c r="K87" s="41" t="s">
        <v>45</v>
      </c>
      <c r="L87" s="47">
        <v>93.162995594713664</v>
      </c>
    </row>
    <row r="88" spans="1:12" ht="15.4" customHeight="1" x14ac:dyDescent="0.25">
      <c r="K88" s="41" t="s">
        <v>2</v>
      </c>
      <c r="L88" s="47">
        <v>97.292418772563167</v>
      </c>
    </row>
    <row r="89" spans="1:12" ht="15.4" customHeight="1" x14ac:dyDescent="0.25">
      <c r="K89" s="41" t="s">
        <v>1</v>
      </c>
      <c r="L89" s="47">
        <v>98.626716604244692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94.92423950341211</v>
      </c>
    </row>
    <row r="92" spans="1:12" ht="15" customHeight="1" x14ac:dyDescent="0.25">
      <c r="K92" s="46" t="s">
        <v>5</v>
      </c>
      <c r="L92" s="47">
        <v>91.299227171267376</v>
      </c>
    </row>
    <row r="93" spans="1:12" ht="15" customHeight="1" x14ac:dyDescent="0.25">
      <c r="A93" s="26"/>
      <c r="K93" s="46" t="s">
        <v>46</v>
      </c>
      <c r="L93" s="47">
        <v>94.361601513240856</v>
      </c>
    </row>
    <row r="94" spans="1:12" ht="15" customHeight="1" x14ac:dyDescent="0.25">
      <c r="K94" s="50" t="s">
        <v>4</v>
      </c>
      <c r="L94" s="47">
        <v>95.426728023151014</v>
      </c>
    </row>
    <row r="95" spans="1:12" ht="15" customHeight="1" x14ac:dyDescent="0.25">
      <c r="K95" s="41" t="s">
        <v>3</v>
      </c>
      <c r="L95" s="47">
        <v>97.481805886520263</v>
      </c>
    </row>
    <row r="96" spans="1:12" ht="15" customHeight="1" x14ac:dyDescent="0.25">
      <c r="K96" s="41" t="s">
        <v>45</v>
      </c>
      <c r="L96" s="47">
        <v>93.004405286343612</v>
      </c>
    </row>
    <row r="97" spans="1:12" ht="15" customHeight="1" x14ac:dyDescent="0.25">
      <c r="K97" s="41" t="s">
        <v>2</v>
      </c>
      <c r="L97" s="47">
        <v>91.922382671480136</v>
      </c>
    </row>
    <row r="98" spans="1:12" ht="15" customHeight="1" x14ac:dyDescent="0.25">
      <c r="K98" s="41" t="s">
        <v>1</v>
      </c>
      <c r="L98" s="47">
        <v>97.284644194756552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92.29924432278213</v>
      </c>
    </row>
    <row r="101" spans="1:12" x14ac:dyDescent="0.25">
      <c r="A101" s="25"/>
      <c r="B101" s="24"/>
      <c r="K101" s="46" t="s">
        <v>5</v>
      </c>
      <c r="L101" s="47">
        <v>87.820017273675589</v>
      </c>
    </row>
    <row r="102" spans="1:12" x14ac:dyDescent="0.25">
      <c r="A102" s="25"/>
      <c r="B102" s="24"/>
      <c r="K102" s="46" t="s">
        <v>46</v>
      </c>
      <c r="L102" s="47">
        <v>93.923928121059262</v>
      </c>
    </row>
    <row r="103" spans="1:12" x14ac:dyDescent="0.25">
      <c r="A103" s="25"/>
      <c r="B103" s="24"/>
      <c r="K103" s="50" t="s">
        <v>4</v>
      </c>
      <c r="L103" s="47">
        <v>92.176953365909199</v>
      </c>
    </row>
    <row r="104" spans="1:12" x14ac:dyDescent="0.25">
      <c r="A104" s="25"/>
      <c r="B104" s="24"/>
      <c r="K104" s="41" t="s">
        <v>3</v>
      </c>
      <c r="L104" s="47">
        <v>95.966187930701366</v>
      </c>
    </row>
    <row r="105" spans="1:12" x14ac:dyDescent="0.25">
      <c r="A105" s="25"/>
      <c r="B105" s="24"/>
      <c r="K105" s="41" t="s">
        <v>45</v>
      </c>
      <c r="L105" s="47">
        <v>93.37268722466959</v>
      </c>
    </row>
    <row r="106" spans="1:12" x14ac:dyDescent="0.25">
      <c r="A106" s="25"/>
      <c r="B106" s="24"/>
      <c r="K106" s="41" t="s">
        <v>2</v>
      </c>
      <c r="L106" s="47">
        <v>91.91967509025271</v>
      </c>
    </row>
    <row r="107" spans="1:12" x14ac:dyDescent="0.25">
      <c r="A107" s="25"/>
      <c r="B107" s="24"/>
      <c r="K107" s="41" t="s">
        <v>1</v>
      </c>
      <c r="L107" s="47">
        <v>91.128277153558059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99.504916501867726</v>
      </c>
    </row>
    <row r="111" spans="1:12" x14ac:dyDescent="0.25">
      <c r="K111" s="75">
        <v>43918</v>
      </c>
      <c r="L111" s="47">
        <v>97.110799824214453</v>
      </c>
    </row>
    <row r="112" spans="1:12" x14ac:dyDescent="0.25">
      <c r="K112" s="75">
        <v>43925</v>
      </c>
      <c r="L112" s="47">
        <v>93.027768622280817</v>
      </c>
    </row>
    <row r="113" spans="11:12" x14ac:dyDescent="0.25">
      <c r="K113" s="75">
        <v>43932</v>
      </c>
      <c r="L113" s="47">
        <v>90.585585585585576</v>
      </c>
    </row>
    <row r="114" spans="11:12" x14ac:dyDescent="0.25">
      <c r="K114" s="75">
        <v>43939</v>
      </c>
      <c r="L114" s="47">
        <v>89.213359701164578</v>
      </c>
    </row>
    <row r="115" spans="11:12" x14ac:dyDescent="0.25">
      <c r="K115" s="75">
        <v>43946</v>
      </c>
      <c r="L115" s="47">
        <v>89.580724016699634</v>
      </c>
    </row>
    <row r="116" spans="11:12" x14ac:dyDescent="0.25">
      <c r="K116" s="75">
        <v>43953</v>
      </c>
      <c r="L116" s="47">
        <v>89.714348494836301</v>
      </c>
    </row>
    <row r="117" spans="11:12" x14ac:dyDescent="0.25">
      <c r="K117" s="75">
        <v>43960</v>
      </c>
      <c r="L117" s="47">
        <v>89.89823665128543</v>
      </c>
    </row>
    <row r="118" spans="11:12" x14ac:dyDescent="0.25">
      <c r="K118" s="75">
        <v>43967</v>
      </c>
      <c r="L118" s="47">
        <v>91.099895627334647</v>
      </c>
    </row>
    <row r="119" spans="11:12" x14ac:dyDescent="0.25">
      <c r="K119" s="75">
        <v>43974</v>
      </c>
      <c r="L119" s="47">
        <v>90.992913645352672</v>
      </c>
    </row>
    <row r="120" spans="11:12" x14ac:dyDescent="0.25">
      <c r="K120" s="75">
        <v>43981</v>
      </c>
      <c r="L120" s="47">
        <v>92.771094264996705</v>
      </c>
    </row>
    <row r="121" spans="11:12" x14ac:dyDescent="0.25">
      <c r="K121" s="75">
        <v>43988</v>
      </c>
      <c r="L121" s="47">
        <v>93.222094045264782</v>
      </c>
    </row>
    <row r="122" spans="11:12" x14ac:dyDescent="0.25">
      <c r="K122" s="75">
        <v>43995</v>
      </c>
      <c r="L122" s="47">
        <v>94.535404306745775</v>
      </c>
    </row>
    <row r="123" spans="11:12" x14ac:dyDescent="0.25">
      <c r="K123" s="75">
        <v>44002</v>
      </c>
      <c r="L123" s="47">
        <v>94.723961766644692</v>
      </c>
    </row>
    <row r="124" spans="11:12" x14ac:dyDescent="0.25">
      <c r="K124" s="75">
        <v>44009</v>
      </c>
      <c r="L124" s="47">
        <v>95.152988354207864</v>
      </c>
    </row>
    <row r="125" spans="11:12" x14ac:dyDescent="0.25">
      <c r="K125" s="75">
        <v>44016</v>
      </c>
      <c r="L125" s="47">
        <v>94.629477038013619</v>
      </c>
    </row>
    <row r="126" spans="11:12" x14ac:dyDescent="0.25">
      <c r="K126" s="75">
        <v>44023</v>
      </c>
      <c r="L126" s="47">
        <v>94.494891232696105</v>
      </c>
    </row>
    <row r="127" spans="11:12" x14ac:dyDescent="0.25">
      <c r="K127" s="75">
        <v>44030</v>
      </c>
      <c r="L127" s="47">
        <v>94.080833882663157</v>
      </c>
    </row>
    <row r="128" spans="11:12" x14ac:dyDescent="0.25">
      <c r="K128" s="75">
        <v>44037</v>
      </c>
      <c r="L128" s="47">
        <v>94.002279718743125</v>
      </c>
    </row>
    <row r="129" spans="1:12" x14ac:dyDescent="0.25">
      <c r="K129" s="75">
        <v>44044</v>
      </c>
      <c r="L129" s="47">
        <v>93.2884256207427</v>
      </c>
    </row>
    <row r="130" spans="1:12" x14ac:dyDescent="0.25">
      <c r="K130" s="75">
        <v>44051</v>
      </c>
      <c r="L130" s="47">
        <v>91.65011535926169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101.698107239123</v>
      </c>
    </row>
    <row r="153" spans="11:12" x14ac:dyDescent="0.25">
      <c r="K153" s="75">
        <v>43918</v>
      </c>
      <c r="L153" s="47">
        <v>102.32962327917892</v>
      </c>
    </row>
    <row r="154" spans="11:12" x14ac:dyDescent="0.25">
      <c r="K154" s="75">
        <v>43925</v>
      </c>
      <c r="L154" s="47">
        <v>99.106804720194887</v>
      </c>
    </row>
    <row r="155" spans="11:12" x14ac:dyDescent="0.25">
      <c r="K155" s="75">
        <v>43932</v>
      </c>
      <c r="L155" s="47">
        <v>93.165702667584199</v>
      </c>
    </row>
    <row r="156" spans="11:12" x14ac:dyDescent="0.25">
      <c r="K156" s="75">
        <v>43939</v>
      </c>
      <c r="L156" s="47">
        <v>90.678724152293995</v>
      </c>
    </row>
    <row r="157" spans="11:12" x14ac:dyDescent="0.25">
      <c r="K157" s="75">
        <v>43946</v>
      </c>
      <c r="L157" s="47">
        <v>93.758218203448223</v>
      </c>
    </row>
    <row r="158" spans="11:12" x14ac:dyDescent="0.25">
      <c r="K158" s="75">
        <v>43953</v>
      </c>
      <c r="L158" s="47">
        <v>98.924205824661044</v>
      </c>
    </row>
    <row r="159" spans="11:12" x14ac:dyDescent="0.25">
      <c r="K159" s="75">
        <v>43960</v>
      </c>
      <c r="L159" s="47">
        <v>96.856559618184619</v>
      </c>
    </row>
    <row r="160" spans="11:12" x14ac:dyDescent="0.25">
      <c r="K160" s="75">
        <v>43967</v>
      </c>
      <c r="L160" s="47">
        <v>95.651079321156956</v>
      </c>
    </row>
    <row r="161" spans="11:12" x14ac:dyDescent="0.25">
      <c r="K161" s="75">
        <v>43974</v>
      </c>
      <c r="L161" s="47">
        <v>94.001950815932204</v>
      </c>
    </row>
    <row r="162" spans="11:12" x14ac:dyDescent="0.25">
      <c r="K162" s="75">
        <v>43981</v>
      </c>
      <c r="L162" s="47">
        <v>96.132268193012663</v>
      </c>
    </row>
    <row r="163" spans="11:12" x14ac:dyDescent="0.25">
      <c r="K163" s="75">
        <v>43988</v>
      </c>
      <c r="L163" s="47">
        <v>98.052504167758642</v>
      </c>
    </row>
    <row r="164" spans="11:12" x14ac:dyDescent="0.25">
      <c r="K164" s="75">
        <v>43995</v>
      </c>
      <c r="L164" s="47">
        <v>97.063301347501323</v>
      </c>
    </row>
    <row r="165" spans="11:12" x14ac:dyDescent="0.25">
      <c r="K165" s="75">
        <v>44002</v>
      </c>
      <c r="L165" s="47">
        <v>98.833295395670007</v>
      </c>
    </row>
    <row r="166" spans="11:12" x14ac:dyDescent="0.25">
      <c r="K166" s="75">
        <v>44009</v>
      </c>
      <c r="L166" s="47">
        <v>100.72307636024058</v>
      </c>
    </row>
    <row r="167" spans="11:12" x14ac:dyDescent="0.25">
      <c r="K167" s="75">
        <v>44016</v>
      </c>
      <c r="L167" s="47">
        <v>101.99900902084113</v>
      </c>
    </row>
    <row r="168" spans="11:12" x14ac:dyDescent="0.25">
      <c r="K168" s="75">
        <v>44023</v>
      </c>
      <c r="L168" s="47">
        <v>96.797538057233908</v>
      </c>
    </row>
    <row r="169" spans="11:12" x14ac:dyDescent="0.25">
      <c r="K169" s="75">
        <v>44030</v>
      </c>
      <c r="L169" s="47">
        <v>96.512911581652219</v>
      </c>
    </row>
    <row r="170" spans="11:12" x14ac:dyDescent="0.25">
      <c r="K170" s="75">
        <v>44037</v>
      </c>
      <c r="L170" s="47">
        <v>95.9564172833946</v>
      </c>
    </row>
    <row r="171" spans="11:12" x14ac:dyDescent="0.25">
      <c r="K171" s="75">
        <v>44044</v>
      </c>
      <c r="L171" s="47">
        <v>95.694663957212072</v>
      </c>
    </row>
    <row r="172" spans="11:12" x14ac:dyDescent="0.25">
      <c r="K172" s="75">
        <v>44051</v>
      </c>
      <c r="L172" s="47">
        <v>93.73797354889146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E7D8B-7EE0-4B6F-B44B-35605FC6F2B5}">
  <sheetPr codeName="Sheet18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34</v>
      </c>
    </row>
    <row r="2" spans="1:12" ht="19.5" customHeight="1" x14ac:dyDescent="0.3">
      <c r="A2" s="7" t="str">
        <f>"Weekly Payroll Jobs and Wages in Australia - " &amp;$L$1</f>
        <v>Weekly Payroll Jobs and Wages in Australia - Public administration and safety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44051</v>
      </c>
    </row>
    <row r="3" spans="1:12" ht="15" customHeight="1" x14ac:dyDescent="0.25">
      <c r="A3" s="38" t="str">
        <f>"Week ending "&amp;TEXT($L$2,"dddd dd mmmm yyyy")</f>
        <v>Week ending Saturday 08 August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44023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44030</v>
      </c>
    </row>
    <row r="6" spans="1:12" ht="16.5" customHeight="1" thickBot="1" x14ac:dyDescent="0.3">
      <c r="A6" s="36" t="str">
        <f>"Change in payroll jobs and total wages, "&amp;$L$1</f>
        <v>Change in payroll jobs and total wages, Public administration and safety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44037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44044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08 August (Change since 100th case of COVID-19)</v>
      </c>
      <c r="C8" s="99" t="str">
        <f>"% Change between " &amp; TEXT($L$4,"dd mmmm")&amp;" and "&amp; TEXT($L$2,"dd mmmm") &amp; " (monthly change)"</f>
        <v>% Change between 11 July and 08 August (monthly change)</v>
      </c>
      <c r="D8" s="80" t="str">
        <f>"% Change between " &amp; TEXT($L$7,"dd mmmm")&amp;" and "&amp; TEXT($L$2,"dd mmmm") &amp; " (weekly change)"</f>
        <v>% Change between 01 August and 08 August (weekly change)</v>
      </c>
      <c r="E8" s="82" t="str">
        <f>"% Change between " &amp; TEXT($L$6,"dd mmmm")&amp;" and "&amp; TEXT($L$7,"dd mmmm") &amp; " (weekly change)"</f>
        <v>% Change between 25 July and 01 August (weekly change)</v>
      </c>
      <c r="F8" s="101" t="str">
        <f>"% Change between " &amp; TEXT($L$3,"dd mmmm")&amp;" and "&amp; TEXT($L$2,"dd mmmm") &amp; " (Change since 100th case of COVID-19)"</f>
        <v>% Change between 14 March and 08 August (Change since 100th case of COVID-19)</v>
      </c>
      <c r="G8" s="99" t="str">
        <f>"% Change between " &amp; TEXT($L$4,"dd mmmm")&amp;" and "&amp; TEXT($L$2,"dd mmmm") &amp; " (monthly change)"</f>
        <v>% Change between 11 July and 08 August (monthly change)</v>
      </c>
      <c r="H8" s="80" t="str">
        <f>"% Change between " &amp; TEXT($L$7,"dd mmmm")&amp;" and "&amp; TEXT($L$2,"dd mmmm") &amp; " (weekly change)"</f>
        <v>% Change between 01 August and 08 August (weekly change)</v>
      </c>
      <c r="I8" s="82" t="str">
        <f>"% Change between " &amp; TEXT($L$6,"dd mmmm")&amp;" and "&amp; TEXT($L$7,"dd mmmm") &amp; " (weekly change)"</f>
        <v>% Change between 25 July and 01 August (weekly change)</v>
      </c>
      <c r="J8" s="57"/>
      <c r="K8" s="43" t="s">
        <v>68</v>
      </c>
      <c r="L8" s="44">
        <v>44051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1.8466895394937399E-2</v>
      </c>
      <c r="C11" s="32">
        <v>7.2896360452858744E-3</v>
      </c>
      <c r="D11" s="32">
        <v>3.4408506387326732E-3</v>
      </c>
      <c r="E11" s="32">
        <v>-5.2201186782850906E-3</v>
      </c>
      <c r="F11" s="32">
        <v>-1.2972527201159934E-2</v>
      </c>
      <c r="G11" s="32">
        <v>1.1797865519171946E-3</v>
      </c>
      <c r="H11" s="32">
        <v>6.2365287311885176E-3</v>
      </c>
      <c r="I11" s="68">
        <v>-6.5670691104797729E-3</v>
      </c>
      <c r="J11" s="46"/>
      <c r="K11" s="46"/>
      <c r="L11" s="47"/>
    </row>
    <row r="12" spans="1:12" x14ac:dyDescent="0.25">
      <c r="A12" s="69" t="s">
        <v>6</v>
      </c>
      <c r="B12" s="32">
        <v>2.6084914641111956E-2</v>
      </c>
      <c r="C12" s="32">
        <v>8.3149517152711905E-3</v>
      </c>
      <c r="D12" s="32">
        <v>9.8706048757724041E-4</v>
      </c>
      <c r="E12" s="32">
        <v>7.6542119760822924E-3</v>
      </c>
      <c r="F12" s="32">
        <v>-1.9011478741083887E-2</v>
      </c>
      <c r="G12" s="32">
        <v>1.0652134359089072E-2</v>
      </c>
      <c r="H12" s="32">
        <v>4.2704084252633834E-3</v>
      </c>
      <c r="I12" s="68">
        <v>6.8670952203615521E-3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-1.7728903263745988E-2</v>
      </c>
      <c r="C13" s="32">
        <v>1.1966557615412432E-2</v>
      </c>
      <c r="D13" s="32">
        <v>1.4568646109615058E-2</v>
      </c>
      <c r="E13" s="32">
        <v>-6.3172719042350334E-3</v>
      </c>
      <c r="F13" s="32">
        <v>-4.9583130583019885E-2</v>
      </c>
      <c r="G13" s="32">
        <v>-8.0727966820459685E-4</v>
      </c>
      <c r="H13" s="32">
        <v>2.3185258726650559E-2</v>
      </c>
      <c r="I13" s="68">
        <v>-6.7407077231214085E-3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6.1628848693836558E-2</v>
      </c>
      <c r="C14" s="32">
        <v>1.3999984891749362E-2</v>
      </c>
      <c r="D14" s="32">
        <v>0</v>
      </c>
      <c r="E14" s="32">
        <v>-3.2442734610739876E-2</v>
      </c>
      <c r="F14" s="32">
        <v>5.9975901378491736E-2</v>
      </c>
      <c r="G14" s="32">
        <v>-1.9999999794088064E-3</v>
      </c>
      <c r="H14" s="32">
        <v>-8.9374379347803012E-3</v>
      </c>
      <c r="I14" s="68">
        <v>-3.6363636345804196E-2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-3.241073279973461E-2</v>
      </c>
      <c r="C15" s="32">
        <v>-1.8035353535353571E-2</v>
      </c>
      <c r="D15" s="32">
        <v>-1.1796696315120703E-2</v>
      </c>
      <c r="E15" s="32">
        <v>-3.1244722175308715E-3</v>
      </c>
      <c r="F15" s="32">
        <v>-3.0950640754995096E-2</v>
      </c>
      <c r="G15" s="32">
        <v>-6.8563134084370425E-2</v>
      </c>
      <c r="H15" s="32">
        <v>-6.9881865742377203E-3</v>
      </c>
      <c r="I15" s="68">
        <v>-7.0223973620181512E-3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2.8249893390192016E-2</v>
      </c>
      <c r="C16" s="32">
        <v>-3.8506134927082103E-3</v>
      </c>
      <c r="D16" s="32">
        <v>-1.0029001519126224E-3</v>
      </c>
      <c r="E16" s="32">
        <v>5.9738816337870926E-3</v>
      </c>
      <c r="F16" s="32">
        <v>-9.6714270465318997E-3</v>
      </c>
      <c r="G16" s="32">
        <v>1.1202708919184623E-3</v>
      </c>
      <c r="H16" s="32">
        <v>6.8573469883048688E-3</v>
      </c>
      <c r="I16" s="68">
        <v>-2.3402963928298437E-3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3.1206592113007581E-2</v>
      </c>
      <c r="C17" s="32">
        <v>-7.7913415554996535E-3</v>
      </c>
      <c r="D17" s="32">
        <v>-1.7612053684477047E-3</v>
      </c>
      <c r="E17" s="32">
        <v>-9.3446221386014328E-3</v>
      </c>
      <c r="F17" s="32">
        <v>1.9596304922940178E-2</v>
      </c>
      <c r="G17" s="32">
        <v>-4.7246778390198196E-2</v>
      </c>
      <c r="H17" s="32">
        <v>-1.4797964214827375E-2</v>
      </c>
      <c r="I17" s="68">
        <v>9.2289810326506849E-3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2.1659724030200556E-2</v>
      </c>
      <c r="C18" s="32">
        <v>-1.1101871101871108E-2</v>
      </c>
      <c r="D18" s="32">
        <v>-4.5167427701673368E-3</v>
      </c>
      <c r="E18" s="32">
        <v>4.7151777749459001E-3</v>
      </c>
      <c r="F18" s="32">
        <v>4.3799661155263125E-2</v>
      </c>
      <c r="G18" s="32">
        <v>3.5486256357586399E-2</v>
      </c>
      <c r="H18" s="32">
        <v>2.1439775388403692E-2</v>
      </c>
      <c r="I18" s="68">
        <v>1.6000951389483653E-2</v>
      </c>
      <c r="J18" s="46"/>
      <c r="K18" s="46"/>
      <c r="L18" s="47"/>
    </row>
    <row r="19" spans="1:12" x14ac:dyDescent="0.25">
      <c r="A19" s="70" t="s">
        <v>1</v>
      </c>
      <c r="B19" s="32">
        <v>-6.912167746987441E-3</v>
      </c>
      <c r="C19" s="32">
        <v>1.0697097823921364E-2</v>
      </c>
      <c r="D19" s="32">
        <v>8.4200993926006884E-3</v>
      </c>
      <c r="E19" s="32">
        <v>1.9252898999735368E-3</v>
      </c>
      <c r="F19" s="32">
        <v>-6.4243604454878311E-2</v>
      </c>
      <c r="G19" s="32">
        <v>8.394230359503263E-3</v>
      </c>
      <c r="H19" s="32">
        <v>1.1027146467162519E-2</v>
      </c>
      <c r="I19" s="68">
        <v>-5.1545870486358059E-4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8.0130662749173798E-3</v>
      </c>
      <c r="C21" s="32">
        <v>1.8120902958920215E-3</v>
      </c>
      <c r="D21" s="32">
        <v>2.3307736647220079E-3</v>
      </c>
      <c r="E21" s="32">
        <v>-7.7170286140146871E-3</v>
      </c>
      <c r="F21" s="32">
        <v>-1.4498871604062713E-2</v>
      </c>
      <c r="G21" s="32">
        <v>-7.4047032807597057E-3</v>
      </c>
      <c r="H21" s="32">
        <v>3.7406691429857641E-3</v>
      </c>
      <c r="I21" s="68">
        <v>-9.3739617247128315E-3</v>
      </c>
      <c r="J21" s="46"/>
      <c r="K21" s="46"/>
      <c r="L21" s="46"/>
    </row>
    <row r="22" spans="1:12" x14ac:dyDescent="0.25">
      <c r="A22" s="69" t="s">
        <v>13</v>
      </c>
      <c r="B22" s="32">
        <v>2.7885374552591768E-2</v>
      </c>
      <c r="C22" s="32">
        <v>1.2920089759358433E-2</v>
      </c>
      <c r="D22" s="32">
        <v>5.091086341269202E-3</v>
      </c>
      <c r="E22" s="32">
        <v>-3.0053205685595108E-3</v>
      </c>
      <c r="F22" s="32">
        <v>-1.2676854438818608E-2</v>
      </c>
      <c r="G22" s="32">
        <v>1.1766696726385195E-2</v>
      </c>
      <c r="H22" s="32">
        <v>9.5034261248070351E-3</v>
      </c>
      <c r="I22" s="68">
        <v>-3.3005965093196865E-3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-1.1683148734177196E-2</v>
      </c>
      <c r="C23" s="32">
        <v>4.1461025427261378E-2</v>
      </c>
      <c r="D23" s="32">
        <v>-1.6427872663319132E-2</v>
      </c>
      <c r="E23" s="32">
        <v>2.29645976715247E-2</v>
      </c>
      <c r="F23" s="32">
        <v>0.18398569701655232</v>
      </c>
      <c r="G23" s="32">
        <v>1.0802024972554225E-2</v>
      </c>
      <c r="H23" s="32">
        <v>-8.1578470892951227E-3</v>
      </c>
      <c r="I23" s="68">
        <v>6.489117167940428E-3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5.8459621972546172E-2</v>
      </c>
      <c r="C24" s="32">
        <v>1.3226927178287662E-2</v>
      </c>
      <c r="D24" s="32">
        <v>-2.5862823853806116E-4</v>
      </c>
      <c r="E24" s="32">
        <v>-1.784580107567213E-3</v>
      </c>
      <c r="F24" s="32">
        <v>3.7870479090352349E-2</v>
      </c>
      <c r="G24" s="32">
        <v>1.1004670534560113E-2</v>
      </c>
      <c r="H24" s="32">
        <v>1.7888995439130362E-3</v>
      </c>
      <c r="I24" s="68">
        <v>-3.721922165695668E-3</v>
      </c>
      <c r="J24" s="46"/>
      <c r="K24" s="46" t="s">
        <v>48</v>
      </c>
      <c r="L24" s="47">
        <v>94.89715189873418</v>
      </c>
    </row>
    <row r="25" spans="1:12" x14ac:dyDescent="0.25">
      <c r="A25" s="69" t="s">
        <v>50</v>
      </c>
      <c r="B25" s="32">
        <v>3.1145999054763784E-2</v>
      </c>
      <c r="C25" s="32">
        <v>8.1807886806943841E-3</v>
      </c>
      <c r="D25" s="32">
        <v>4.4670800709674108E-3</v>
      </c>
      <c r="E25" s="32">
        <v>-4.2166305826625283E-3</v>
      </c>
      <c r="F25" s="32">
        <v>-6.2732629730694045E-3</v>
      </c>
      <c r="G25" s="32">
        <v>4.7376388153868021E-3</v>
      </c>
      <c r="H25" s="32">
        <v>5.3336766857998708E-3</v>
      </c>
      <c r="I25" s="68">
        <v>-4.0728988546601119E-3</v>
      </c>
      <c r="J25" s="46"/>
      <c r="K25" s="46" t="s">
        <v>49</v>
      </c>
      <c r="L25" s="47">
        <v>104.46422154612749</v>
      </c>
    </row>
    <row r="26" spans="1:12" x14ac:dyDescent="0.25">
      <c r="A26" s="69" t="s">
        <v>51</v>
      </c>
      <c r="B26" s="32">
        <v>1.9121293603766798E-2</v>
      </c>
      <c r="C26" s="32">
        <v>8.7622993267737481E-3</v>
      </c>
      <c r="D26" s="32">
        <v>5.8181193752584459E-3</v>
      </c>
      <c r="E26" s="32">
        <v>-5.6653969831593765E-3</v>
      </c>
      <c r="F26" s="32">
        <v>-1.5339511802143879E-2</v>
      </c>
      <c r="G26" s="32">
        <v>1.568531861118716E-3</v>
      </c>
      <c r="H26" s="32">
        <v>6.6012341120964546E-3</v>
      </c>
      <c r="I26" s="68">
        <v>-4.7751990064359706E-3</v>
      </c>
      <c r="J26" s="46"/>
      <c r="K26" s="46" t="s">
        <v>50</v>
      </c>
      <c r="L26" s="47">
        <v>102.27788613231976</v>
      </c>
    </row>
    <row r="27" spans="1:12" ht="17.25" customHeight="1" x14ac:dyDescent="0.25">
      <c r="A27" s="69" t="s">
        <v>52</v>
      </c>
      <c r="B27" s="32">
        <v>3.5000032804739512E-3</v>
      </c>
      <c r="C27" s="32">
        <v>4.7657086549515171E-3</v>
      </c>
      <c r="D27" s="32">
        <v>3.7679082944119813E-3</v>
      </c>
      <c r="E27" s="32">
        <v>-7.2646424835062229E-3</v>
      </c>
      <c r="F27" s="32">
        <v>-2.3254279724776006E-2</v>
      </c>
      <c r="G27" s="32">
        <v>-3.599260602027643E-3</v>
      </c>
      <c r="H27" s="32">
        <v>6.3724114547516475E-3</v>
      </c>
      <c r="I27" s="68">
        <v>-8.9285263370214585E-3</v>
      </c>
      <c r="J27" s="59"/>
      <c r="K27" s="50" t="s">
        <v>51</v>
      </c>
      <c r="L27" s="47">
        <v>101.02690141016437</v>
      </c>
    </row>
    <row r="28" spans="1:12" x14ac:dyDescent="0.25">
      <c r="A28" s="69" t="s">
        <v>53</v>
      </c>
      <c r="B28" s="32">
        <v>-3.7892007999407507E-2</v>
      </c>
      <c r="C28" s="32">
        <v>-2.5019198279834232E-3</v>
      </c>
      <c r="D28" s="32">
        <v>1.5569161094244333E-3</v>
      </c>
      <c r="E28" s="32">
        <v>-9.4887007781283561E-3</v>
      </c>
      <c r="F28" s="32">
        <v>-7.4450396046110812E-2</v>
      </c>
      <c r="G28" s="32">
        <v>-1.709530905695944E-2</v>
      </c>
      <c r="H28" s="32">
        <v>1.1206875201608124E-2</v>
      </c>
      <c r="I28" s="68">
        <v>-1.5807030851577863E-2</v>
      </c>
      <c r="J28" s="54"/>
      <c r="K28" s="41" t="s">
        <v>52</v>
      </c>
      <c r="L28" s="47">
        <v>99.874029799825479</v>
      </c>
    </row>
    <row r="29" spans="1:12" ht="15.75" thickBot="1" x14ac:dyDescent="0.3">
      <c r="A29" s="71" t="s">
        <v>54</v>
      </c>
      <c r="B29" s="72">
        <v>-9.1302031714568854E-2</v>
      </c>
      <c r="C29" s="72">
        <v>8.1102253985707584E-3</v>
      </c>
      <c r="D29" s="72">
        <v>-4.422070174914694E-3</v>
      </c>
      <c r="E29" s="72">
        <v>-5.0170566420967289E-3</v>
      </c>
      <c r="F29" s="72">
        <v>-0.14631449074903147</v>
      </c>
      <c r="G29" s="72">
        <v>-5.9549851414960608E-2</v>
      </c>
      <c r="H29" s="72">
        <v>3.5108108300712093E-3</v>
      </c>
      <c r="I29" s="73">
        <v>-1.641978240078712E-2</v>
      </c>
      <c r="J29" s="54"/>
      <c r="K29" s="41" t="s">
        <v>53</v>
      </c>
      <c r="L29" s="47">
        <v>96.452114658173471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90.138751238850347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Public administration and safety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100.48239715189875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105.87334403373021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102.65602721215228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101.32262224871941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99.973310063838028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96.061239908154946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91.273414271555993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98.831685126582286</v>
      </c>
    </row>
    <row r="43" spans="1:12" x14ac:dyDescent="0.25">
      <c r="K43" s="46" t="s">
        <v>49</v>
      </c>
      <c r="L43" s="47">
        <v>105.84596219725462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103.11459990547638</v>
      </c>
    </row>
    <row r="45" spans="1:12" ht="15.4" customHeight="1" x14ac:dyDescent="0.25">
      <c r="A45" s="26" t="str">
        <f>"Indexed number of payroll jobs in "&amp;$L$1&amp;" each week by age group"</f>
        <v>Indexed number of payroll jobs in Public administration and safety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101.91212936037668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100.3500003280474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96.210799200059256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90.869796828543116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100.62255723059744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98.139547263218134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103.74398262298932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97.345344387755105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102.01762262880234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102.20389225415647</v>
      </c>
    </row>
    <row r="59" spans="1:12" ht="15.4" customHeight="1" x14ac:dyDescent="0.25">
      <c r="K59" s="41" t="s">
        <v>2</v>
      </c>
      <c r="L59" s="47">
        <v>102.57746092678914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Public administration and safety each week by State and Territory</v>
      </c>
      <c r="K60" s="41" t="s">
        <v>1</v>
      </c>
      <c r="L60" s="47">
        <v>97.570987058141782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101.30932439977667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96.488029490438237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105.19640131501701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96.237244897959187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101.11123582893704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101.0181724449027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101.42582944886207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97.488893181379183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101.47699609156895</v>
      </c>
    </row>
    <row r="72" spans="1:12" ht="15.4" customHeight="1" x14ac:dyDescent="0.25">
      <c r="K72" s="46" t="s">
        <v>5</v>
      </c>
      <c r="L72" s="47">
        <v>97.291138229775214</v>
      </c>
    </row>
    <row r="73" spans="1:12" ht="15.4" customHeight="1" x14ac:dyDescent="0.25">
      <c r="K73" s="46" t="s">
        <v>46</v>
      </c>
      <c r="L73" s="47">
        <v>105.19640131501701</v>
      </c>
    </row>
    <row r="74" spans="1:12" ht="15.4" customHeight="1" x14ac:dyDescent="0.25">
      <c r="K74" s="50" t="s">
        <v>4</v>
      </c>
      <c r="L74" s="47">
        <v>95.112723214285722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Public administration and safety each week by State and Territory</v>
      </c>
      <c r="K75" s="41" t="s">
        <v>3</v>
      </c>
      <c r="L75" s="47">
        <v>101.29874284431473</v>
      </c>
    </row>
    <row r="76" spans="1:12" ht="15.4" customHeight="1" x14ac:dyDescent="0.25">
      <c r="K76" s="41" t="s">
        <v>45</v>
      </c>
      <c r="L76" s="47">
        <v>100.63281350689522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100.90924047162051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98.192485995750431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102.73978337083356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96.032255108586099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105.61695737956805</v>
      </c>
    </row>
    <row r="85" spans="1:12" ht="15.4" customHeight="1" x14ac:dyDescent="0.25">
      <c r="K85" s="50" t="s">
        <v>4</v>
      </c>
      <c r="L85" s="47">
        <v>99.842077557466226</v>
      </c>
    </row>
    <row r="86" spans="1:12" ht="15.4" customHeight="1" x14ac:dyDescent="0.25">
      <c r="K86" s="41" t="s">
        <v>3</v>
      </c>
      <c r="L86" s="47">
        <v>104.19561889059004</v>
      </c>
    </row>
    <row r="87" spans="1:12" ht="15.4" customHeight="1" x14ac:dyDescent="0.25">
      <c r="K87" s="41" t="s">
        <v>45</v>
      </c>
      <c r="L87" s="47">
        <v>105.55331450853839</v>
      </c>
    </row>
    <row r="88" spans="1:12" ht="15.4" customHeight="1" x14ac:dyDescent="0.25">
      <c r="K88" s="41" t="s">
        <v>2</v>
      </c>
      <c r="L88" s="47">
        <v>104.10419313850063</v>
      </c>
    </row>
    <row r="89" spans="1:12" ht="15.4" customHeight="1" x14ac:dyDescent="0.25">
      <c r="K89" s="41" t="s">
        <v>1</v>
      </c>
      <c r="L89" s="47">
        <v>98.844186702106242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103.43885720265816</v>
      </c>
    </row>
    <row r="92" spans="1:12" ht="15" customHeight="1" x14ac:dyDescent="0.25">
      <c r="K92" s="46" t="s">
        <v>5</v>
      </c>
      <c r="L92" s="47">
        <v>97.076880784385594</v>
      </c>
    </row>
    <row r="93" spans="1:12" ht="15" customHeight="1" x14ac:dyDescent="0.25">
      <c r="A93" s="26"/>
      <c r="K93" s="46" t="s">
        <v>46</v>
      </c>
      <c r="L93" s="47">
        <v>107.095594782882</v>
      </c>
    </row>
    <row r="94" spans="1:12" ht="15" customHeight="1" x14ac:dyDescent="0.25">
      <c r="K94" s="50" t="s">
        <v>4</v>
      </c>
      <c r="L94" s="47">
        <v>99.912265309703457</v>
      </c>
    </row>
    <row r="95" spans="1:12" ht="15" customHeight="1" x14ac:dyDescent="0.25">
      <c r="K95" s="41" t="s">
        <v>3</v>
      </c>
      <c r="L95" s="47">
        <v>104.46649393475444</v>
      </c>
    </row>
    <row r="96" spans="1:12" ht="15" customHeight="1" x14ac:dyDescent="0.25">
      <c r="K96" s="41" t="s">
        <v>45</v>
      </c>
      <c r="L96" s="47">
        <v>105.4457442517144</v>
      </c>
    </row>
    <row r="97" spans="1:12" ht="15" customHeight="1" x14ac:dyDescent="0.25">
      <c r="K97" s="41" t="s">
        <v>2</v>
      </c>
      <c r="L97" s="47">
        <v>103.82465057179162</v>
      </c>
    </row>
    <row r="98" spans="1:12" ht="15" customHeight="1" x14ac:dyDescent="0.25">
      <c r="K98" s="41" t="s">
        <v>1</v>
      </c>
      <c r="L98" s="47">
        <v>99.263018001691435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103.52751818324526</v>
      </c>
    </row>
    <row r="101" spans="1:12" x14ac:dyDescent="0.25">
      <c r="A101" s="25"/>
      <c r="B101" s="24"/>
      <c r="K101" s="46" t="s">
        <v>5</v>
      </c>
      <c r="L101" s="47">
        <v>99.129242973648729</v>
      </c>
    </row>
    <row r="102" spans="1:12" x14ac:dyDescent="0.25">
      <c r="A102" s="25"/>
      <c r="B102" s="24"/>
      <c r="K102" s="46" t="s">
        <v>46</v>
      </c>
      <c r="L102" s="47">
        <v>107.095594782882</v>
      </c>
    </row>
    <row r="103" spans="1:12" x14ac:dyDescent="0.25">
      <c r="A103" s="25"/>
      <c r="B103" s="24"/>
      <c r="K103" s="50" t="s">
        <v>4</v>
      </c>
      <c r="L103" s="47">
        <v>98.778382172310927</v>
      </c>
    </row>
    <row r="104" spans="1:12" x14ac:dyDescent="0.25">
      <c r="A104" s="25"/>
      <c r="B104" s="24"/>
      <c r="K104" s="41" t="s">
        <v>3</v>
      </c>
      <c r="L104" s="47">
        <v>104.16228948298199</v>
      </c>
    </row>
    <row r="105" spans="1:12" x14ac:dyDescent="0.25">
      <c r="A105" s="25"/>
      <c r="B105" s="24"/>
      <c r="K105" s="41" t="s">
        <v>45</v>
      </c>
      <c r="L105" s="47">
        <v>105.46994755949981</v>
      </c>
    </row>
    <row r="106" spans="1:12" x14ac:dyDescent="0.25">
      <c r="A106" s="25"/>
      <c r="B106" s="24"/>
      <c r="K106" s="41" t="s">
        <v>2</v>
      </c>
      <c r="L106" s="47">
        <v>103.41270648030496</v>
      </c>
    </row>
    <row r="107" spans="1:12" x14ac:dyDescent="0.25">
      <c r="A107" s="25"/>
      <c r="B107" s="24"/>
      <c r="K107" s="41" t="s">
        <v>1</v>
      </c>
      <c r="L107" s="47">
        <v>100.26652168660142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97.600640439158283</v>
      </c>
    </row>
    <row r="111" spans="1:12" x14ac:dyDescent="0.25">
      <c r="K111" s="75">
        <v>43918</v>
      </c>
      <c r="L111" s="47">
        <v>96.140896614821585</v>
      </c>
    </row>
    <row r="112" spans="1:12" x14ac:dyDescent="0.25">
      <c r="K112" s="75">
        <v>43925</v>
      </c>
      <c r="L112" s="47">
        <v>95.237114974077457</v>
      </c>
    </row>
    <row r="113" spans="11:12" x14ac:dyDescent="0.25">
      <c r="K113" s="75">
        <v>43932</v>
      </c>
      <c r="L113" s="47">
        <v>95.029734675205859</v>
      </c>
    </row>
    <row r="114" spans="11:12" x14ac:dyDescent="0.25">
      <c r="K114" s="75">
        <v>43939</v>
      </c>
      <c r="L114" s="47">
        <v>95.209362610551992</v>
      </c>
    </row>
    <row r="115" spans="11:12" x14ac:dyDescent="0.25">
      <c r="K115" s="75">
        <v>43946</v>
      </c>
      <c r="L115" s="47">
        <v>95.275541323574259</v>
      </c>
    </row>
    <row r="116" spans="11:12" x14ac:dyDescent="0.25">
      <c r="K116" s="75">
        <v>43953</v>
      </c>
      <c r="L116" s="47">
        <v>95.360018298261664</v>
      </c>
    </row>
    <row r="117" spans="11:12" x14ac:dyDescent="0.25">
      <c r="K117" s="75">
        <v>43960</v>
      </c>
      <c r="L117" s="47">
        <v>95.772491613296737</v>
      </c>
    </row>
    <row r="118" spans="11:12" x14ac:dyDescent="0.25">
      <c r="K118" s="75">
        <v>43967</v>
      </c>
      <c r="L118" s="47">
        <v>96.058554437328453</v>
      </c>
    </row>
    <row r="119" spans="11:12" x14ac:dyDescent="0.25">
      <c r="K119" s="75">
        <v>43974</v>
      </c>
      <c r="L119" s="47">
        <v>96.240164684354994</v>
      </c>
    </row>
    <row r="120" spans="11:12" x14ac:dyDescent="0.25">
      <c r="K120" s="75">
        <v>43981</v>
      </c>
      <c r="L120" s="47">
        <v>96.48566636169565</v>
      </c>
    </row>
    <row r="121" spans="11:12" x14ac:dyDescent="0.25">
      <c r="K121" s="75">
        <v>43988</v>
      </c>
      <c r="L121" s="47">
        <v>97.376029277218663</v>
      </c>
    </row>
    <row r="122" spans="11:12" x14ac:dyDescent="0.25">
      <c r="K122" s="75">
        <v>43995</v>
      </c>
      <c r="L122" s="47">
        <v>99.225831046050629</v>
      </c>
    </row>
    <row r="123" spans="11:12" x14ac:dyDescent="0.25">
      <c r="K123" s="75">
        <v>44002</v>
      </c>
      <c r="L123" s="47">
        <v>99.353766392192739</v>
      </c>
    </row>
    <row r="124" spans="11:12" x14ac:dyDescent="0.25">
      <c r="K124" s="75">
        <v>44009</v>
      </c>
      <c r="L124" s="47">
        <v>100.28011588899055</v>
      </c>
    </row>
    <row r="125" spans="11:12" x14ac:dyDescent="0.25">
      <c r="K125" s="75">
        <v>44016</v>
      </c>
      <c r="L125" s="47">
        <v>101.32769136931992</v>
      </c>
    </row>
    <row r="126" spans="11:12" x14ac:dyDescent="0.25">
      <c r="K126" s="75">
        <v>44023</v>
      </c>
      <c r="L126" s="47">
        <v>101.10963708447697</v>
      </c>
    </row>
    <row r="127" spans="11:12" x14ac:dyDescent="0.25">
      <c r="K127" s="75">
        <v>44030</v>
      </c>
      <c r="L127" s="47">
        <v>100.62686032326928</v>
      </c>
    </row>
    <row r="128" spans="11:12" x14ac:dyDescent="0.25">
      <c r="K128" s="75">
        <v>44037</v>
      </c>
      <c r="L128" s="47">
        <v>102.03006099420556</v>
      </c>
    </row>
    <row r="129" spans="1:12" x14ac:dyDescent="0.25">
      <c r="K129" s="75">
        <v>44044</v>
      </c>
      <c r="L129" s="47">
        <v>101.49745196706313</v>
      </c>
    </row>
    <row r="130" spans="1:12" x14ac:dyDescent="0.25">
      <c r="K130" s="75">
        <v>44051</v>
      </c>
      <c r="L130" s="47">
        <v>101.84668953949374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95.027220629913089</v>
      </c>
    </row>
    <row r="153" spans="11:12" x14ac:dyDescent="0.25">
      <c r="K153" s="75">
        <v>43918</v>
      </c>
      <c r="L153" s="47">
        <v>92.91989076249088</v>
      </c>
    </row>
    <row r="154" spans="11:12" x14ac:dyDescent="0.25">
      <c r="K154" s="75">
        <v>43925</v>
      </c>
      <c r="L154" s="47">
        <v>92.960357970788365</v>
      </c>
    </row>
    <row r="155" spans="11:12" x14ac:dyDescent="0.25">
      <c r="K155" s="75">
        <v>43932</v>
      </c>
      <c r="L155" s="47">
        <v>93.593652955357967</v>
      </c>
    </row>
    <row r="156" spans="11:12" x14ac:dyDescent="0.25">
      <c r="K156" s="75">
        <v>43939</v>
      </c>
      <c r="L156" s="47">
        <v>95.96761408638686</v>
      </c>
    </row>
    <row r="157" spans="11:12" x14ac:dyDescent="0.25">
      <c r="K157" s="75">
        <v>43946</v>
      </c>
      <c r="L157" s="47">
        <v>94.482401522489539</v>
      </c>
    </row>
    <row r="158" spans="11:12" x14ac:dyDescent="0.25">
      <c r="K158" s="75">
        <v>43953</v>
      </c>
      <c r="L158" s="47">
        <v>94.701868561510821</v>
      </c>
    </row>
    <row r="159" spans="11:12" x14ac:dyDescent="0.25">
      <c r="K159" s="75">
        <v>43960</v>
      </c>
      <c r="L159" s="47">
        <v>94.644392652663527</v>
      </c>
    </row>
    <row r="160" spans="11:12" x14ac:dyDescent="0.25">
      <c r="K160" s="75">
        <v>43967</v>
      </c>
      <c r="L160" s="47">
        <v>94.535528421075682</v>
      </c>
    </row>
    <row r="161" spans="11:12" x14ac:dyDescent="0.25">
      <c r="K161" s="75">
        <v>43974</v>
      </c>
      <c r="L161" s="47">
        <v>94.693806175760102</v>
      </c>
    </row>
    <row r="162" spans="11:12" x14ac:dyDescent="0.25">
      <c r="K162" s="75">
        <v>43981</v>
      </c>
      <c r="L162" s="47">
        <v>95.76856297622372</v>
      </c>
    </row>
    <row r="163" spans="11:12" x14ac:dyDescent="0.25">
      <c r="K163" s="75">
        <v>43988</v>
      </c>
      <c r="L163" s="47">
        <v>96.207303606393111</v>
      </c>
    </row>
    <row r="164" spans="11:12" x14ac:dyDescent="0.25">
      <c r="K164" s="75">
        <v>43995</v>
      </c>
      <c r="L164" s="47">
        <v>98.508279704840547</v>
      </c>
    </row>
    <row r="165" spans="11:12" x14ac:dyDescent="0.25">
      <c r="K165" s="75">
        <v>44002</v>
      </c>
      <c r="L165" s="47">
        <v>98.9794440237945</v>
      </c>
    </row>
    <row r="166" spans="11:12" x14ac:dyDescent="0.25">
      <c r="K166" s="75">
        <v>44009</v>
      </c>
      <c r="L166" s="47">
        <v>99.453503514145211</v>
      </c>
    </row>
    <row r="167" spans="11:12" x14ac:dyDescent="0.25">
      <c r="K167" s="75">
        <v>44016</v>
      </c>
      <c r="L167" s="47">
        <v>100.04461856336331</v>
      </c>
    </row>
    <row r="168" spans="11:12" x14ac:dyDescent="0.25">
      <c r="K168" s="75">
        <v>44023</v>
      </c>
      <c r="L168" s="47">
        <v>98.586436328102678</v>
      </c>
    </row>
    <row r="169" spans="11:12" x14ac:dyDescent="0.25">
      <c r="K169" s="75">
        <v>44030</v>
      </c>
      <c r="L169" s="47">
        <v>97.813178889774548</v>
      </c>
    </row>
    <row r="170" spans="11:12" x14ac:dyDescent="0.25">
      <c r="K170" s="75">
        <v>44037</v>
      </c>
      <c r="L170" s="47">
        <v>98.739428591976989</v>
      </c>
    </row>
    <row r="171" spans="11:12" x14ac:dyDescent="0.25">
      <c r="K171" s="75">
        <v>44044</v>
      </c>
      <c r="L171" s="47">
        <v>98.090999940484181</v>
      </c>
    </row>
    <row r="172" spans="11:12" x14ac:dyDescent="0.25">
      <c r="K172" s="75">
        <v>44051</v>
      </c>
      <c r="L172" s="47">
        <v>98.702747279884008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3669D-01EB-4607-882E-C22BE29F9292}">
  <sheetPr codeName="Sheet19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35</v>
      </c>
    </row>
    <row r="2" spans="1:12" ht="19.5" customHeight="1" x14ac:dyDescent="0.3">
      <c r="A2" s="7" t="str">
        <f>"Weekly Payroll Jobs and Wages in Australia - " &amp;$L$1</f>
        <v>Weekly Payroll Jobs and Wages in Australia - Education and training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44051</v>
      </c>
    </row>
    <row r="3" spans="1:12" ht="15" customHeight="1" x14ac:dyDescent="0.25">
      <c r="A3" s="38" t="str">
        <f>"Week ending "&amp;TEXT($L$2,"dddd dd mmmm yyyy")</f>
        <v>Week ending Saturday 08 August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44023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44030</v>
      </c>
    </row>
    <row r="6" spans="1:12" ht="16.5" customHeight="1" thickBot="1" x14ac:dyDescent="0.3">
      <c r="A6" s="36" t="str">
        <f>"Change in payroll jobs and total wages, "&amp;$L$1</f>
        <v>Change in payroll jobs and total wages, Education and training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44037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44044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08 August (Change since 100th case of COVID-19)</v>
      </c>
      <c r="C8" s="99" t="str">
        <f>"% Change between " &amp; TEXT($L$4,"dd mmmm")&amp;" and "&amp; TEXT($L$2,"dd mmmm") &amp; " (monthly change)"</f>
        <v>% Change between 11 July and 08 August (monthly change)</v>
      </c>
      <c r="D8" s="80" t="str">
        <f>"% Change between " &amp; TEXT($L$7,"dd mmmm")&amp;" and "&amp; TEXT($L$2,"dd mmmm") &amp; " (weekly change)"</f>
        <v>% Change between 01 August and 08 August (weekly change)</v>
      </c>
      <c r="E8" s="82" t="str">
        <f>"% Change between " &amp; TEXT($L$6,"dd mmmm")&amp;" and "&amp; TEXT($L$7,"dd mmmm") &amp; " (weekly change)"</f>
        <v>% Change between 25 July and 01 August (weekly change)</v>
      </c>
      <c r="F8" s="101" t="str">
        <f>"% Change between " &amp; TEXT($L$3,"dd mmmm")&amp;" and "&amp; TEXT($L$2,"dd mmmm") &amp; " (Change since 100th case of COVID-19)"</f>
        <v>% Change between 14 March and 08 August (Change since 100th case of COVID-19)</v>
      </c>
      <c r="G8" s="99" t="str">
        <f>"% Change between " &amp; TEXT($L$4,"dd mmmm")&amp;" and "&amp; TEXT($L$2,"dd mmmm") &amp; " (monthly change)"</f>
        <v>% Change between 11 July and 08 August (monthly change)</v>
      </c>
      <c r="H8" s="80" t="str">
        <f>"% Change between " &amp; TEXT($L$7,"dd mmmm")&amp;" and "&amp; TEXT($L$2,"dd mmmm") &amp; " (weekly change)"</f>
        <v>% Change between 01 August and 08 August (weekly change)</v>
      </c>
      <c r="I8" s="82" t="str">
        <f>"% Change between " &amp; TEXT($L$6,"dd mmmm")&amp;" and "&amp; TEXT($L$7,"dd mmmm") &amp; " (weekly change)"</f>
        <v>% Change between 25 July and 01 August (weekly change)</v>
      </c>
      <c r="J8" s="57"/>
      <c r="K8" s="43" t="s">
        <v>68</v>
      </c>
      <c r="L8" s="44">
        <v>44051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-4.0939884746905242E-2</v>
      </c>
      <c r="C11" s="32">
        <v>1.9323949427791254E-2</v>
      </c>
      <c r="D11" s="32">
        <v>1.4010311877324044E-2</v>
      </c>
      <c r="E11" s="32">
        <v>1.0241164485541798E-2</v>
      </c>
      <c r="F11" s="32">
        <v>-7.1210351153536688E-3</v>
      </c>
      <c r="G11" s="32">
        <v>1.2981778559755242E-2</v>
      </c>
      <c r="H11" s="32">
        <v>2.085966893010327E-2</v>
      </c>
      <c r="I11" s="68">
        <v>8.0098040317491126E-3</v>
      </c>
      <c r="J11" s="46"/>
      <c r="K11" s="46"/>
      <c r="L11" s="47"/>
    </row>
    <row r="12" spans="1:12" x14ac:dyDescent="0.25">
      <c r="A12" s="69" t="s">
        <v>6</v>
      </c>
      <c r="B12" s="32">
        <v>-2.2329741014500915E-2</v>
      </c>
      <c r="C12" s="32">
        <v>3.3413848631239862E-2</v>
      </c>
      <c r="D12" s="32">
        <v>1.5549549842892807E-2</v>
      </c>
      <c r="E12" s="32">
        <v>2.37200790669303E-2</v>
      </c>
      <c r="F12" s="32">
        <v>1.7633157033466462E-2</v>
      </c>
      <c r="G12" s="32">
        <v>4.2065220938147352E-2</v>
      </c>
      <c r="H12" s="32">
        <v>2.5762726618679954E-2</v>
      </c>
      <c r="I12" s="68">
        <v>2.9503737212511982E-2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-8.99042699828837E-2</v>
      </c>
      <c r="C13" s="32">
        <v>8.3470062548407498E-4</v>
      </c>
      <c r="D13" s="32">
        <v>1.4112156631081563E-2</v>
      </c>
      <c r="E13" s="32">
        <v>-3.8711955311019342E-3</v>
      </c>
      <c r="F13" s="32">
        <v>-5.8581091674099306E-2</v>
      </c>
      <c r="G13" s="32">
        <v>-3.4970839327407521E-2</v>
      </c>
      <c r="H13" s="32">
        <v>2.7572093268536157E-2</v>
      </c>
      <c r="I13" s="68">
        <v>-9.6711733133730826E-3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-4.9697684707269429E-3</v>
      </c>
      <c r="C14" s="32">
        <v>6.066078561917454E-2</v>
      </c>
      <c r="D14" s="32">
        <v>2.0726140155728601E-2</v>
      </c>
      <c r="E14" s="32">
        <v>6.106022758812113E-3</v>
      </c>
      <c r="F14" s="32">
        <v>2.4260065752398363E-2</v>
      </c>
      <c r="G14" s="32">
        <v>6.8409385038241677E-2</v>
      </c>
      <c r="H14" s="32">
        <v>1.3119033143101477E-2</v>
      </c>
      <c r="I14" s="68">
        <v>-2.2578566362423058E-2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1.9739596630073963E-2</v>
      </c>
      <c r="C15" s="32">
        <v>2.8033149740052332E-2</v>
      </c>
      <c r="D15" s="32">
        <v>1.7324198354685016E-2</v>
      </c>
      <c r="E15" s="32">
        <v>3.424570012011463E-3</v>
      </c>
      <c r="F15" s="32">
        <v>4.1444580047002244E-2</v>
      </c>
      <c r="G15" s="32">
        <v>3.802363581131063E-3</v>
      </c>
      <c r="H15" s="32">
        <v>9.119265918715147E-3</v>
      </c>
      <c r="I15" s="68">
        <v>5.4098620438587375E-3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-2.982900820800205E-2</v>
      </c>
      <c r="C16" s="32">
        <v>-1.6419064062154876E-2</v>
      </c>
      <c r="D16" s="32">
        <v>7.0637930502883695E-3</v>
      </c>
      <c r="E16" s="32">
        <v>1.3235722914149983E-2</v>
      </c>
      <c r="F16" s="32">
        <v>-2.4804457773565103E-3</v>
      </c>
      <c r="G16" s="32">
        <v>-4.4638128728449189E-3</v>
      </c>
      <c r="H16" s="32">
        <v>1.0440240175402238E-2</v>
      </c>
      <c r="I16" s="68">
        <v>2.0201739042726041E-2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-3.1245980707395371E-2</v>
      </c>
      <c r="C17" s="32">
        <v>4.8508972267536699E-2</v>
      </c>
      <c r="D17" s="32">
        <v>2.3791016247212582E-2</v>
      </c>
      <c r="E17" s="32">
        <v>1.410725823820802E-2</v>
      </c>
      <c r="F17" s="32">
        <v>-1.0068630418029967E-2</v>
      </c>
      <c r="G17" s="32">
        <v>5.6573419651662071E-3</v>
      </c>
      <c r="H17" s="32">
        <v>2.7399124100319527E-2</v>
      </c>
      <c r="I17" s="68">
        <v>-8.8777225689717909E-4</v>
      </c>
      <c r="J17" s="46"/>
      <c r="K17" s="46"/>
      <c r="L17" s="47"/>
    </row>
    <row r="18" spans="1:12" ht="15" customHeight="1" x14ac:dyDescent="0.25">
      <c r="A18" s="69" t="s">
        <v>2</v>
      </c>
      <c r="B18" s="32">
        <v>-3.5602804795295095E-2</v>
      </c>
      <c r="C18" s="32">
        <v>-6.7971405133004925E-4</v>
      </c>
      <c r="D18" s="32">
        <v>-4.8780487804876982E-3</v>
      </c>
      <c r="E18" s="32">
        <v>7.1697226140103876E-3</v>
      </c>
      <c r="F18" s="32">
        <v>-2.8704218174859575E-2</v>
      </c>
      <c r="G18" s="32">
        <v>-2.1574751789047886E-2</v>
      </c>
      <c r="H18" s="32">
        <v>-4.8492782660961575E-3</v>
      </c>
      <c r="I18" s="68">
        <v>1.5759660268093167E-3</v>
      </c>
      <c r="J18" s="46"/>
      <c r="K18" s="46"/>
      <c r="L18" s="47"/>
    </row>
    <row r="19" spans="1:12" x14ac:dyDescent="0.25">
      <c r="A19" s="70" t="s">
        <v>1</v>
      </c>
      <c r="B19" s="32">
        <v>-9.1173192045689189E-2</v>
      </c>
      <c r="C19" s="32">
        <v>-6.0598862019914712E-2</v>
      </c>
      <c r="D19" s="32">
        <v>-3.1033673244809656E-2</v>
      </c>
      <c r="E19" s="32">
        <v>-7.4273647418626743E-3</v>
      </c>
      <c r="F19" s="32">
        <v>-4.9657173169453506E-2</v>
      </c>
      <c r="G19" s="32">
        <v>-5.208970074066277E-2</v>
      </c>
      <c r="H19" s="32">
        <v>-2.0832465252208165E-2</v>
      </c>
      <c r="I19" s="68">
        <v>-1.904636713320973E-3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-4.6675243521411502E-2</v>
      </c>
      <c r="C21" s="32">
        <v>1.7399150049035583E-2</v>
      </c>
      <c r="D21" s="32">
        <v>1.4480735380402843E-2</v>
      </c>
      <c r="E21" s="32">
        <v>8.1084411583487448E-3</v>
      </c>
      <c r="F21" s="32">
        <v>-1.9763605151842389E-2</v>
      </c>
      <c r="G21" s="32">
        <v>1.1222948451800052E-2</v>
      </c>
      <c r="H21" s="32">
        <v>1.8730653385906182E-2</v>
      </c>
      <c r="I21" s="68">
        <v>4.3502550926786121E-3</v>
      </c>
      <c r="J21" s="46"/>
      <c r="K21" s="46"/>
      <c r="L21" s="46"/>
    </row>
    <row r="22" spans="1:12" x14ac:dyDescent="0.25">
      <c r="A22" s="69" t="s">
        <v>13</v>
      </c>
      <c r="B22" s="32">
        <v>-3.7916931489159977E-2</v>
      </c>
      <c r="C22" s="32">
        <v>1.8779574104408558E-2</v>
      </c>
      <c r="D22" s="32">
        <v>1.4009590949206174E-2</v>
      </c>
      <c r="E22" s="32">
        <v>1.0941013123124455E-2</v>
      </c>
      <c r="F22" s="32">
        <v>-7.3129436295216177E-4</v>
      </c>
      <c r="G22" s="32">
        <v>1.3825283192119286E-2</v>
      </c>
      <c r="H22" s="32">
        <v>2.2206992805652082E-2</v>
      </c>
      <c r="I22" s="68">
        <v>9.9499438903958293E-3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-0.13327394807520143</v>
      </c>
      <c r="C23" s="32">
        <v>0.12364554317548748</v>
      </c>
      <c r="D23" s="32">
        <v>2.0524763235523213E-3</v>
      </c>
      <c r="E23" s="32">
        <v>3.292885016304048E-2</v>
      </c>
      <c r="F23" s="32">
        <v>0.21276534340950781</v>
      </c>
      <c r="G23" s="32">
        <v>5.1674760936205155E-2</v>
      </c>
      <c r="H23" s="32">
        <v>1.8533513724528827E-2</v>
      </c>
      <c r="I23" s="68">
        <v>1.466235983278863E-2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-8.3732190949304397E-2</v>
      </c>
      <c r="C24" s="32">
        <v>2.8676839202907534E-2</v>
      </c>
      <c r="D24" s="32">
        <v>1.8094285647835884E-2</v>
      </c>
      <c r="E24" s="32">
        <v>1.4016414062008709E-2</v>
      </c>
      <c r="F24" s="32">
        <v>7.8352922069391262E-3</v>
      </c>
      <c r="G24" s="32">
        <v>1.9438161146992927E-2</v>
      </c>
      <c r="H24" s="32">
        <v>2.3499152870106954E-2</v>
      </c>
      <c r="I24" s="68">
        <v>1.6671870465110317E-2</v>
      </c>
      <c r="J24" s="46"/>
      <c r="K24" s="46" t="s">
        <v>48</v>
      </c>
      <c r="L24" s="47">
        <v>77.135183527305287</v>
      </c>
    </row>
    <row r="25" spans="1:12" x14ac:dyDescent="0.25">
      <c r="A25" s="69" t="s">
        <v>50</v>
      </c>
      <c r="B25" s="32">
        <v>-2.0107613666935698E-2</v>
      </c>
      <c r="C25" s="32">
        <v>1.5244690270323602E-2</v>
      </c>
      <c r="D25" s="32">
        <v>1.4989508884663438E-2</v>
      </c>
      <c r="E25" s="32">
        <v>9.476320231226687E-3</v>
      </c>
      <c r="F25" s="32">
        <v>2.4024983892534379E-4</v>
      </c>
      <c r="G25" s="32">
        <v>1.2469413420001629E-2</v>
      </c>
      <c r="H25" s="32">
        <v>2.2320884783163963E-2</v>
      </c>
      <c r="I25" s="68">
        <v>8.3938896439141875E-3</v>
      </c>
      <c r="J25" s="46"/>
      <c r="K25" s="46" t="s">
        <v>49</v>
      </c>
      <c r="L25" s="47">
        <v>89.072464172585569</v>
      </c>
    </row>
    <row r="26" spans="1:12" x14ac:dyDescent="0.25">
      <c r="A26" s="69" t="s">
        <v>51</v>
      </c>
      <c r="B26" s="32">
        <v>-1.5907279898052185E-2</v>
      </c>
      <c r="C26" s="32">
        <v>1.8431497245085637E-2</v>
      </c>
      <c r="D26" s="32">
        <v>1.4265289912628987E-2</v>
      </c>
      <c r="E26" s="32">
        <v>8.8986424201793479E-3</v>
      </c>
      <c r="F26" s="32">
        <v>-5.3318191298445949E-4</v>
      </c>
      <c r="G26" s="32">
        <v>1.525900245821421E-2</v>
      </c>
      <c r="H26" s="32">
        <v>2.1241956735970957E-2</v>
      </c>
      <c r="I26" s="68">
        <v>6.1014500136220562E-3</v>
      </c>
      <c r="J26" s="46"/>
      <c r="K26" s="46" t="s">
        <v>50</v>
      </c>
      <c r="L26" s="47">
        <v>96.517853845869794</v>
      </c>
    </row>
    <row r="27" spans="1:12" ht="17.25" customHeight="1" x14ac:dyDescent="0.25">
      <c r="A27" s="69" t="s">
        <v>52</v>
      </c>
      <c r="B27" s="32">
        <v>-1.7352112676056297E-2</v>
      </c>
      <c r="C27" s="32">
        <v>1.7629160063391547E-2</v>
      </c>
      <c r="D27" s="32">
        <v>1.609639740486557E-2</v>
      </c>
      <c r="E27" s="32">
        <v>8.0048679049105065E-3</v>
      </c>
      <c r="F27" s="32">
        <v>-1.1037916823092409E-2</v>
      </c>
      <c r="G27" s="32">
        <v>1.3811228490430594E-2</v>
      </c>
      <c r="H27" s="32">
        <v>2.3134554406389229E-2</v>
      </c>
      <c r="I27" s="68">
        <v>5.0842790720180275E-3</v>
      </c>
      <c r="J27" s="59"/>
      <c r="K27" s="50" t="s">
        <v>51</v>
      </c>
      <c r="L27" s="47">
        <v>96.628268348335027</v>
      </c>
    </row>
    <row r="28" spans="1:12" x14ac:dyDescent="0.25">
      <c r="A28" s="69" t="s">
        <v>53</v>
      </c>
      <c r="B28" s="32">
        <v>-6.5871794871794953E-2</v>
      </c>
      <c r="C28" s="32">
        <v>1.2246543778801744E-2</v>
      </c>
      <c r="D28" s="32">
        <v>1.3998845931910031E-2</v>
      </c>
      <c r="E28" s="32">
        <v>1.386881409594598E-2</v>
      </c>
      <c r="F28" s="32">
        <v>-5.52808990165784E-2</v>
      </c>
      <c r="G28" s="32">
        <v>-2.5049625573791978E-4</v>
      </c>
      <c r="H28" s="32">
        <v>1.6578786056893113E-2</v>
      </c>
      <c r="I28" s="68">
        <v>8.0382643839305157E-3</v>
      </c>
      <c r="J28" s="54"/>
      <c r="K28" s="41" t="s">
        <v>52</v>
      </c>
      <c r="L28" s="47">
        <v>96.562473432142156</v>
      </c>
    </row>
    <row r="29" spans="1:12" ht="15.75" thickBot="1" x14ac:dyDescent="0.3">
      <c r="A29" s="71" t="s">
        <v>54</v>
      </c>
      <c r="B29" s="72">
        <v>-0.15950248019545421</v>
      </c>
      <c r="C29" s="72">
        <v>-8.4199493405536785E-3</v>
      </c>
      <c r="D29" s="72">
        <v>6.7039106145252436E-3</v>
      </c>
      <c r="E29" s="72">
        <v>2.3042728839698823E-2</v>
      </c>
      <c r="F29" s="72">
        <v>-8.6095957187011463E-2</v>
      </c>
      <c r="G29" s="72">
        <v>-1.0521487430565246E-2</v>
      </c>
      <c r="H29" s="72">
        <v>8.1729841544628812E-3</v>
      </c>
      <c r="I29" s="73">
        <v>3.5486885871363505E-2</v>
      </c>
      <c r="J29" s="54"/>
      <c r="K29" s="41" t="s">
        <v>53</v>
      </c>
      <c r="L29" s="47">
        <v>92.282676672920573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84.763455985785157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Education and training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86.495076096687555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89.998325495723037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96.54211967272785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97.025179693048514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96.708136140788397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92.123202001250775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83.490042200340568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86.672605192479864</v>
      </c>
    </row>
    <row r="43" spans="1:12" x14ac:dyDescent="0.25">
      <c r="K43" s="46" t="s">
        <v>49</v>
      </c>
      <c r="L43" s="47">
        <v>91.626780905069566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97.989238633306428</v>
      </c>
    </row>
    <row r="45" spans="1:12" ht="15.4" customHeight="1" x14ac:dyDescent="0.25">
      <c r="A45" s="26" t="str">
        <f>"Indexed number of payroll jobs in "&amp;$L$1&amp;" each week by age group"</f>
        <v>Indexed number of payroll jobs in Education and training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98.409272010194783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98.264788732394365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93.412820512820502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84.049751980454573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93.777212570591033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91.064660472309185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93.596661439089871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99.28301886792454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97.81773942135878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92.67192784667418</v>
      </c>
    </row>
    <row r="59" spans="1:12" ht="15.4" customHeight="1" x14ac:dyDescent="0.25">
      <c r="K59" s="41" t="s">
        <v>2</v>
      </c>
      <c r="L59" s="47">
        <v>97.30263157894737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Education and training each week by State and Territory</v>
      </c>
      <c r="K60" s="41" t="s">
        <v>1</v>
      </c>
      <c r="L60" s="47">
        <v>97.109304426377591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95.017674699314568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90.666632863897377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95.587570771643499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99.796226415094338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95.28951070220127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93.799323562570464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96.546052631578945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91.887985546522131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96.246368064835977</v>
      </c>
    </row>
    <row r="72" spans="1:12" ht="15.4" customHeight="1" x14ac:dyDescent="0.25">
      <c r="K72" s="46" t="s">
        <v>5</v>
      </c>
      <c r="L72" s="47">
        <v>92.420489548606284</v>
      </c>
    </row>
    <row r="73" spans="1:12" ht="15.4" customHeight="1" x14ac:dyDescent="0.25">
      <c r="K73" s="46" t="s">
        <v>46</v>
      </c>
      <c r="L73" s="47">
        <v>97.613194758246706</v>
      </c>
    </row>
    <row r="74" spans="1:12" ht="15.4" customHeight="1" x14ac:dyDescent="0.25">
      <c r="K74" s="50" t="s">
        <v>4</v>
      </c>
      <c r="L74" s="47">
        <v>101.43803773584908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Education and training each week by State and Territory</v>
      </c>
      <c r="K75" s="41" t="s">
        <v>3</v>
      </c>
      <c r="L75" s="47">
        <v>95.973767250883924</v>
      </c>
    </row>
    <row r="76" spans="1:12" ht="15.4" customHeight="1" x14ac:dyDescent="0.25">
      <c r="K76" s="41" t="s">
        <v>45</v>
      </c>
      <c r="L76" s="47">
        <v>95.847801578353995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95.826315789473682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88.639566395663948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95.194219264880758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91.070210937716553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94.27833197927626</v>
      </c>
    </row>
    <row r="85" spans="1:12" ht="15.4" customHeight="1" x14ac:dyDescent="0.25">
      <c r="K85" s="50" t="s">
        <v>4</v>
      </c>
      <c r="L85" s="47">
        <v>99.009783340594922</v>
      </c>
    </row>
    <row r="86" spans="1:12" ht="15.4" customHeight="1" x14ac:dyDescent="0.25">
      <c r="K86" s="41" t="s">
        <v>3</v>
      </c>
      <c r="L86" s="47">
        <v>98.927921891452087</v>
      </c>
    </row>
    <row r="87" spans="1:12" ht="15.4" customHeight="1" x14ac:dyDescent="0.25">
      <c r="K87" s="41" t="s">
        <v>45</v>
      </c>
      <c r="L87" s="47">
        <v>91.963707064160729</v>
      </c>
    </row>
    <row r="88" spans="1:12" ht="15.4" customHeight="1" x14ac:dyDescent="0.25">
      <c r="K88" s="41" t="s">
        <v>2</v>
      </c>
      <c r="L88" s="47">
        <v>96.112195987928288</v>
      </c>
    </row>
    <row r="89" spans="1:12" ht="15.4" customHeight="1" x14ac:dyDescent="0.25">
      <c r="K89" s="41" t="s">
        <v>1</v>
      </c>
      <c r="L89" s="47">
        <v>96.044671940437411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96.882687751341251</v>
      </c>
    </row>
    <row r="92" spans="1:12" ht="15" customHeight="1" x14ac:dyDescent="0.25">
      <c r="K92" s="46" t="s">
        <v>5</v>
      </c>
      <c r="L92" s="47">
        <v>89.473625855808407</v>
      </c>
    </row>
    <row r="93" spans="1:12" ht="15" customHeight="1" x14ac:dyDescent="0.25">
      <c r="A93" s="26"/>
      <c r="K93" s="46" t="s">
        <v>46</v>
      </c>
      <c r="L93" s="47">
        <v>98.534954650187117</v>
      </c>
    </row>
    <row r="94" spans="1:12" ht="15" customHeight="1" x14ac:dyDescent="0.25">
      <c r="K94" s="50" t="s">
        <v>4</v>
      </c>
      <c r="L94" s="47">
        <v>100.03168693310096</v>
      </c>
    </row>
    <row r="95" spans="1:12" ht="15" customHeight="1" x14ac:dyDescent="0.25">
      <c r="K95" s="41" t="s">
        <v>3</v>
      </c>
      <c r="L95" s="47">
        <v>96.558136990797081</v>
      </c>
    </row>
    <row r="96" spans="1:12" ht="15" customHeight="1" x14ac:dyDescent="0.25">
      <c r="K96" s="41" t="s">
        <v>45</v>
      </c>
      <c r="L96" s="47">
        <v>94.280622164614385</v>
      </c>
    </row>
    <row r="97" spans="1:12" ht="15" customHeight="1" x14ac:dyDescent="0.25">
      <c r="K97" s="41" t="s">
        <v>2</v>
      </c>
      <c r="L97" s="47">
        <v>97.070832593644596</v>
      </c>
    </row>
    <row r="98" spans="1:12" ht="15" customHeight="1" x14ac:dyDescent="0.25">
      <c r="K98" s="41" t="s">
        <v>1</v>
      </c>
      <c r="L98" s="47">
        <v>94.683573755234988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98.498579326246599</v>
      </c>
    </row>
    <row r="101" spans="1:12" x14ac:dyDescent="0.25">
      <c r="A101" s="25"/>
      <c r="B101" s="24"/>
      <c r="K101" s="46" t="s">
        <v>5</v>
      </c>
      <c r="L101" s="47">
        <v>90.567020539401838</v>
      </c>
    </row>
    <row r="102" spans="1:12" x14ac:dyDescent="0.25">
      <c r="A102" s="25"/>
      <c r="B102" s="24"/>
      <c r="K102" s="46" t="s">
        <v>46</v>
      </c>
      <c r="L102" s="47">
        <v>100.50293674999666</v>
      </c>
    </row>
    <row r="103" spans="1:12" x14ac:dyDescent="0.25">
      <c r="A103" s="25"/>
      <c r="B103" s="24"/>
      <c r="K103" s="50" t="s">
        <v>4</v>
      </c>
      <c r="L103" s="47">
        <v>101.79395571751098</v>
      </c>
    </row>
    <row r="104" spans="1:12" x14ac:dyDescent="0.25">
      <c r="A104" s="25"/>
      <c r="B104" s="24"/>
      <c r="K104" s="41" t="s">
        <v>3</v>
      </c>
      <c r="L104" s="47">
        <v>97.349751808448076</v>
      </c>
    </row>
    <row r="105" spans="1:12" x14ac:dyDescent="0.25">
      <c r="A105" s="25"/>
      <c r="B105" s="24"/>
      <c r="K105" s="41" t="s">
        <v>45</v>
      </c>
      <c r="L105" s="47">
        <v>96.480233311730402</v>
      </c>
    </row>
    <row r="106" spans="1:12" x14ac:dyDescent="0.25">
      <c r="A106" s="25"/>
      <c r="B106" s="24"/>
      <c r="K106" s="41" t="s">
        <v>2</v>
      </c>
      <c r="L106" s="47">
        <v>96.821232025563631</v>
      </c>
    </row>
    <row r="107" spans="1:12" x14ac:dyDescent="0.25">
      <c r="A107" s="25"/>
      <c r="B107" s="24"/>
      <c r="K107" s="41" t="s">
        <v>1</v>
      </c>
      <c r="L107" s="47">
        <v>91.913913448115409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100.53132891839316</v>
      </c>
    </row>
    <row r="111" spans="1:12" x14ac:dyDescent="0.25">
      <c r="K111" s="75">
        <v>43918</v>
      </c>
      <c r="L111" s="47">
        <v>99.291446808071612</v>
      </c>
    </row>
    <row r="112" spans="1:12" x14ac:dyDescent="0.25">
      <c r="K112" s="75">
        <v>43925</v>
      </c>
      <c r="L112" s="47">
        <v>96.663690001960248</v>
      </c>
    </row>
    <row r="113" spans="11:12" x14ac:dyDescent="0.25">
      <c r="K113" s="75">
        <v>43932</v>
      </c>
      <c r="L113" s="47">
        <v>93.534753038089463</v>
      </c>
    </row>
    <row r="114" spans="11:12" x14ac:dyDescent="0.25">
      <c r="K114" s="75">
        <v>43939</v>
      </c>
      <c r="L114" s="47">
        <v>91.010281529814606</v>
      </c>
    </row>
    <row r="115" spans="11:12" x14ac:dyDescent="0.25">
      <c r="K115" s="75">
        <v>43946</v>
      </c>
      <c r="L115" s="47">
        <v>90.164396721007037</v>
      </c>
    </row>
    <row r="116" spans="11:12" x14ac:dyDescent="0.25">
      <c r="K116" s="75">
        <v>43953</v>
      </c>
      <c r="L116" s="47">
        <v>90.969586434662602</v>
      </c>
    </row>
    <row r="117" spans="11:12" x14ac:dyDescent="0.25">
      <c r="K117" s="75">
        <v>43960</v>
      </c>
      <c r="L117" s="47">
        <v>92.599797556230882</v>
      </c>
    </row>
    <row r="118" spans="11:12" x14ac:dyDescent="0.25">
      <c r="K118" s="75">
        <v>43967</v>
      </c>
      <c r="L118" s="47">
        <v>94.648423036404338</v>
      </c>
    </row>
    <row r="119" spans="11:12" x14ac:dyDescent="0.25">
      <c r="K119" s="75">
        <v>43974</v>
      </c>
      <c r="L119" s="47">
        <v>95.07761299766949</v>
      </c>
    </row>
    <row r="120" spans="11:12" x14ac:dyDescent="0.25">
      <c r="K120" s="75">
        <v>43981</v>
      </c>
      <c r="L120" s="47">
        <v>95.410854241632563</v>
      </c>
    </row>
    <row r="121" spans="11:12" x14ac:dyDescent="0.25">
      <c r="K121" s="75">
        <v>43988</v>
      </c>
      <c r="L121" s="47">
        <v>95.928541705594483</v>
      </c>
    </row>
    <row r="122" spans="11:12" x14ac:dyDescent="0.25">
      <c r="K122" s="75">
        <v>43995</v>
      </c>
      <c r="L122" s="47">
        <v>95.4068420491528</v>
      </c>
    </row>
    <row r="123" spans="11:12" x14ac:dyDescent="0.25">
      <c r="K123" s="75">
        <v>44002</v>
      </c>
      <c r="L123" s="47">
        <v>95.81608568208992</v>
      </c>
    </row>
    <row r="124" spans="11:12" x14ac:dyDescent="0.25">
      <c r="K124" s="75">
        <v>44009</v>
      </c>
      <c r="L124" s="47">
        <v>96.542292520929323</v>
      </c>
    </row>
    <row r="125" spans="11:12" x14ac:dyDescent="0.25">
      <c r="K125" s="75">
        <v>44016</v>
      </c>
      <c r="L125" s="47">
        <v>96.127775720733069</v>
      </c>
    </row>
    <row r="126" spans="11:12" x14ac:dyDescent="0.25">
      <c r="K126" s="75">
        <v>44023</v>
      </c>
      <c r="L126" s="47">
        <v>94.087862429944252</v>
      </c>
    </row>
    <row r="127" spans="11:12" x14ac:dyDescent="0.25">
      <c r="K127" s="75">
        <v>44030</v>
      </c>
      <c r="L127" s="47">
        <v>92.951036349317533</v>
      </c>
    </row>
    <row r="128" spans="11:12" x14ac:dyDescent="0.25">
      <c r="K128" s="75">
        <v>44037</v>
      </c>
      <c r="L128" s="47">
        <v>93.622104200077729</v>
      </c>
    </row>
    <row r="129" spans="1:12" x14ac:dyDescent="0.25">
      <c r="K129" s="75">
        <v>44044</v>
      </c>
      <c r="L129" s="47">
        <v>94.580903568673264</v>
      </c>
    </row>
    <row r="130" spans="1:12" x14ac:dyDescent="0.25">
      <c r="K130" s="75">
        <v>44051</v>
      </c>
      <c r="L130" s="47">
        <v>95.906011525309481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102.10974773195689</v>
      </c>
    </row>
    <row r="153" spans="11:12" x14ac:dyDescent="0.25">
      <c r="K153" s="75">
        <v>43918</v>
      </c>
      <c r="L153" s="47">
        <v>101.49243324639316</v>
      </c>
    </row>
    <row r="154" spans="11:12" x14ac:dyDescent="0.25">
      <c r="K154" s="75">
        <v>43925</v>
      </c>
      <c r="L154" s="47">
        <v>99.471385777530855</v>
      </c>
    </row>
    <row r="155" spans="11:12" x14ac:dyDescent="0.25">
      <c r="K155" s="75">
        <v>43932</v>
      </c>
      <c r="L155" s="47">
        <v>97.811787523068787</v>
      </c>
    </row>
    <row r="156" spans="11:12" x14ac:dyDescent="0.25">
      <c r="K156" s="75">
        <v>43939</v>
      </c>
      <c r="L156" s="47">
        <v>96.784323714598912</v>
      </c>
    </row>
    <row r="157" spans="11:12" x14ac:dyDescent="0.25">
      <c r="K157" s="75">
        <v>43946</v>
      </c>
      <c r="L157" s="47">
        <v>96.00807799742168</v>
      </c>
    </row>
    <row r="158" spans="11:12" x14ac:dyDescent="0.25">
      <c r="K158" s="75">
        <v>43953</v>
      </c>
      <c r="L158" s="47">
        <v>97.698977522779117</v>
      </c>
    </row>
    <row r="159" spans="11:12" x14ac:dyDescent="0.25">
      <c r="K159" s="75">
        <v>43960</v>
      </c>
      <c r="L159" s="47">
        <v>98.396461257546434</v>
      </c>
    </row>
    <row r="160" spans="11:12" x14ac:dyDescent="0.25">
      <c r="K160" s="75">
        <v>43967</v>
      </c>
      <c r="L160" s="47">
        <v>99.571012232939012</v>
      </c>
    </row>
    <row r="161" spans="11:12" x14ac:dyDescent="0.25">
      <c r="K161" s="75">
        <v>43974</v>
      </c>
      <c r="L161" s="47">
        <v>99.431612613985934</v>
      </c>
    </row>
    <row r="162" spans="11:12" x14ac:dyDescent="0.25">
      <c r="K162" s="75">
        <v>43981</v>
      </c>
      <c r="L162" s="47">
        <v>100.39610114928807</v>
      </c>
    </row>
    <row r="163" spans="11:12" x14ac:dyDescent="0.25">
      <c r="K163" s="75">
        <v>43988</v>
      </c>
      <c r="L163" s="47">
        <v>101.46874192360148</v>
      </c>
    </row>
    <row r="164" spans="11:12" x14ac:dyDescent="0.25">
      <c r="K164" s="75">
        <v>43995</v>
      </c>
      <c r="L164" s="47">
        <v>102.82112919620219</v>
      </c>
    </row>
    <row r="165" spans="11:12" x14ac:dyDescent="0.25">
      <c r="K165" s="75">
        <v>44002</v>
      </c>
      <c r="L165" s="47">
        <v>103.65700115378304</v>
      </c>
    </row>
    <row r="166" spans="11:12" x14ac:dyDescent="0.25">
      <c r="K166" s="75">
        <v>44009</v>
      </c>
      <c r="L166" s="47">
        <v>103.8204942666938</v>
      </c>
    </row>
    <row r="167" spans="11:12" x14ac:dyDescent="0.25">
      <c r="K167" s="75">
        <v>44016</v>
      </c>
      <c r="L167" s="47">
        <v>100.83087604006309</v>
      </c>
    </row>
    <row r="168" spans="11:12" x14ac:dyDescent="0.25">
      <c r="K168" s="75">
        <v>44023</v>
      </c>
      <c r="L168" s="47">
        <v>98.015481215892066</v>
      </c>
    </row>
    <row r="169" spans="11:12" x14ac:dyDescent="0.25">
      <c r="K169" s="75">
        <v>44030</v>
      </c>
      <c r="L169" s="47">
        <v>97.142530996305837</v>
      </c>
    </row>
    <row r="170" spans="11:12" x14ac:dyDescent="0.25">
      <c r="K170" s="75">
        <v>44037</v>
      </c>
      <c r="L170" s="47">
        <v>96.486267687181183</v>
      </c>
    </row>
    <row r="171" spans="11:12" x14ac:dyDescent="0.25">
      <c r="K171" s="75">
        <v>44044</v>
      </c>
      <c r="L171" s="47">
        <v>97.25910378311039</v>
      </c>
    </row>
    <row r="172" spans="11:12" x14ac:dyDescent="0.25">
      <c r="K172" s="75">
        <v>44051</v>
      </c>
      <c r="L172" s="47">
        <v>99.287896488464639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3713F-5184-4AB1-B310-AC4470C91118}">
  <sheetPr codeName="Sheet20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36</v>
      </c>
    </row>
    <row r="2" spans="1:12" ht="19.5" customHeight="1" x14ac:dyDescent="0.3">
      <c r="A2" s="7" t="str">
        <f>"Weekly Payroll Jobs and Wages in Australia - " &amp;$L$1</f>
        <v>Weekly Payroll Jobs and Wages in Australia - Health care and social assistance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44051</v>
      </c>
    </row>
    <row r="3" spans="1:12" ht="15" customHeight="1" x14ac:dyDescent="0.25">
      <c r="A3" s="38" t="str">
        <f>"Week ending "&amp;TEXT($L$2,"dddd dd mmmm yyyy")</f>
        <v>Week ending Saturday 08 August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44023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44030</v>
      </c>
    </row>
    <row r="6" spans="1:12" ht="16.5" customHeight="1" thickBot="1" x14ac:dyDescent="0.3">
      <c r="A6" s="36" t="str">
        <f>"Change in payroll jobs and total wages, "&amp;$L$1</f>
        <v>Change in payroll jobs and total wages, Health care and social assistance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44037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44044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08 August (Change since 100th case of COVID-19)</v>
      </c>
      <c r="C8" s="99" t="str">
        <f>"% Change between " &amp; TEXT($L$4,"dd mmmm")&amp;" and "&amp; TEXT($L$2,"dd mmmm") &amp; " (monthly change)"</f>
        <v>% Change between 11 July and 08 August (monthly change)</v>
      </c>
      <c r="D8" s="80" t="str">
        <f>"% Change between " &amp; TEXT($L$7,"dd mmmm")&amp;" and "&amp; TEXT($L$2,"dd mmmm") &amp; " (weekly change)"</f>
        <v>% Change between 01 August and 08 August (weekly change)</v>
      </c>
      <c r="E8" s="82" t="str">
        <f>"% Change between " &amp; TEXT($L$6,"dd mmmm")&amp;" and "&amp; TEXT($L$7,"dd mmmm") &amp; " (weekly change)"</f>
        <v>% Change between 25 July and 01 August (weekly change)</v>
      </c>
      <c r="F8" s="101" t="str">
        <f>"% Change between " &amp; TEXT($L$3,"dd mmmm")&amp;" and "&amp; TEXT($L$2,"dd mmmm") &amp; " (Change since 100th case of COVID-19)"</f>
        <v>% Change between 14 March and 08 August (Change since 100th case of COVID-19)</v>
      </c>
      <c r="G8" s="99" t="str">
        <f>"% Change between " &amp; TEXT($L$4,"dd mmmm")&amp;" and "&amp; TEXT($L$2,"dd mmmm") &amp; " (monthly change)"</f>
        <v>% Change between 11 July and 08 August (monthly change)</v>
      </c>
      <c r="H8" s="80" t="str">
        <f>"% Change between " &amp; TEXT($L$7,"dd mmmm")&amp;" and "&amp; TEXT($L$2,"dd mmmm") &amp; " (weekly change)"</f>
        <v>% Change between 01 August and 08 August (weekly change)</v>
      </c>
      <c r="I8" s="82" t="str">
        <f>"% Change between " &amp; TEXT($L$6,"dd mmmm")&amp;" and "&amp; TEXT($L$7,"dd mmmm") &amp; " (weekly change)"</f>
        <v>% Change between 25 July and 01 August (weekly change)</v>
      </c>
      <c r="J8" s="57"/>
      <c r="K8" s="43" t="s">
        <v>68</v>
      </c>
      <c r="L8" s="44">
        <v>44051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-2.4087664965363187E-3</v>
      </c>
      <c r="C11" s="32">
        <v>-8.6693001499664746E-3</v>
      </c>
      <c r="D11" s="32">
        <v>-6.3554613397948101E-3</v>
      </c>
      <c r="E11" s="32">
        <v>-2.7483263850954787E-3</v>
      </c>
      <c r="F11" s="32">
        <v>1.6304003519002075E-2</v>
      </c>
      <c r="G11" s="32">
        <v>-1.62905293443798E-2</v>
      </c>
      <c r="H11" s="32">
        <v>2.7273286897437909E-3</v>
      </c>
      <c r="I11" s="68">
        <v>-9.6349095859349365E-4</v>
      </c>
      <c r="J11" s="46"/>
      <c r="K11" s="46"/>
      <c r="L11" s="47"/>
    </row>
    <row r="12" spans="1:12" x14ac:dyDescent="0.25">
      <c r="A12" s="69" t="s">
        <v>6</v>
      </c>
      <c r="B12" s="32">
        <v>8.5587436385774485E-3</v>
      </c>
      <c r="C12" s="32">
        <v>4.2402399166012739E-3</v>
      </c>
      <c r="D12" s="32">
        <v>-5.6986317111408225E-3</v>
      </c>
      <c r="E12" s="32">
        <v>7.9215047136056427E-3</v>
      </c>
      <c r="F12" s="32">
        <v>4.781042688228343E-2</v>
      </c>
      <c r="G12" s="32">
        <v>2.8930145798548468E-2</v>
      </c>
      <c r="H12" s="32">
        <v>1.0959678431524678E-2</v>
      </c>
      <c r="I12" s="68">
        <v>1.9312853630915061E-2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-9.3156982323622239E-3</v>
      </c>
      <c r="C13" s="32">
        <v>-2.5794724919011691E-2</v>
      </c>
      <c r="D13" s="32">
        <v>-1.1709708550472819E-2</v>
      </c>
      <c r="E13" s="32">
        <v>-5.2760114275182124E-3</v>
      </c>
      <c r="F13" s="32">
        <v>1.9715858038361178E-2</v>
      </c>
      <c r="G13" s="32">
        <v>-3.860235333794737E-2</v>
      </c>
      <c r="H13" s="32">
        <v>-8.9844201320269379E-3</v>
      </c>
      <c r="I13" s="68">
        <v>-3.1244600443021131E-3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-2.5988770689039375E-2</v>
      </c>
      <c r="C14" s="32">
        <v>-1.5370174182207652E-2</v>
      </c>
      <c r="D14" s="32">
        <v>2.7699067837219093E-3</v>
      </c>
      <c r="E14" s="32">
        <v>-1.9198708853575441E-2</v>
      </c>
      <c r="F14" s="32">
        <v>-2.9723678136890141E-2</v>
      </c>
      <c r="G14" s="32">
        <v>-6.5370530291087747E-2</v>
      </c>
      <c r="H14" s="32">
        <v>1.01190590424447E-2</v>
      </c>
      <c r="I14" s="68">
        <v>-2.450454805214497E-2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-1.2274684169666261E-2</v>
      </c>
      <c r="C15" s="32">
        <v>1.3977032591501182E-2</v>
      </c>
      <c r="D15" s="32">
        <v>-2.091227088288794E-2</v>
      </c>
      <c r="E15" s="32">
        <v>2.606937024350886E-3</v>
      </c>
      <c r="F15" s="32">
        <v>4.9237753726893985E-4</v>
      </c>
      <c r="G15" s="32">
        <v>9.4297358152291011E-3</v>
      </c>
      <c r="H15" s="32">
        <v>1.5134420268783089E-3</v>
      </c>
      <c r="I15" s="68">
        <v>-1.312211988526768E-2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4.4931660158110232E-2</v>
      </c>
      <c r="C16" s="32">
        <v>5.3482857764692859E-3</v>
      </c>
      <c r="D16" s="32">
        <v>3.5219695674459928E-4</v>
      </c>
      <c r="E16" s="32">
        <v>3.3048967362714343E-3</v>
      </c>
      <c r="F16" s="32">
        <v>3.2940654207342712E-2</v>
      </c>
      <c r="G16" s="32">
        <v>2.9296664654312465E-3</v>
      </c>
      <c r="H16" s="32">
        <v>4.0136759760098784E-3</v>
      </c>
      <c r="I16" s="68">
        <v>-1.2242483296948103E-3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-3.6555879341576669E-2</v>
      </c>
      <c r="C17" s="32">
        <v>-2.0000000000000018E-2</v>
      </c>
      <c r="D17" s="32">
        <v>-1.8036072144288484E-2</v>
      </c>
      <c r="E17" s="32">
        <v>-9.9206349206349964E-3</v>
      </c>
      <c r="F17" s="32">
        <v>2.4783829865496765E-2</v>
      </c>
      <c r="G17" s="32">
        <v>1.6999999824126588E-2</v>
      </c>
      <c r="H17" s="32">
        <v>-3.0505243178864827E-2</v>
      </c>
      <c r="I17" s="68">
        <v>-9.4428705762290566E-3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-8.8205662671529961E-3</v>
      </c>
      <c r="C18" s="32">
        <v>-2.1399416909620994E-2</v>
      </c>
      <c r="D18" s="32">
        <v>1.0912280701753652E-3</v>
      </c>
      <c r="E18" s="32">
        <v>-1.144640998959412E-2</v>
      </c>
      <c r="F18" s="32">
        <v>-1.7809581317175027E-2</v>
      </c>
      <c r="G18" s="32">
        <v>5.4731586632814633E-3</v>
      </c>
      <c r="H18" s="32">
        <v>-3.38481130023216E-3</v>
      </c>
      <c r="I18" s="68">
        <v>1.4267797657157022E-2</v>
      </c>
      <c r="J18" s="46"/>
      <c r="K18" s="46"/>
      <c r="L18" s="47"/>
    </row>
    <row r="19" spans="1:12" x14ac:dyDescent="0.25">
      <c r="A19" s="70" t="s">
        <v>1</v>
      </c>
      <c r="B19" s="32">
        <v>-3.5818248213260961E-2</v>
      </c>
      <c r="C19" s="32">
        <v>-6.0710474157645855E-2</v>
      </c>
      <c r="D19" s="32">
        <v>-5.8940936863543736E-2</v>
      </c>
      <c r="E19" s="32">
        <v>8.2653113609527651E-3</v>
      </c>
      <c r="F19" s="32">
        <v>-8.9983034640932491E-3</v>
      </c>
      <c r="G19" s="32">
        <v>-3.4997203871992455E-2</v>
      </c>
      <c r="H19" s="32">
        <v>-5.6520981634205159E-2</v>
      </c>
      <c r="I19" s="68">
        <v>2.4928771664643801E-2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3.467654631402306E-3</v>
      </c>
      <c r="C21" s="32">
        <v>-8.5652449390553054E-3</v>
      </c>
      <c r="D21" s="32">
        <v>-5.7043691050814305E-3</v>
      </c>
      <c r="E21" s="32">
        <v>-4.0652981585197479E-3</v>
      </c>
      <c r="F21" s="32">
        <v>2.3584212614691236E-3</v>
      </c>
      <c r="G21" s="32">
        <v>-2.6483446937277444E-2</v>
      </c>
      <c r="H21" s="32">
        <v>-2.082145585405093E-3</v>
      </c>
      <c r="I21" s="68">
        <v>-7.2915003990065008E-3</v>
      </c>
      <c r="J21" s="46"/>
      <c r="K21" s="46"/>
      <c r="L21" s="46"/>
    </row>
    <row r="22" spans="1:12" x14ac:dyDescent="0.25">
      <c r="A22" s="69" t="s">
        <v>13</v>
      </c>
      <c r="B22" s="32">
        <v>-6.2986674118565844E-3</v>
      </c>
      <c r="C22" s="32">
        <v>-8.8797791728720821E-3</v>
      </c>
      <c r="D22" s="32">
        <v>-6.3003318527785623E-3</v>
      </c>
      <c r="E22" s="32">
        <v>-2.5338598486623898E-3</v>
      </c>
      <c r="F22" s="32">
        <v>1.8546065473667328E-2</v>
      </c>
      <c r="G22" s="32">
        <v>-1.2807582983103027E-2</v>
      </c>
      <c r="H22" s="32">
        <v>4.5495723484443307E-3</v>
      </c>
      <c r="I22" s="68">
        <v>1.3566178017745401E-3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0.12579890310786102</v>
      </c>
      <c r="C23" s="32">
        <v>1.8255775499598448E-2</v>
      </c>
      <c r="D23" s="32">
        <v>-2.1743353449089731E-2</v>
      </c>
      <c r="E23" s="32">
        <v>1.0058185272322717E-2</v>
      </c>
      <c r="F23" s="32">
        <v>0.33163118022250559</v>
      </c>
      <c r="G23" s="32">
        <v>-3.562226912827704E-2</v>
      </c>
      <c r="H23" s="32">
        <v>-1.7186615741781264E-2</v>
      </c>
      <c r="I23" s="68">
        <v>2.6885324264496191E-3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2.1384193757425285E-2</v>
      </c>
      <c r="C24" s="32">
        <v>-5.0994328922495669E-3</v>
      </c>
      <c r="D24" s="32">
        <v>-1.0272760842782058E-2</v>
      </c>
      <c r="E24" s="32">
        <v>3.3249003069713012E-4</v>
      </c>
      <c r="F24" s="32">
        <v>6.7378489548432174E-2</v>
      </c>
      <c r="G24" s="32">
        <v>-7.7370561745557787E-3</v>
      </c>
      <c r="H24" s="32">
        <v>3.1530805986403898E-3</v>
      </c>
      <c r="I24" s="68">
        <v>6.4427743715222974E-3</v>
      </c>
      <c r="J24" s="46"/>
      <c r="K24" s="46" t="s">
        <v>48</v>
      </c>
      <c r="L24" s="47">
        <v>110.56150430921912</v>
      </c>
    </row>
    <row r="25" spans="1:12" x14ac:dyDescent="0.25">
      <c r="A25" s="69" t="s">
        <v>50</v>
      </c>
      <c r="B25" s="32">
        <v>1.9761635666777355E-3</v>
      </c>
      <c r="C25" s="32">
        <v>-8.2379037772489783E-3</v>
      </c>
      <c r="D25" s="32">
        <v>-6.1891219194583069E-3</v>
      </c>
      <c r="E25" s="32">
        <v>-2.6395632038311856E-3</v>
      </c>
      <c r="F25" s="32">
        <v>2.1574687797681902E-2</v>
      </c>
      <c r="G25" s="32">
        <v>-8.6829938279551211E-3</v>
      </c>
      <c r="H25" s="32">
        <v>6.3661039954110432E-3</v>
      </c>
      <c r="I25" s="68">
        <v>2.2117872075841927E-3</v>
      </c>
      <c r="J25" s="46"/>
      <c r="K25" s="46" t="s">
        <v>49</v>
      </c>
      <c r="L25" s="47">
        <v>102.66193703423696</v>
      </c>
    </row>
    <row r="26" spans="1:12" x14ac:dyDescent="0.25">
      <c r="A26" s="69" t="s">
        <v>51</v>
      </c>
      <c r="B26" s="32">
        <v>3.8218841185133634E-4</v>
      </c>
      <c r="C26" s="32">
        <v>-6.1141241597962859E-3</v>
      </c>
      <c r="D26" s="32">
        <v>-3.6535565492297195E-3</v>
      </c>
      <c r="E26" s="32">
        <v>-3.3237030895080233E-3</v>
      </c>
      <c r="F26" s="32">
        <v>1.3451375077771832E-2</v>
      </c>
      <c r="G26" s="32">
        <v>-1.3603727789094022E-2</v>
      </c>
      <c r="H26" s="32">
        <v>4.3229002879991985E-3</v>
      </c>
      <c r="I26" s="68">
        <v>-2.5636430711084568E-3</v>
      </c>
      <c r="J26" s="46"/>
      <c r="K26" s="46" t="s">
        <v>50</v>
      </c>
      <c r="L26" s="47">
        <v>101.02989087633296</v>
      </c>
    </row>
    <row r="27" spans="1:12" ht="17.25" customHeight="1" x14ac:dyDescent="0.25">
      <c r="A27" s="69" t="s">
        <v>52</v>
      </c>
      <c r="B27" s="32">
        <v>-4.1367388926506488E-3</v>
      </c>
      <c r="C27" s="32">
        <v>-5.1633653223891463E-3</v>
      </c>
      <c r="D27" s="32">
        <v>-1.7006250506022003E-3</v>
      </c>
      <c r="E27" s="32">
        <v>-3.223708486844723E-3</v>
      </c>
      <c r="F27" s="32">
        <v>4.6904748506269023E-3</v>
      </c>
      <c r="G27" s="32">
        <v>-1.7147282930105812E-2</v>
      </c>
      <c r="H27" s="32">
        <v>5.131983226046799E-3</v>
      </c>
      <c r="I27" s="68">
        <v>-1.8694010830810903E-3</v>
      </c>
      <c r="J27" s="59"/>
      <c r="K27" s="50" t="s">
        <v>51</v>
      </c>
      <c r="L27" s="47">
        <v>100.65362761757288</v>
      </c>
    </row>
    <row r="28" spans="1:12" x14ac:dyDescent="0.25">
      <c r="A28" s="69" t="s">
        <v>53</v>
      </c>
      <c r="B28" s="32">
        <v>-3.7605955985413386E-2</v>
      </c>
      <c r="C28" s="32">
        <v>-1.1244584359317966E-2</v>
      </c>
      <c r="D28" s="32">
        <v>-2.4511804772977541E-3</v>
      </c>
      <c r="E28" s="32">
        <v>-5.356654474955258E-3</v>
      </c>
      <c r="F28" s="32">
        <v>-2.7903707819883716E-2</v>
      </c>
      <c r="G28" s="32">
        <v>-3.2613548485738275E-2</v>
      </c>
      <c r="H28" s="32">
        <v>6.3794915238513106E-4</v>
      </c>
      <c r="I28" s="68">
        <v>-1.0292724431194666E-2</v>
      </c>
      <c r="J28" s="54"/>
      <c r="K28" s="41" t="s">
        <v>52</v>
      </c>
      <c r="L28" s="47">
        <v>100.10319547893118</v>
      </c>
    </row>
    <row r="29" spans="1:12" ht="15.75" thickBot="1" x14ac:dyDescent="0.3">
      <c r="A29" s="71" t="s">
        <v>54</v>
      </c>
      <c r="B29" s="72">
        <v>-9.9582076691081434E-2</v>
      </c>
      <c r="C29" s="72">
        <v>-3.1290341271220878E-2</v>
      </c>
      <c r="D29" s="72">
        <v>-1.2841534087722151E-2</v>
      </c>
      <c r="E29" s="72">
        <v>-8.243144961533555E-3</v>
      </c>
      <c r="F29" s="72">
        <v>-0.11265649693447632</v>
      </c>
      <c r="G29" s="72">
        <v>-6.2704671462567529E-2</v>
      </c>
      <c r="H29" s="72">
        <v>-2.9224538721521753E-2</v>
      </c>
      <c r="I29" s="73">
        <v>-2.2354950850455024E-2</v>
      </c>
      <c r="J29" s="54"/>
      <c r="K29" s="41" t="s">
        <v>53</v>
      </c>
      <c r="L29" s="47">
        <v>97.333883465102019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92.950236966824633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Health care and social assistance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115.08216244450249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103.19855343449615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100.8216136154503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100.40505438520997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99.755973618417627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96.47588420535287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91.213108573890565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112.5798903107861</v>
      </c>
    </row>
    <row r="43" spans="1:12" x14ac:dyDescent="0.25">
      <c r="K43" s="46" t="s">
        <v>49</v>
      </c>
      <c r="L43" s="47">
        <v>102.13841937574253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100.19761635666778</v>
      </c>
    </row>
    <row r="45" spans="1:12" ht="15.4" customHeight="1" x14ac:dyDescent="0.25">
      <c r="A45" s="26" t="str">
        <f>"Indexed number of payroll jobs in "&amp;$L$1&amp;" each week by age group"</f>
        <v>Indexed number of payroll jobs in Health care and social assistance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100.03821884118513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99.58632611073493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96.239404401458657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90.041792330891852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101.30040042818062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102.69056579702749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99.328745962645698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97.885543553206162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102.92326431181486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98.586707410236812</v>
      </c>
    </row>
    <row r="59" spans="1:12" ht="15.4" customHeight="1" x14ac:dyDescent="0.25">
      <c r="K59" s="41" t="s">
        <v>2</v>
      </c>
      <c r="L59" s="47">
        <v>103.67747830059389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Health care and social assistance each week by State and Territory</v>
      </c>
      <c r="K60" s="41" t="s">
        <v>1</v>
      </c>
      <c r="L60" s="47">
        <v>104.47954988097814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102.24497482456488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101.44798111883651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97.69554837803679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100.12066191680074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103.06942752740559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98.389610389610397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99.977158519872091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104.52283055615668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102.0808785632161</v>
      </c>
    </row>
    <row r="72" spans="1:12" ht="15.4" customHeight="1" x14ac:dyDescent="0.25">
      <c r="K72" s="46" t="s">
        <v>5</v>
      </c>
      <c r="L72" s="47">
        <v>100.24458761242585</v>
      </c>
    </row>
    <row r="73" spans="1:12" ht="15.4" customHeight="1" x14ac:dyDescent="0.25">
      <c r="K73" s="46" t="s">
        <v>46</v>
      </c>
      <c r="L73" s="47">
        <v>97.63982586715349</v>
      </c>
    </row>
    <row r="74" spans="1:12" ht="15.4" customHeight="1" x14ac:dyDescent="0.25">
      <c r="K74" s="50" t="s">
        <v>4</v>
      </c>
      <c r="L74" s="47">
        <v>98.5245920478051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Health care and social assistance each week by State and Territory</v>
      </c>
      <c r="K75" s="41" t="s">
        <v>3</v>
      </c>
      <c r="L75" s="47">
        <v>103.32003654080391</v>
      </c>
    </row>
    <row r="76" spans="1:12" ht="15.4" customHeight="1" x14ac:dyDescent="0.25">
      <c r="K76" s="41" t="s">
        <v>45</v>
      </c>
      <c r="L76" s="47">
        <v>96.614973262032095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100.27592507994518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96.106470460939192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99.935563550448364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101.25394947960767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98.655511500003755</v>
      </c>
    </row>
    <row r="85" spans="1:12" ht="15.4" customHeight="1" x14ac:dyDescent="0.25">
      <c r="K85" s="50" t="s">
        <v>4</v>
      </c>
      <c r="L85" s="47">
        <v>96.931843742970685</v>
      </c>
    </row>
    <row r="86" spans="1:12" ht="15.4" customHeight="1" x14ac:dyDescent="0.25">
      <c r="K86" s="41" t="s">
        <v>3</v>
      </c>
      <c r="L86" s="47">
        <v>104.00355536807852</v>
      </c>
    </row>
    <row r="87" spans="1:12" ht="15.4" customHeight="1" x14ac:dyDescent="0.25">
      <c r="K87" s="41" t="s">
        <v>45</v>
      </c>
      <c r="L87" s="47">
        <v>98.04453827979691</v>
      </c>
    </row>
    <row r="88" spans="1:12" ht="15.4" customHeight="1" x14ac:dyDescent="0.25">
      <c r="K88" s="41" t="s">
        <v>2</v>
      </c>
      <c r="L88" s="47">
        <v>100.05559968228752</v>
      </c>
    </row>
    <row r="89" spans="1:12" ht="15.4" customHeight="1" x14ac:dyDescent="0.25">
      <c r="K89" s="41" t="s">
        <v>1</v>
      </c>
      <c r="L89" s="47">
        <v>101.61381254404512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100.91231273156849</v>
      </c>
    </row>
    <row r="92" spans="1:12" ht="15" customHeight="1" x14ac:dyDescent="0.25">
      <c r="K92" s="46" t="s">
        <v>5</v>
      </c>
      <c r="L92" s="47">
        <v>99.744992932943688</v>
      </c>
    </row>
    <row r="93" spans="1:12" ht="15" customHeight="1" x14ac:dyDescent="0.25">
      <c r="A93" s="26"/>
      <c r="K93" s="46" t="s">
        <v>46</v>
      </c>
      <c r="L93" s="47">
        <v>96.751634527849035</v>
      </c>
    </row>
    <row r="94" spans="1:12" ht="15" customHeight="1" x14ac:dyDescent="0.25">
      <c r="K94" s="50" t="s">
        <v>4</v>
      </c>
      <c r="L94" s="47">
        <v>100.64032391092451</v>
      </c>
    </row>
    <row r="95" spans="1:12" ht="15" customHeight="1" x14ac:dyDescent="0.25">
      <c r="K95" s="41" t="s">
        <v>3</v>
      </c>
      <c r="L95" s="47">
        <v>104.58657547247981</v>
      </c>
    </row>
    <row r="96" spans="1:12" ht="15" customHeight="1" x14ac:dyDescent="0.25">
      <c r="K96" s="41" t="s">
        <v>45</v>
      </c>
      <c r="L96" s="47">
        <v>97.848439149449561</v>
      </c>
    </row>
    <row r="97" spans="1:12" ht="15" customHeight="1" x14ac:dyDescent="0.25">
      <c r="K97" s="41" t="s">
        <v>2</v>
      </c>
      <c r="L97" s="47">
        <v>98.252581413820494</v>
      </c>
    </row>
    <row r="98" spans="1:12" ht="15" customHeight="1" x14ac:dyDescent="0.25">
      <c r="K98" s="41" t="s">
        <v>1</v>
      </c>
      <c r="L98" s="47">
        <v>101.13460183227625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100.25116254094399</v>
      </c>
    </row>
    <row r="101" spans="1:12" x14ac:dyDescent="0.25">
      <c r="A101" s="25"/>
      <c r="B101" s="24"/>
      <c r="K101" s="46" t="s">
        <v>5</v>
      </c>
      <c r="L101" s="47">
        <v>98.620622625782062</v>
      </c>
    </row>
    <row r="102" spans="1:12" x14ac:dyDescent="0.25">
      <c r="A102" s="25"/>
      <c r="B102" s="24"/>
      <c r="K102" s="46" t="s">
        <v>46</v>
      </c>
      <c r="L102" s="47">
        <v>97.123817835727124</v>
      </c>
    </row>
    <row r="103" spans="1:12" x14ac:dyDescent="0.25">
      <c r="A103" s="25"/>
      <c r="B103" s="24"/>
      <c r="K103" s="50" t="s">
        <v>4</v>
      </c>
      <c r="L103" s="47">
        <v>98.365719427157515</v>
      </c>
    </row>
    <row r="104" spans="1:12" x14ac:dyDescent="0.25">
      <c r="A104" s="25"/>
      <c r="B104" s="24"/>
      <c r="K104" s="41" t="s">
        <v>3</v>
      </c>
      <c r="L104" s="47">
        <v>104.59308360387777</v>
      </c>
    </row>
    <row r="105" spans="1:12" x14ac:dyDescent="0.25">
      <c r="A105" s="25"/>
      <c r="B105" s="24"/>
      <c r="K105" s="41" t="s">
        <v>45</v>
      </c>
      <c r="L105" s="47">
        <v>96.083647514200962</v>
      </c>
    </row>
    <row r="106" spans="1:12" x14ac:dyDescent="0.25">
      <c r="A106" s="25"/>
      <c r="B106" s="24"/>
      <c r="K106" s="41" t="s">
        <v>2</v>
      </c>
      <c r="L106" s="47">
        <v>98.338046068308188</v>
      </c>
    </row>
    <row r="107" spans="1:12" x14ac:dyDescent="0.25">
      <c r="A107" s="25"/>
      <c r="B107" s="24"/>
      <c r="K107" s="41" t="s">
        <v>1</v>
      </c>
      <c r="L107" s="47">
        <v>95.846934460887951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99.607532953721162</v>
      </c>
    </row>
    <row r="111" spans="1:12" x14ac:dyDescent="0.25">
      <c r="K111" s="75">
        <v>43918</v>
      </c>
      <c r="L111" s="47">
        <v>98.257968379643657</v>
      </c>
    </row>
    <row r="112" spans="1:12" x14ac:dyDescent="0.25">
      <c r="K112" s="75">
        <v>43925</v>
      </c>
      <c r="L112" s="47">
        <v>96.799202998070456</v>
      </c>
    </row>
    <row r="113" spans="11:12" x14ac:dyDescent="0.25">
      <c r="K113" s="75">
        <v>43932</v>
      </c>
      <c r="L113" s="47">
        <v>95.69761935681052</v>
      </c>
    </row>
    <row r="114" spans="11:12" x14ac:dyDescent="0.25">
      <c r="K114" s="75">
        <v>43939</v>
      </c>
      <c r="L114" s="47">
        <v>95.232876460765752</v>
      </c>
    </row>
    <row r="115" spans="11:12" x14ac:dyDescent="0.25">
      <c r="K115" s="75">
        <v>43946</v>
      </c>
      <c r="L115" s="47">
        <v>95.562708809652179</v>
      </c>
    </row>
    <row r="116" spans="11:12" x14ac:dyDescent="0.25">
      <c r="K116" s="75">
        <v>43953</v>
      </c>
      <c r="L116" s="47">
        <v>96.08733178812551</v>
      </c>
    </row>
    <row r="117" spans="11:12" x14ac:dyDescent="0.25">
      <c r="K117" s="75">
        <v>43960</v>
      </c>
      <c r="L117" s="47">
        <v>96.830356381590249</v>
      </c>
    </row>
    <row r="118" spans="11:12" x14ac:dyDescent="0.25">
      <c r="K118" s="75">
        <v>43967</v>
      </c>
      <c r="L118" s="47">
        <v>97.004684157159971</v>
      </c>
    </row>
    <row r="119" spans="11:12" x14ac:dyDescent="0.25">
      <c r="K119" s="75">
        <v>43974</v>
      </c>
      <c r="L119" s="47">
        <v>97.414793856421596</v>
      </c>
    </row>
    <row r="120" spans="11:12" x14ac:dyDescent="0.25">
      <c r="K120" s="75">
        <v>43981</v>
      </c>
      <c r="L120" s="47">
        <v>98.279218266507684</v>
      </c>
    </row>
    <row r="121" spans="11:12" x14ac:dyDescent="0.25">
      <c r="K121" s="75">
        <v>43988</v>
      </c>
      <c r="L121" s="47">
        <v>99.465014422376925</v>
      </c>
    </row>
    <row r="122" spans="11:12" x14ac:dyDescent="0.25">
      <c r="K122" s="75">
        <v>43995</v>
      </c>
      <c r="L122" s="47">
        <v>100.41430720777798</v>
      </c>
    </row>
    <row r="123" spans="11:12" x14ac:dyDescent="0.25">
      <c r="K123" s="75">
        <v>44002</v>
      </c>
      <c r="L123" s="47">
        <v>100.94660375650777</v>
      </c>
    </row>
    <row r="124" spans="11:12" x14ac:dyDescent="0.25">
      <c r="K124" s="75">
        <v>44009</v>
      </c>
      <c r="L124" s="47">
        <v>101.70169618695704</v>
      </c>
    </row>
    <row r="125" spans="11:12" x14ac:dyDescent="0.25">
      <c r="K125" s="75">
        <v>44016</v>
      </c>
      <c r="L125" s="47">
        <v>101.36241944390882</v>
      </c>
    </row>
    <row r="126" spans="11:12" x14ac:dyDescent="0.25">
      <c r="K126" s="75">
        <v>44023</v>
      </c>
      <c r="L126" s="47">
        <v>100.63152827349917</v>
      </c>
    </row>
    <row r="127" spans="11:12" x14ac:dyDescent="0.25">
      <c r="K127" s="75">
        <v>44030</v>
      </c>
      <c r="L127" s="47">
        <v>100.94566981086288</v>
      </c>
    </row>
    <row r="128" spans="11:12" x14ac:dyDescent="0.25">
      <c r="K128" s="75">
        <v>44037</v>
      </c>
      <c r="L128" s="47">
        <v>100.67387851098633</v>
      </c>
    </row>
    <row r="129" spans="1:12" x14ac:dyDescent="0.25">
      <c r="K129" s="75">
        <v>44044</v>
      </c>
      <c r="L129" s="47">
        <v>100.39719383438468</v>
      </c>
    </row>
    <row r="130" spans="1:12" x14ac:dyDescent="0.25">
      <c r="K130" s="75">
        <v>44051</v>
      </c>
      <c r="L130" s="47">
        <v>99.759123350346371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99.096617129440787</v>
      </c>
    </row>
    <row r="153" spans="11:12" x14ac:dyDescent="0.25">
      <c r="K153" s="75">
        <v>43918</v>
      </c>
      <c r="L153" s="47">
        <v>97.798682105628828</v>
      </c>
    </row>
    <row r="154" spans="11:12" x14ac:dyDescent="0.25">
      <c r="K154" s="75">
        <v>43925</v>
      </c>
      <c r="L154" s="47">
        <v>98.30571897401633</v>
      </c>
    </row>
    <row r="155" spans="11:12" x14ac:dyDescent="0.25">
      <c r="K155" s="75">
        <v>43932</v>
      </c>
      <c r="L155" s="47">
        <v>99.701721496579836</v>
      </c>
    </row>
    <row r="156" spans="11:12" x14ac:dyDescent="0.25">
      <c r="K156" s="75">
        <v>43939</v>
      </c>
      <c r="L156" s="47">
        <v>99.504907469469956</v>
      </c>
    </row>
    <row r="157" spans="11:12" x14ac:dyDescent="0.25">
      <c r="K157" s="75">
        <v>43946</v>
      </c>
      <c r="L157" s="47">
        <v>98.434034678372868</v>
      </c>
    </row>
    <row r="158" spans="11:12" x14ac:dyDescent="0.25">
      <c r="K158" s="75">
        <v>43953</v>
      </c>
      <c r="L158" s="47">
        <v>98.287179516642141</v>
      </c>
    </row>
    <row r="159" spans="11:12" x14ac:dyDescent="0.25">
      <c r="K159" s="75">
        <v>43960</v>
      </c>
      <c r="L159" s="47">
        <v>98.199197405391985</v>
      </c>
    </row>
    <row r="160" spans="11:12" x14ac:dyDescent="0.25">
      <c r="K160" s="75">
        <v>43967</v>
      </c>
      <c r="L160" s="47">
        <v>98.915661151142146</v>
      </c>
    </row>
    <row r="161" spans="11:12" x14ac:dyDescent="0.25">
      <c r="K161" s="75">
        <v>43974</v>
      </c>
      <c r="L161" s="47">
        <v>99.197041265467561</v>
      </c>
    </row>
    <row r="162" spans="11:12" x14ac:dyDescent="0.25">
      <c r="K162" s="75">
        <v>43981</v>
      </c>
      <c r="L162" s="47">
        <v>99.353456030779057</v>
      </c>
    </row>
    <row r="163" spans="11:12" x14ac:dyDescent="0.25">
      <c r="K163" s="75">
        <v>43988</v>
      </c>
      <c r="L163" s="47">
        <v>100.20771749320186</v>
      </c>
    </row>
    <row r="164" spans="11:12" x14ac:dyDescent="0.25">
      <c r="K164" s="75">
        <v>43995</v>
      </c>
      <c r="L164" s="47">
        <v>101.71874410089292</v>
      </c>
    </row>
    <row r="165" spans="11:12" x14ac:dyDescent="0.25">
      <c r="K165" s="75">
        <v>44002</v>
      </c>
      <c r="L165" s="47">
        <v>103.13274563516082</v>
      </c>
    </row>
    <row r="166" spans="11:12" x14ac:dyDescent="0.25">
      <c r="K166" s="75">
        <v>44009</v>
      </c>
      <c r="L166" s="47">
        <v>102.58227042434294</v>
      </c>
    </row>
    <row r="167" spans="11:12" x14ac:dyDescent="0.25">
      <c r="K167" s="75">
        <v>44016</v>
      </c>
      <c r="L167" s="47">
        <v>105.0655779458201</v>
      </c>
    </row>
    <row r="168" spans="11:12" x14ac:dyDescent="0.25">
      <c r="K168" s="75">
        <v>44023</v>
      </c>
      <c r="L168" s="47">
        <v>103.31343082848012</v>
      </c>
    </row>
    <row r="169" spans="11:12" x14ac:dyDescent="0.25">
      <c r="K169" s="75">
        <v>44030</v>
      </c>
      <c r="L169" s="47">
        <v>102.35024564178887</v>
      </c>
    </row>
    <row r="170" spans="11:12" x14ac:dyDescent="0.25">
      <c r="K170" s="75">
        <v>44037</v>
      </c>
      <c r="L170" s="47">
        <v>101.45172256617465</v>
      </c>
    </row>
    <row r="171" spans="11:12" x14ac:dyDescent="0.25">
      <c r="K171" s="75">
        <v>44044</v>
      </c>
      <c r="L171" s="47">
        <v>101.35397474874839</v>
      </c>
    </row>
    <row r="172" spans="11:12" x14ac:dyDescent="0.25">
      <c r="K172" s="75">
        <v>44051</v>
      </c>
      <c r="L172" s="47">
        <v>101.63040035190021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1EDF5-F256-4839-8D0F-889172C94E83}">
  <sheetPr codeName="Sheet21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37</v>
      </c>
    </row>
    <row r="2" spans="1:12" ht="19.5" customHeight="1" x14ac:dyDescent="0.3">
      <c r="A2" s="7" t="str">
        <f>"Weekly Payroll Jobs and Wages in Australia - " &amp;$L$1</f>
        <v>Weekly Payroll Jobs and Wages in Australia - Arts and recreation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44051</v>
      </c>
    </row>
    <row r="3" spans="1:12" ht="15" customHeight="1" x14ac:dyDescent="0.25">
      <c r="A3" s="38" t="str">
        <f>"Week ending "&amp;TEXT($L$2,"dddd dd mmmm yyyy")</f>
        <v>Week ending Saturday 08 August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44023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44030</v>
      </c>
    </row>
    <row r="6" spans="1:12" ht="16.5" customHeight="1" thickBot="1" x14ac:dyDescent="0.3">
      <c r="A6" s="36" t="str">
        <f>"Change in payroll jobs and total wages, "&amp;$L$1</f>
        <v>Change in payroll jobs and total wages, Arts and recreation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44037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44044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08 August (Change since 100th case of COVID-19)</v>
      </c>
      <c r="C8" s="99" t="str">
        <f>"% Change between " &amp; TEXT($L$4,"dd mmmm")&amp;" and "&amp; TEXT($L$2,"dd mmmm") &amp; " (monthly change)"</f>
        <v>% Change between 11 July and 08 August (monthly change)</v>
      </c>
      <c r="D8" s="80" t="str">
        <f>"% Change between " &amp; TEXT($L$7,"dd mmmm")&amp;" and "&amp; TEXT($L$2,"dd mmmm") &amp; " (weekly change)"</f>
        <v>% Change between 01 August and 08 August (weekly change)</v>
      </c>
      <c r="E8" s="82" t="str">
        <f>"% Change between " &amp; TEXT($L$6,"dd mmmm")&amp;" and "&amp; TEXT($L$7,"dd mmmm") &amp; " (weekly change)"</f>
        <v>% Change between 25 July and 01 August (weekly change)</v>
      </c>
      <c r="F8" s="101" t="str">
        <f>"% Change between " &amp; TEXT($L$3,"dd mmmm")&amp;" and "&amp; TEXT($L$2,"dd mmmm") &amp; " (Change since 100th case of COVID-19)"</f>
        <v>% Change between 14 March and 08 August (Change since 100th case of COVID-19)</v>
      </c>
      <c r="G8" s="99" t="str">
        <f>"% Change between " &amp; TEXT($L$4,"dd mmmm")&amp;" and "&amp; TEXT($L$2,"dd mmmm") &amp; " (monthly change)"</f>
        <v>% Change between 11 July and 08 August (monthly change)</v>
      </c>
      <c r="H8" s="80" t="str">
        <f>"% Change between " &amp; TEXT($L$7,"dd mmmm")&amp;" and "&amp; TEXT($L$2,"dd mmmm") &amp; " (weekly change)"</f>
        <v>% Change between 01 August and 08 August (weekly change)</v>
      </c>
      <c r="I8" s="82" t="str">
        <f>"% Change between " &amp; TEXT($L$6,"dd mmmm")&amp;" and "&amp; TEXT($L$7,"dd mmmm") &amp; " (weekly change)"</f>
        <v>% Change between 25 July and 01 August (weekly change)</v>
      </c>
      <c r="J8" s="57"/>
      <c r="K8" s="43" t="s">
        <v>68</v>
      </c>
      <c r="L8" s="44">
        <v>44051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-0.15258787604614343</v>
      </c>
      <c r="C11" s="32">
        <v>-9.9472787093194404E-3</v>
      </c>
      <c r="D11" s="32">
        <v>-1.1129778346740005E-2</v>
      </c>
      <c r="E11" s="32">
        <v>-2.9409829594052583E-3</v>
      </c>
      <c r="F11" s="32">
        <v>-9.7011265406871439E-2</v>
      </c>
      <c r="G11" s="32">
        <v>-2.9346040044631372E-2</v>
      </c>
      <c r="H11" s="32">
        <v>6.7035644888031598E-3</v>
      </c>
      <c r="I11" s="68">
        <v>-3.4412945701384201E-3</v>
      </c>
      <c r="J11" s="46"/>
      <c r="K11" s="46"/>
      <c r="L11" s="47"/>
    </row>
    <row r="12" spans="1:12" x14ac:dyDescent="0.25">
      <c r="A12" s="69" t="s">
        <v>6</v>
      </c>
      <c r="B12" s="32">
        <v>-0.15312813887094434</v>
      </c>
      <c r="C12" s="32">
        <v>3.0318886365878761E-3</v>
      </c>
      <c r="D12" s="32">
        <v>2.0670308578107921E-5</v>
      </c>
      <c r="E12" s="32">
        <v>3.1349510009626158E-3</v>
      </c>
      <c r="F12" s="32">
        <v>-8.7675684900599626E-2</v>
      </c>
      <c r="G12" s="32">
        <v>-1.3184051325010326E-2</v>
      </c>
      <c r="H12" s="32">
        <v>3.2624357548016736E-3</v>
      </c>
      <c r="I12" s="68">
        <v>9.9311391459764309E-3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-0.24707803992740474</v>
      </c>
      <c r="C13" s="32">
        <v>-8.7748027422066999E-2</v>
      </c>
      <c r="D13" s="32">
        <v>-3.5011288226038162E-2</v>
      </c>
      <c r="E13" s="32">
        <v>-1.8773774893712236E-2</v>
      </c>
      <c r="F13" s="32">
        <v>-0.16973399505637277</v>
      </c>
      <c r="G13" s="32">
        <v>-7.5625648839667714E-2</v>
      </c>
      <c r="H13" s="32">
        <v>1.3092053460419528E-3</v>
      </c>
      <c r="I13" s="68">
        <v>-1.3809166849207744E-2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-9.9424184261036497E-2</v>
      </c>
      <c r="C14" s="32">
        <v>1.6905071521456483E-2</v>
      </c>
      <c r="D14" s="32">
        <v>-5.9970014992504206E-3</v>
      </c>
      <c r="E14" s="32">
        <v>-4.1868163967414551E-3</v>
      </c>
      <c r="F14" s="32">
        <v>-8.0546861122110736E-2</v>
      </c>
      <c r="G14" s="32">
        <v>-2.7839206968265362E-3</v>
      </c>
      <c r="H14" s="32">
        <v>-6.166991527894794E-3</v>
      </c>
      <c r="I14" s="68">
        <v>-6.4992959559474484E-3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-0.16414765100671136</v>
      </c>
      <c r="C15" s="32">
        <v>3.8591851322373083E-2</v>
      </c>
      <c r="D15" s="32">
        <v>1.0775652173913075E-2</v>
      </c>
      <c r="E15" s="32">
        <v>1.0663229435200483E-2</v>
      </c>
      <c r="F15" s="32">
        <v>-7.1643325345229658E-2</v>
      </c>
      <c r="G15" s="32">
        <v>-5.0794660739485575E-2</v>
      </c>
      <c r="H15" s="32">
        <v>1.9433051818083635E-2</v>
      </c>
      <c r="I15" s="68">
        <v>-1.0548168915841649E-2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-2.9944029850745846E-3</v>
      </c>
      <c r="C16" s="32">
        <v>7.386101032654202E-2</v>
      </c>
      <c r="D16" s="32">
        <v>-6.8033040784718501E-3</v>
      </c>
      <c r="E16" s="32">
        <v>9.8008549681993795E-3</v>
      </c>
      <c r="F16" s="32">
        <v>1.8817541489453582E-2</v>
      </c>
      <c r="G16" s="32">
        <v>1.8630588572332796E-2</v>
      </c>
      <c r="H16" s="32">
        <v>3.3703212505105329E-2</v>
      </c>
      <c r="I16" s="68">
        <v>-2.3216785213353575E-4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-0.12372589735983386</v>
      </c>
      <c r="C17" s="32">
        <v>2.3534303534303636E-2</v>
      </c>
      <c r="D17" s="32">
        <v>3.3695652173912904E-3</v>
      </c>
      <c r="E17" s="32">
        <v>8.9102124742974631E-3</v>
      </c>
      <c r="F17" s="32">
        <v>-6.4395608702913165E-2</v>
      </c>
      <c r="G17" s="32">
        <v>-7.2422916122956149E-3</v>
      </c>
      <c r="H17" s="32">
        <v>1.7060235749413399E-2</v>
      </c>
      <c r="I17" s="68">
        <v>-1.5187005998712033E-2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5.2934472934472954E-2</v>
      </c>
      <c r="C18" s="32">
        <v>7.0729116368903888E-2</v>
      </c>
      <c r="D18" s="32">
        <v>5.1935483870967802E-2</v>
      </c>
      <c r="E18" s="32">
        <v>2.5291828793774229E-2</v>
      </c>
      <c r="F18" s="32">
        <v>0.15375311148376936</v>
      </c>
      <c r="G18" s="32">
        <v>3.1124256704091025E-2</v>
      </c>
      <c r="H18" s="32">
        <v>9.4671707169275088E-2</v>
      </c>
      <c r="I18" s="68">
        <v>2.7074415383409711E-2</v>
      </c>
      <c r="J18" s="46"/>
      <c r="K18" s="46"/>
      <c r="L18" s="47"/>
    </row>
    <row r="19" spans="1:12" x14ac:dyDescent="0.25">
      <c r="A19" s="70" t="s">
        <v>1</v>
      </c>
      <c r="B19" s="32">
        <v>-9.8021240916713159E-2</v>
      </c>
      <c r="C19" s="32">
        <v>1.9677725118483425E-2</v>
      </c>
      <c r="D19" s="32">
        <v>-1.4871794871794797E-2</v>
      </c>
      <c r="E19" s="32">
        <v>8.0000000000000071E-3</v>
      </c>
      <c r="F19" s="32">
        <v>-4.6521200839492183E-3</v>
      </c>
      <c r="G19" s="32">
        <v>-2.4006098321447622E-2</v>
      </c>
      <c r="H19" s="32">
        <v>7.5592593939379782E-3</v>
      </c>
      <c r="I19" s="68">
        <v>-1.036183622859066E-2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-0.13918624161073834</v>
      </c>
      <c r="C21" s="32">
        <v>-8.0872297172427388E-3</v>
      </c>
      <c r="D21" s="32">
        <v>-6.8447797309800773E-3</v>
      </c>
      <c r="E21" s="32">
        <v>-5.1825944124268553E-3</v>
      </c>
      <c r="F21" s="32">
        <v>-0.13458642780887664</v>
      </c>
      <c r="G21" s="32">
        <v>-1.2007778637261546E-2</v>
      </c>
      <c r="H21" s="32">
        <v>1.6800440779227488E-2</v>
      </c>
      <c r="I21" s="68">
        <v>-7.6732565488832893E-3</v>
      </c>
      <c r="J21" s="46"/>
      <c r="K21" s="46"/>
      <c r="L21" s="46"/>
    </row>
    <row r="22" spans="1:12" x14ac:dyDescent="0.25">
      <c r="A22" s="69" t="s">
        <v>13</v>
      </c>
      <c r="B22" s="32">
        <v>-0.15479767625971474</v>
      </c>
      <c r="C22" s="32">
        <v>-1.4403183023872668E-2</v>
      </c>
      <c r="D22" s="32">
        <v>-1.5388971877638546E-2</v>
      </c>
      <c r="E22" s="32">
        <v>-1.1028934734657048E-3</v>
      </c>
      <c r="F22" s="32">
        <v>-3.9023226057483207E-2</v>
      </c>
      <c r="G22" s="32">
        <v>-4.8058883030725474E-2</v>
      </c>
      <c r="H22" s="32">
        <v>-4.7530810149529756E-3</v>
      </c>
      <c r="I22" s="68">
        <v>1.5645261915713249E-3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-0.25483937538694368</v>
      </c>
      <c r="C23" s="32">
        <v>1.0862262038073833E-2</v>
      </c>
      <c r="D23" s="32">
        <v>-6.201834862385347E-3</v>
      </c>
      <c r="E23" s="32">
        <v>3.3136966126656731E-3</v>
      </c>
      <c r="F23" s="32">
        <v>0.31890688992953198</v>
      </c>
      <c r="G23" s="32">
        <v>-0.17796165663048136</v>
      </c>
      <c r="H23" s="32">
        <v>-4.7130845951992573E-3</v>
      </c>
      <c r="I23" s="68">
        <v>-4.7849851032233381E-4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-0.18694367176634208</v>
      </c>
      <c r="C24" s="32">
        <v>-1.3423809858659652E-2</v>
      </c>
      <c r="D24" s="32">
        <v>-1.2914800309561159E-2</v>
      </c>
      <c r="E24" s="32">
        <v>-1.966062024575721E-3</v>
      </c>
      <c r="F24" s="32">
        <v>-7.5006373737609766E-2</v>
      </c>
      <c r="G24" s="32">
        <v>-4.7843319741111778E-2</v>
      </c>
      <c r="H24" s="32">
        <v>1.1057366827386783E-2</v>
      </c>
      <c r="I24" s="68">
        <v>-5.1142903779840543E-3</v>
      </c>
      <c r="J24" s="46"/>
      <c r="K24" s="46" t="s">
        <v>48</v>
      </c>
      <c r="L24" s="47">
        <v>73.715347045470182</v>
      </c>
    </row>
    <row r="25" spans="1:12" x14ac:dyDescent="0.25">
      <c r="A25" s="69" t="s">
        <v>50</v>
      </c>
      <c r="B25" s="32">
        <v>-0.14038812850354265</v>
      </c>
      <c r="C25" s="32">
        <v>-1.9909158745092914E-2</v>
      </c>
      <c r="D25" s="32">
        <v>-1.5180440097799508E-2</v>
      </c>
      <c r="E25" s="32">
        <v>-6.2524297006608665E-3</v>
      </c>
      <c r="F25" s="32">
        <v>-0.1468828650702092</v>
      </c>
      <c r="G25" s="32">
        <v>-1.8218000886838559E-2</v>
      </c>
      <c r="H25" s="32">
        <v>7.001932276327727E-3</v>
      </c>
      <c r="I25" s="68">
        <v>-7.3178849223726194E-3</v>
      </c>
      <c r="J25" s="46"/>
      <c r="K25" s="46" t="s">
        <v>49</v>
      </c>
      <c r="L25" s="47">
        <v>82.411914696337504</v>
      </c>
    </row>
    <row r="26" spans="1:12" x14ac:dyDescent="0.25">
      <c r="A26" s="69" t="s">
        <v>51</v>
      </c>
      <c r="B26" s="32">
        <v>-0.1191497213146262</v>
      </c>
      <c r="C26" s="32">
        <v>-1.7985001071352036E-2</v>
      </c>
      <c r="D26" s="32">
        <v>-1.4098008002409346E-2</v>
      </c>
      <c r="E26" s="32">
        <v>-8.0235585335666215E-3</v>
      </c>
      <c r="F26" s="32">
        <v>-0.10377643798781522</v>
      </c>
      <c r="G26" s="32">
        <v>-1.5847037110512052E-2</v>
      </c>
      <c r="H26" s="32">
        <v>1.110286886635814E-2</v>
      </c>
      <c r="I26" s="68">
        <v>-4.2012396398802831E-3</v>
      </c>
      <c r="J26" s="46"/>
      <c r="K26" s="46" t="s">
        <v>50</v>
      </c>
      <c r="L26" s="47">
        <v>87.7073670432234</v>
      </c>
    </row>
    <row r="27" spans="1:12" ht="17.25" customHeight="1" x14ac:dyDescent="0.25">
      <c r="A27" s="69" t="s">
        <v>52</v>
      </c>
      <c r="B27" s="32">
        <v>-0.11107236444265267</v>
      </c>
      <c r="C27" s="32">
        <v>-4.4652632767085976E-3</v>
      </c>
      <c r="D27" s="32">
        <v>-5.139022051773634E-3</v>
      </c>
      <c r="E27" s="32">
        <v>-4.1002022017524453E-3</v>
      </c>
      <c r="F27" s="32">
        <v>-8.4038973691556662E-2</v>
      </c>
      <c r="G27" s="32">
        <v>-1.7301613087788104E-2</v>
      </c>
      <c r="H27" s="32">
        <v>-3.6041294700583926E-4</v>
      </c>
      <c r="I27" s="68">
        <v>-3.9220659746013187E-3</v>
      </c>
      <c r="J27" s="59"/>
      <c r="K27" s="50" t="s">
        <v>51</v>
      </c>
      <c r="L27" s="47">
        <v>89.698251009033243</v>
      </c>
    </row>
    <row r="28" spans="1:12" x14ac:dyDescent="0.25">
      <c r="A28" s="69" t="s">
        <v>53</v>
      </c>
      <c r="B28" s="32">
        <v>-0.12139041966935149</v>
      </c>
      <c r="C28" s="32">
        <v>-1.1373493975904703E-3</v>
      </c>
      <c r="D28" s="32">
        <v>-5.3526220614830144E-4</v>
      </c>
      <c r="E28" s="32">
        <v>-1.2054001928640812E-4</v>
      </c>
      <c r="F28" s="32">
        <v>-4.7272559582944629E-2</v>
      </c>
      <c r="G28" s="32">
        <v>-3.5197606981717033E-2</v>
      </c>
      <c r="H28" s="32">
        <v>3.8623426769068825E-3</v>
      </c>
      <c r="I28" s="68">
        <v>5.5838818987412608E-3</v>
      </c>
      <c r="J28" s="54"/>
      <c r="K28" s="41" t="s">
        <v>52</v>
      </c>
      <c r="L28" s="47">
        <v>89.291473493247338</v>
      </c>
    </row>
    <row r="29" spans="1:12" ht="15.75" thickBot="1" x14ac:dyDescent="0.3">
      <c r="A29" s="71" t="s">
        <v>54</v>
      </c>
      <c r="B29" s="72">
        <v>-0.17695032397408217</v>
      </c>
      <c r="C29" s="72">
        <v>2.3836646963997898E-2</v>
      </c>
      <c r="D29" s="72">
        <v>-6.0719874804382457E-3</v>
      </c>
      <c r="E29" s="72">
        <v>1.4285714285714235E-2</v>
      </c>
      <c r="F29" s="72">
        <v>0.11473751875162441</v>
      </c>
      <c r="G29" s="72">
        <v>-3.2518185828090518E-2</v>
      </c>
      <c r="H29" s="72">
        <v>-3.5703077693011398E-2</v>
      </c>
      <c r="I29" s="73">
        <v>5.9785329774606266E-2</v>
      </c>
      <c r="J29" s="54"/>
      <c r="K29" s="41" t="s">
        <v>53</v>
      </c>
      <c r="L29" s="47">
        <v>87.96100042390843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80.388768898488109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Arts and recreation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74.981082754350965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82.369417400710859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87.286230543778274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89.344608879492597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89.351945172344287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87.908011869436194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82.807775377969762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74.516062461305637</v>
      </c>
    </row>
    <row r="43" spans="1:12" x14ac:dyDescent="0.25">
      <c r="K43" s="46" t="s">
        <v>49</v>
      </c>
      <c r="L43" s="47">
        <v>81.305632823365798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85.961187149645738</v>
      </c>
    </row>
    <row r="45" spans="1:12" ht="15.4" customHeight="1" x14ac:dyDescent="0.25">
      <c r="A45" s="26" t="str">
        <f>"Indexed number of payroll jobs in "&amp;$L$1&amp;" each week by age group"</f>
        <v>Indexed number of payroll jobs in Arts and recreation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88.085027868537381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88.892763555734732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87.860958033064847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82.304967602591788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84.860062194580195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84.828819026153184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88.942711360847383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82.164795594153787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94.53805926786751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85.886287625418049</v>
      </c>
    </row>
    <row r="59" spans="1:12" ht="15.4" customHeight="1" x14ac:dyDescent="0.25">
      <c r="K59" s="41" t="s">
        <v>2</v>
      </c>
      <c r="L59" s="47">
        <v>98.350515463917517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Arts and recreation services each week by State and Territory</v>
      </c>
      <c r="K60" s="41" t="s">
        <v>1</v>
      </c>
      <c r="L60" s="47">
        <v>88.888888888888886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84.868947134606842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81.222554696304357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90.544468126332106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83.668714255454361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100.36025566531086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87.357859531772576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96.597938144329902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89.538661468486026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85.220524211461566</v>
      </c>
    </row>
    <row r="72" spans="1:12" ht="15.4" customHeight="1" x14ac:dyDescent="0.25">
      <c r="K72" s="46" t="s">
        <v>5</v>
      </c>
      <c r="L72" s="47">
        <v>79.172579955698907</v>
      </c>
    </row>
    <row r="73" spans="1:12" ht="15.4" customHeight="1" x14ac:dyDescent="0.25">
      <c r="K73" s="46" t="s">
        <v>46</v>
      </c>
      <c r="L73" s="47">
        <v>89.871730284828516</v>
      </c>
    </row>
    <row r="74" spans="1:12" ht="15.4" customHeight="1" x14ac:dyDescent="0.25">
      <c r="K74" s="50" t="s">
        <v>4</v>
      </c>
      <c r="L74" s="47">
        <v>85.082821436136413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Arts and recreation services each week by State and Territory</v>
      </c>
      <c r="K75" s="41" t="s">
        <v>3</v>
      </c>
      <c r="L75" s="47">
        <v>100.352353282975</v>
      </c>
    </row>
    <row r="76" spans="1:12" ht="15.4" customHeight="1" x14ac:dyDescent="0.25">
      <c r="K76" s="41" t="s">
        <v>45</v>
      </c>
      <c r="L76" s="47">
        <v>86.444147157190628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101.4742268041237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87.816764132553601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85.531408157189631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81.98498748957465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89.033866852238461</v>
      </c>
    </row>
    <row r="85" spans="1:12" ht="15.4" customHeight="1" x14ac:dyDescent="0.25">
      <c r="K85" s="50" t="s">
        <v>4</v>
      </c>
      <c r="L85" s="47">
        <v>79.973895207906025</v>
      </c>
    </row>
    <row r="86" spans="1:12" ht="15.4" customHeight="1" x14ac:dyDescent="0.25">
      <c r="K86" s="41" t="s">
        <v>3</v>
      </c>
      <c r="L86" s="47">
        <v>92.544602810724612</v>
      </c>
    </row>
    <row r="87" spans="1:12" ht="15.4" customHeight="1" x14ac:dyDescent="0.25">
      <c r="K87" s="41" t="s">
        <v>45</v>
      </c>
      <c r="L87" s="47">
        <v>85.811192764273599</v>
      </c>
    </row>
    <row r="88" spans="1:12" ht="15.4" customHeight="1" x14ac:dyDescent="0.25">
      <c r="K88" s="41" t="s">
        <v>2</v>
      </c>
      <c r="L88" s="47">
        <v>97.733711048158639</v>
      </c>
    </row>
    <row r="89" spans="1:12" ht="15.4" customHeight="1" x14ac:dyDescent="0.25">
      <c r="K89" s="41" t="s">
        <v>1</v>
      </c>
      <c r="L89" s="47">
        <v>88.912024986985955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85.969463700931399</v>
      </c>
    </row>
    <row r="92" spans="1:12" ht="15" customHeight="1" x14ac:dyDescent="0.25">
      <c r="K92" s="46" t="s">
        <v>5</v>
      </c>
      <c r="L92" s="47">
        <v>76.973867111481781</v>
      </c>
    </row>
    <row r="93" spans="1:12" ht="15" customHeight="1" x14ac:dyDescent="0.25">
      <c r="A93" s="26"/>
      <c r="K93" s="46" t="s">
        <v>46</v>
      </c>
      <c r="L93" s="47">
        <v>91.127348643006272</v>
      </c>
    </row>
    <row r="94" spans="1:12" ht="15" customHeight="1" x14ac:dyDescent="0.25">
      <c r="K94" s="50" t="s">
        <v>4</v>
      </c>
      <c r="L94" s="47">
        <v>82.062278575424202</v>
      </c>
    </row>
    <row r="95" spans="1:12" ht="15" customHeight="1" x14ac:dyDescent="0.25">
      <c r="K95" s="41" t="s">
        <v>3</v>
      </c>
      <c r="L95" s="47">
        <v>100.58805940396691</v>
      </c>
    </row>
    <row r="96" spans="1:12" ht="15" customHeight="1" x14ac:dyDescent="0.25">
      <c r="K96" s="41" t="s">
        <v>45</v>
      </c>
      <c r="L96" s="47">
        <v>86.828716789146412</v>
      </c>
    </row>
    <row r="97" spans="1:12" ht="15" customHeight="1" x14ac:dyDescent="0.25">
      <c r="K97" s="41" t="s">
        <v>2</v>
      </c>
      <c r="L97" s="47">
        <v>101.03871576959395</v>
      </c>
    </row>
    <row r="98" spans="1:12" ht="15" customHeight="1" x14ac:dyDescent="0.25">
      <c r="K98" s="41" t="s">
        <v>1</v>
      </c>
      <c r="L98" s="47">
        <v>92.816241540864127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85.532854165780634</v>
      </c>
    </row>
    <row r="101" spans="1:12" x14ac:dyDescent="0.25">
      <c r="A101" s="25"/>
      <c r="B101" s="24"/>
      <c r="K101" s="46" t="s">
        <v>5</v>
      </c>
      <c r="L101" s="47">
        <v>73.674937447873234</v>
      </c>
    </row>
    <row r="102" spans="1:12" x14ac:dyDescent="0.25">
      <c r="A102" s="25"/>
      <c r="B102" s="24"/>
      <c r="K102" s="46" t="s">
        <v>46</v>
      </c>
      <c r="L102" s="47">
        <v>90.637091162143349</v>
      </c>
    </row>
    <row r="103" spans="1:12" x14ac:dyDescent="0.25">
      <c r="A103" s="25"/>
      <c r="B103" s="24"/>
      <c r="K103" s="50" t="s">
        <v>4</v>
      </c>
      <c r="L103" s="47">
        <v>82.524333395487588</v>
      </c>
    </row>
    <row r="104" spans="1:12" x14ac:dyDescent="0.25">
      <c r="A104" s="25"/>
      <c r="B104" s="24"/>
      <c r="K104" s="41" t="s">
        <v>3</v>
      </c>
      <c r="L104" s="47">
        <v>99.295724110435572</v>
      </c>
    </row>
    <row r="105" spans="1:12" x14ac:dyDescent="0.25">
      <c r="A105" s="25"/>
      <c r="B105" s="24"/>
      <c r="K105" s="41" t="s">
        <v>45</v>
      </c>
      <c r="L105" s="47">
        <v>87.931034482758619</v>
      </c>
    </row>
    <row r="106" spans="1:12" x14ac:dyDescent="0.25">
      <c r="A106" s="25"/>
      <c r="B106" s="24"/>
      <c r="K106" s="41" t="s">
        <v>2</v>
      </c>
      <c r="L106" s="47">
        <v>106.04532577903683</v>
      </c>
    </row>
    <row r="107" spans="1:12" x14ac:dyDescent="0.25">
      <c r="A107" s="25"/>
      <c r="B107" s="24"/>
      <c r="K107" s="41" t="s">
        <v>1</v>
      </c>
      <c r="L107" s="47">
        <v>91.911504424778755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95.150418457362591</v>
      </c>
    </row>
    <row r="111" spans="1:12" x14ac:dyDescent="0.25">
      <c r="K111" s="75">
        <v>43918</v>
      </c>
      <c r="L111" s="47">
        <v>84.459963809092969</v>
      </c>
    </row>
    <row r="112" spans="1:12" x14ac:dyDescent="0.25">
      <c r="K112" s="75">
        <v>43925</v>
      </c>
      <c r="L112" s="47">
        <v>75.27086631983714</v>
      </c>
    </row>
    <row r="113" spans="11:12" x14ac:dyDescent="0.25">
      <c r="K113" s="75">
        <v>43932</v>
      </c>
      <c r="L113" s="47">
        <v>72.291902284551</v>
      </c>
    </row>
    <row r="114" spans="11:12" x14ac:dyDescent="0.25">
      <c r="K114" s="75">
        <v>43939</v>
      </c>
      <c r="L114" s="47">
        <v>71.843474327075313</v>
      </c>
    </row>
    <row r="115" spans="11:12" x14ac:dyDescent="0.25">
      <c r="K115" s="75">
        <v>43946</v>
      </c>
      <c r="L115" s="47">
        <v>74.806604840533822</v>
      </c>
    </row>
    <row r="116" spans="11:12" x14ac:dyDescent="0.25">
      <c r="K116" s="75">
        <v>43953</v>
      </c>
      <c r="L116" s="47">
        <v>75.770187740330243</v>
      </c>
    </row>
    <row r="117" spans="11:12" x14ac:dyDescent="0.25">
      <c r="K117" s="75">
        <v>43960</v>
      </c>
      <c r="L117" s="47">
        <v>74.546482696222569</v>
      </c>
    </row>
    <row r="118" spans="11:12" x14ac:dyDescent="0.25">
      <c r="K118" s="75">
        <v>43967</v>
      </c>
      <c r="L118" s="47">
        <v>73.806265550780367</v>
      </c>
    </row>
    <row r="119" spans="11:12" x14ac:dyDescent="0.25">
      <c r="K119" s="75">
        <v>43974</v>
      </c>
      <c r="L119" s="47">
        <v>74.031327753901834</v>
      </c>
    </row>
    <row r="120" spans="11:12" x14ac:dyDescent="0.25">
      <c r="K120" s="75">
        <v>43981</v>
      </c>
      <c r="L120" s="47">
        <v>74.319724044333853</v>
      </c>
    </row>
    <row r="121" spans="11:12" x14ac:dyDescent="0.25">
      <c r="K121" s="75">
        <v>43988</v>
      </c>
      <c r="L121" s="47">
        <v>76.24462791223705</v>
      </c>
    </row>
    <row r="122" spans="11:12" x14ac:dyDescent="0.25">
      <c r="K122" s="75">
        <v>43995</v>
      </c>
      <c r="L122" s="47">
        <v>78.114679936665908</v>
      </c>
    </row>
    <row r="123" spans="11:12" x14ac:dyDescent="0.25">
      <c r="K123" s="75">
        <v>44002</v>
      </c>
      <c r="L123" s="47">
        <v>80.772449672019903</v>
      </c>
    </row>
    <row r="124" spans="11:12" x14ac:dyDescent="0.25">
      <c r="K124" s="75">
        <v>44009</v>
      </c>
      <c r="L124" s="47">
        <v>79.728568197240449</v>
      </c>
    </row>
    <row r="125" spans="11:12" x14ac:dyDescent="0.25">
      <c r="K125" s="75">
        <v>44016</v>
      </c>
      <c r="L125" s="47">
        <v>83.078489029631314</v>
      </c>
    </row>
    <row r="126" spans="11:12" x14ac:dyDescent="0.25">
      <c r="K126" s="75">
        <v>44023</v>
      </c>
      <c r="L126" s="47">
        <v>85.592626102691696</v>
      </c>
    </row>
    <row r="127" spans="11:12" x14ac:dyDescent="0.25">
      <c r="K127" s="75">
        <v>44030</v>
      </c>
      <c r="L127" s="47">
        <v>85.74756842343362</v>
      </c>
    </row>
    <row r="128" spans="11:12" x14ac:dyDescent="0.25">
      <c r="K128" s="75">
        <v>44037</v>
      </c>
      <c r="L128" s="47">
        <v>85.94774937796879</v>
      </c>
    </row>
    <row r="129" spans="1:12" x14ac:dyDescent="0.25">
      <c r="K129" s="75">
        <v>44044</v>
      </c>
      <c r="L129" s="47">
        <v>85.694978511648941</v>
      </c>
    </row>
    <row r="130" spans="1:12" x14ac:dyDescent="0.25">
      <c r="K130" s="75">
        <v>44051</v>
      </c>
      <c r="L130" s="47">
        <v>84.741212395385659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95.743665654829613</v>
      </c>
    </row>
    <row r="153" spans="11:12" x14ac:dyDescent="0.25">
      <c r="K153" s="75">
        <v>43918</v>
      </c>
      <c r="L153" s="47">
        <v>90.560061693601909</v>
      </c>
    </row>
    <row r="154" spans="11:12" x14ac:dyDescent="0.25">
      <c r="K154" s="75">
        <v>43925</v>
      </c>
      <c r="L154" s="47">
        <v>88.318064464230432</v>
      </c>
    </row>
    <row r="155" spans="11:12" x14ac:dyDescent="0.25">
      <c r="K155" s="75">
        <v>43932</v>
      </c>
      <c r="L155" s="47">
        <v>87.459469695149465</v>
      </c>
    </row>
    <row r="156" spans="11:12" x14ac:dyDescent="0.25">
      <c r="K156" s="75">
        <v>43939</v>
      </c>
      <c r="L156" s="47">
        <v>102.0429725244426</v>
      </c>
    </row>
    <row r="157" spans="11:12" x14ac:dyDescent="0.25">
      <c r="K157" s="75">
        <v>43946</v>
      </c>
      <c r="L157" s="47">
        <v>102.14747562763927</v>
      </c>
    </row>
    <row r="158" spans="11:12" x14ac:dyDescent="0.25">
      <c r="K158" s="75">
        <v>43953</v>
      </c>
      <c r="L158" s="47">
        <v>100.79444282750065</v>
      </c>
    </row>
    <row r="159" spans="11:12" x14ac:dyDescent="0.25">
      <c r="K159" s="75">
        <v>43960</v>
      </c>
      <c r="L159" s="47">
        <v>88.648110862697081</v>
      </c>
    </row>
    <row r="160" spans="11:12" x14ac:dyDescent="0.25">
      <c r="K160" s="75">
        <v>43967</v>
      </c>
      <c r="L160" s="47">
        <v>84.634864264435478</v>
      </c>
    </row>
    <row r="161" spans="11:12" x14ac:dyDescent="0.25">
      <c r="K161" s="75">
        <v>43974</v>
      </c>
      <c r="L161" s="47">
        <v>83.702106915918577</v>
      </c>
    </row>
    <row r="162" spans="11:12" x14ac:dyDescent="0.25">
      <c r="K162" s="75">
        <v>43981</v>
      </c>
      <c r="L162" s="47">
        <v>84.194271278655307</v>
      </c>
    </row>
    <row r="163" spans="11:12" x14ac:dyDescent="0.25">
      <c r="K163" s="75">
        <v>43988</v>
      </c>
      <c r="L163" s="47">
        <v>94.254016719546001</v>
      </c>
    </row>
    <row r="164" spans="11:12" x14ac:dyDescent="0.25">
      <c r="K164" s="75">
        <v>43995</v>
      </c>
      <c r="L164" s="47">
        <v>97.627365437166944</v>
      </c>
    </row>
    <row r="165" spans="11:12" x14ac:dyDescent="0.25">
      <c r="K165" s="75">
        <v>44002</v>
      </c>
      <c r="L165" s="47">
        <v>94.926971170634829</v>
      </c>
    </row>
    <row r="166" spans="11:12" x14ac:dyDescent="0.25">
      <c r="K166" s="75">
        <v>44009</v>
      </c>
      <c r="L166" s="47">
        <v>91.284738447325253</v>
      </c>
    </row>
    <row r="167" spans="11:12" x14ac:dyDescent="0.25">
      <c r="K167" s="75">
        <v>44016</v>
      </c>
      <c r="L167" s="47">
        <v>96.28648654853265</v>
      </c>
    </row>
    <row r="168" spans="11:12" x14ac:dyDescent="0.25">
      <c r="K168" s="75">
        <v>44023</v>
      </c>
      <c r="L168" s="47">
        <v>93.028903383307551</v>
      </c>
    </row>
    <row r="169" spans="11:12" x14ac:dyDescent="0.25">
      <c r="K169" s="75">
        <v>44030</v>
      </c>
      <c r="L169" s="47">
        <v>91.233175018809391</v>
      </c>
    </row>
    <row r="170" spans="11:12" x14ac:dyDescent="0.25">
      <c r="K170" s="75">
        <v>44037</v>
      </c>
      <c r="L170" s="47">
        <v>90.007321654928049</v>
      </c>
    </row>
    <row r="171" spans="11:12" x14ac:dyDescent="0.25">
      <c r="K171" s="75">
        <v>44044</v>
      </c>
      <c r="L171" s="47">
        <v>89.697579947644243</v>
      </c>
    </row>
    <row r="172" spans="11:12" x14ac:dyDescent="0.25">
      <c r="K172" s="75">
        <v>44051</v>
      </c>
      <c r="L172" s="47">
        <v>90.298873459312858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89415-7C58-41A6-BA08-2D821B2C02D7}">
  <sheetPr codeName="Sheet4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21</v>
      </c>
    </row>
    <row r="2" spans="1:12" ht="19.5" customHeight="1" x14ac:dyDescent="0.3">
      <c r="A2" s="7" t="str">
        <f>"Weekly Payroll Jobs and Wages in Australia - " &amp;$L$1</f>
        <v>Weekly Payroll Jobs and Wages in Australia - Agriculture, forestry and fishing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44051</v>
      </c>
    </row>
    <row r="3" spans="1:12" ht="15" customHeight="1" x14ac:dyDescent="0.25">
      <c r="A3" s="38" t="str">
        <f>"Week ending "&amp;TEXT($L$2,"dddd dd mmmm yyyy")</f>
        <v>Week ending Saturday 08 August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44023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44030</v>
      </c>
    </row>
    <row r="6" spans="1:12" ht="16.5" customHeight="1" thickBot="1" x14ac:dyDescent="0.3">
      <c r="A6" s="36" t="str">
        <f>"Change in payroll jobs and total wages, "&amp;$L$1</f>
        <v>Change in payroll jobs and total wages, Agriculture, forestry and fishing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44037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44044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08 August (Change since 100th case of COVID-19)</v>
      </c>
      <c r="C8" s="99" t="str">
        <f>"% Change between " &amp; TEXT($L$4,"dd mmmm")&amp;" and "&amp; TEXT($L$2,"dd mmmm") &amp; " (monthly change)"</f>
        <v>% Change between 11 July and 08 August (monthly change)</v>
      </c>
      <c r="D8" s="80" t="str">
        <f>"% Change between " &amp; TEXT($L$7,"dd mmmm")&amp;" and "&amp; TEXT($L$2,"dd mmmm") &amp; " (weekly change)"</f>
        <v>% Change between 01 August and 08 August (weekly change)</v>
      </c>
      <c r="E8" s="82" t="str">
        <f>"% Change between " &amp; TEXT($L$6,"dd mmmm")&amp;" and "&amp; TEXT($L$7,"dd mmmm") &amp; " (weekly change)"</f>
        <v>% Change between 25 July and 01 August (weekly change)</v>
      </c>
      <c r="F8" s="101" t="str">
        <f>"% Change between " &amp; TEXT($L$3,"dd mmmm")&amp;" and "&amp; TEXT($L$2,"dd mmmm") &amp; " (Change since 100th case of COVID-19)"</f>
        <v>% Change between 14 March and 08 August (Change since 100th case of COVID-19)</v>
      </c>
      <c r="G8" s="99" t="str">
        <f>"% Change between " &amp; TEXT($L$4,"dd mmmm")&amp;" and "&amp; TEXT($L$2,"dd mmmm") &amp; " (monthly change)"</f>
        <v>% Change between 11 July and 08 August (monthly change)</v>
      </c>
      <c r="H8" s="80" t="str">
        <f>"% Change between " &amp; TEXT($L$7,"dd mmmm")&amp;" and "&amp; TEXT($L$2,"dd mmmm") &amp; " (weekly change)"</f>
        <v>% Change between 01 August and 08 August (weekly change)</v>
      </c>
      <c r="I8" s="82" t="str">
        <f>"% Change between " &amp; TEXT($L$6,"dd mmmm")&amp;" and "&amp; TEXT($L$7,"dd mmmm") &amp; " (weekly change)"</f>
        <v>% Change between 25 July and 01 August (weekly change)</v>
      </c>
      <c r="J8" s="57"/>
      <c r="K8" s="43" t="s">
        <v>68</v>
      </c>
      <c r="L8" s="44">
        <v>44051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-0.10998283756934402</v>
      </c>
      <c r="C11" s="32">
        <v>-5.8376366526780465E-2</v>
      </c>
      <c r="D11" s="32">
        <v>-2.1186053068512845E-2</v>
      </c>
      <c r="E11" s="32">
        <v>-1.7702042543370378E-2</v>
      </c>
      <c r="F11" s="32">
        <v>-9.0218627093117676E-2</v>
      </c>
      <c r="G11" s="32">
        <v>-5.3453783538557453E-2</v>
      </c>
      <c r="H11" s="32">
        <v>-1.7498498124757345E-2</v>
      </c>
      <c r="I11" s="68">
        <v>-1.1256958195460909E-2</v>
      </c>
      <c r="J11" s="46"/>
      <c r="K11" s="46"/>
      <c r="L11" s="47"/>
    </row>
    <row r="12" spans="1:12" x14ac:dyDescent="0.25">
      <c r="A12" s="69" t="s">
        <v>6</v>
      </c>
      <c r="B12" s="32">
        <v>-0.10795710032205141</v>
      </c>
      <c r="C12" s="32">
        <v>-7.1862552949358283E-2</v>
      </c>
      <c r="D12" s="32">
        <v>-2.6985915492957702E-2</v>
      </c>
      <c r="E12" s="32">
        <v>-1.6876812302479394E-2</v>
      </c>
      <c r="F12" s="32">
        <v>-0.10171216505087954</v>
      </c>
      <c r="G12" s="32">
        <v>-7.5108635943886615E-2</v>
      </c>
      <c r="H12" s="32">
        <v>-2.6507710767398107E-2</v>
      </c>
      <c r="I12" s="68">
        <v>-8.5630661376099315E-3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-0.1656833064295069</v>
      </c>
      <c r="C13" s="32">
        <v>-6.6387648682730727E-2</v>
      </c>
      <c r="D13" s="32">
        <v>-2.5849217638691413E-2</v>
      </c>
      <c r="E13" s="32">
        <v>-1.4474468159674792E-2</v>
      </c>
      <c r="F13" s="32">
        <v>-0.14959964336495046</v>
      </c>
      <c r="G13" s="32">
        <v>-6.163073895043214E-2</v>
      </c>
      <c r="H13" s="32">
        <v>-2.0338921673343058E-2</v>
      </c>
      <c r="I13" s="68">
        <v>-2.1573238045042853E-3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-3.0441998193194375E-2</v>
      </c>
      <c r="C14" s="32">
        <v>-5.5071414595969426E-2</v>
      </c>
      <c r="D14" s="32">
        <v>-1.8221921057089641E-2</v>
      </c>
      <c r="E14" s="32">
        <v>-2.0379036808390594E-2</v>
      </c>
      <c r="F14" s="32">
        <v>1.0540108350695077E-2</v>
      </c>
      <c r="G14" s="32">
        <v>-5.9740230277257833E-2</v>
      </c>
      <c r="H14" s="32">
        <v>-4.2090506721625953E-3</v>
      </c>
      <c r="I14" s="68">
        <v>-1.1380542336013044E-2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-0.10850945837697945</v>
      </c>
      <c r="C15" s="32">
        <v>-3.3081601283165174E-2</v>
      </c>
      <c r="D15" s="32">
        <v>0</v>
      </c>
      <c r="E15" s="32">
        <v>-2.5133077285897198E-2</v>
      </c>
      <c r="F15" s="32">
        <v>-4.0913542266770575E-2</v>
      </c>
      <c r="G15" s="32">
        <v>-1.866261314097617E-2</v>
      </c>
      <c r="H15" s="32">
        <v>0</v>
      </c>
      <c r="I15" s="68">
        <v>-9.4690755089117395E-3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-0.11065382224984466</v>
      </c>
      <c r="C16" s="32">
        <v>-4.2004418557943346E-2</v>
      </c>
      <c r="D16" s="32">
        <v>-2.5432132398011342E-2</v>
      </c>
      <c r="E16" s="32">
        <v>-8.7760750691959766E-3</v>
      </c>
      <c r="F16" s="32">
        <v>-0.13051033463563688</v>
      </c>
      <c r="G16" s="32">
        <v>-3.9428562056311733E-2</v>
      </c>
      <c r="H16" s="32">
        <v>-4.2298641470610465E-2</v>
      </c>
      <c r="I16" s="68">
        <v>-1.5123812777544821E-2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-0.17753820505696016</v>
      </c>
      <c r="C17" s="32">
        <v>-5.7812201591511903E-2</v>
      </c>
      <c r="D17" s="32">
        <v>-2.4484235966164891E-2</v>
      </c>
      <c r="E17" s="32">
        <v>-2.0234635668926915E-2</v>
      </c>
      <c r="F17" s="32">
        <v>-0.15525964523671121</v>
      </c>
      <c r="G17" s="32">
        <v>-6.2541308568700993E-3</v>
      </c>
      <c r="H17" s="32">
        <v>-4.7567736809271954E-3</v>
      </c>
      <c r="I17" s="68">
        <v>-3.5029010196274468E-2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-6.8623024830698487E-3</v>
      </c>
      <c r="C18" s="32">
        <v>-7.9581589958158894E-2</v>
      </c>
      <c r="D18" s="32">
        <v>-1.5014925373134203E-2</v>
      </c>
      <c r="E18" s="32">
        <v>-2.4034959941733436E-2</v>
      </c>
      <c r="F18" s="32">
        <v>-4.7239379089177413E-2</v>
      </c>
      <c r="G18" s="32">
        <v>-7.3977183688006432E-2</v>
      </c>
      <c r="H18" s="32">
        <v>-2.4927275007236793E-2</v>
      </c>
      <c r="I18" s="68">
        <v>-3.6379569891258789E-2</v>
      </c>
      <c r="J18" s="46"/>
      <c r="K18" s="46"/>
      <c r="L18" s="47"/>
    </row>
    <row r="19" spans="1:12" x14ac:dyDescent="0.25">
      <c r="A19" s="70" t="s">
        <v>1</v>
      </c>
      <c r="B19" s="32">
        <v>-0.19071856287425148</v>
      </c>
      <c r="C19" s="32">
        <v>-0.14190476190476187</v>
      </c>
      <c r="D19" s="32">
        <v>-3.4642857142857086E-2</v>
      </c>
      <c r="E19" s="32">
        <v>-7.2847682119205337E-2</v>
      </c>
      <c r="F19" s="32">
        <v>-9.378797232715641E-2</v>
      </c>
      <c r="G19" s="32">
        <v>-9.3190612719149302E-2</v>
      </c>
      <c r="H19" s="32">
        <v>-9.5208466230581879E-3</v>
      </c>
      <c r="I19" s="68">
        <v>-3.6549964723696204E-2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-0.11483606288358672</v>
      </c>
      <c r="C21" s="32">
        <v>-5.9697839552802612E-2</v>
      </c>
      <c r="D21" s="32">
        <v>-2.055273097036614E-2</v>
      </c>
      <c r="E21" s="32">
        <v>-1.8219417406496241E-2</v>
      </c>
      <c r="F21" s="32">
        <v>-9.6173182792735457E-2</v>
      </c>
      <c r="G21" s="32">
        <v>-5.6255358332734651E-2</v>
      </c>
      <c r="H21" s="32">
        <v>-1.8216098475483999E-2</v>
      </c>
      <c r="I21" s="68">
        <v>-1.2332443109071112E-2</v>
      </c>
      <c r="J21" s="46"/>
      <c r="K21" s="46"/>
      <c r="L21" s="46"/>
    </row>
    <row r="22" spans="1:12" x14ac:dyDescent="0.25">
      <c r="A22" s="69" t="s">
        <v>13</v>
      </c>
      <c r="B22" s="32">
        <v>-9.9046962966482188E-2</v>
      </c>
      <c r="C22" s="32">
        <v>-5.0199839727536832E-2</v>
      </c>
      <c r="D22" s="32">
        <v>-2.0621288023550122E-2</v>
      </c>
      <c r="E22" s="32">
        <v>-1.4806146331535541E-2</v>
      </c>
      <c r="F22" s="32">
        <v>-6.0613113668448682E-2</v>
      </c>
      <c r="G22" s="32">
        <v>-3.858795800104553E-2</v>
      </c>
      <c r="H22" s="32">
        <v>-1.4186778689349144E-2</v>
      </c>
      <c r="I22" s="68">
        <v>-5.7464101163710035E-3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-1.1320808023732254E-2</v>
      </c>
      <c r="C23" s="32">
        <v>-0.10271025641025644</v>
      </c>
      <c r="D23" s="32">
        <v>-4.0463394570880218E-2</v>
      </c>
      <c r="E23" s="32">
        <v>-3.2497678737233082E-2</v>
      </c>
      <c r="F23" s="32">
        <v>6.1055278517304856E-2</v>
      </c>
      <c r="G23" s="32">
        <v>-0.10002980282282192</v>
      </c>
      <c r="H23" s="32">
        <v>-2.6743362744584664E-2</v>
      </c>
      <c r="I23" s="68">
        <v>-1.395416142827044E-2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-0.11539156922472238</v>
      </c>
      <c r="C24" s="32">
        <v>-6.2971238247233163E-2</v>
      </c>
      <c r="D24" s="32">
        <v>-2.2300173761946152E-2</v>
      </c>
      <c r="E24" s="32">
        <v>-1.872047174167879E-2</v>
      </c>
      <c r="F24" s="32">
        <v>-9.0133627013124773E-2</v>
      </c>
      <c r="G24" s="32">
        <v>-5.6847436713787114E-2</v>
      </c>
      <c r="H24" s="32">
        <v>-2.1569863793259758E-2</v>
      </c>
      <c r="I24" s="68">
        <v>-6.8877084080903872E-3</v>
      </c>
      <c r="J24" s="46"/>
      <c r="K24" s="46" t="s">
        <v>48</v>
      </c>
      <c r="L24" s="47">
        <v>110.18505438621273</v>
      </c>
    </row>
    <row r="25" spans="1:12" x14ac:dyDescent="0.25">
      <c r="A25" s="69" t="s">
        <v>50</v>
      </c>
      <c r="B25" s="32">
        <v>-9.2729305653907801E-2</v>
      </c>
      <c r="C25" s="32">
        <v>-4.1992129083038177E-2</v>
      </c>
      <c r="D25" s="32">
        <v>-1.7794544867656525E-2</v>
      </c>
      <c r="E25" s="32">
        <v>-1.3454342807101338E-2</v>
      </c>
      <c r="F25" s="32">
        <v>-7.9797187150251858E-2</v>
      </c>
      <c r="G25" s="32">
        <v>-3.8389291300848449E-2</v>
      </c>
      <c r="H25" s="32">
        <v>-1.2658597544800143E-2</v>
      </c>
      <c r="I25" s="68">
        <v>-1.382761315110459E-2</v>
      </c>
      <c r="J25" s="46"/>
      <c r="K25" s="46" t="s">
        <v>49</v>
      </c>
      <c r="L25" s="47">
        <v>94.405686024041131</v>
      </c>
    </row>
    <row r="26" spans="1:12" x14ac:dyDescent="0.25">
      <c r="A26" s="69" t="s">
        <v>51</v>
      </c>
      <c r="B26" s="32">
        <v>-9.0370212220846402E-2</v>
      </c>
      <c r="C26" s="32">
        <v>-3.8039286520659354E-2</v>
      </c>
      <c r="D26" s="32">
        <v>-1.3219381137669073E-2</v>
      </c>
      <c r="E26" s="32">
        <v>-1.040568416227361E-2</v>
      </c>
      <c r="F26" s="32">
        <v>-8.6965311386252186E-2</v>
      </c>
      <c r="G26" s="32">
        <v>-2.5551129991663646E-2</v>
      </c>
      <c r="H26" s="32">
        <v>-7.9198897995449435E-3</v>
      </c>
      <c r="I26" s="68">
        <v>-1.8870798763549468E-3</v>
      </c>
      <c r="J26" s="46"/>
      <c r="K26" s="46" t="s">
        <v>50</v>
      </c>
      <c r="L26" s="47">
        <v>94.703887294547357</v>
      </c>
    </row>
    <row r="27" spans="1:12" ht="17.25" customHeight="1" x14ac:dyDescent="0.25">
      <c r="A27" s="69" t="s">
        <v>52</v>
      </c>
      <c r="B27" s="32">
        <v>-8.7012141229008688E-2</v>
      </c>
      <c r="C27" s="32">
        <v>-3.8576467130400749E-2</v>
      </c>
      <c r="D27" s="32">
        <v>-1.3595014323767418E-2</v>
      </c>
      <c r="E27" s="32">
        <v>-1.3094588562075349E-2</v>
      </c>
      <c r="F27" s="32">
        <v>-8.4059107946912848E-2</v>
      </c>
      <c r="G27" s="32">
        <v>-4.7059827232753926E-2</v>
      </c>
      <c r="H27" s="32">
        <v>-9.3442314856888586E-3</v>
      </c>
      <c r="I27" s="68">
        <v>-1.8597208064152326E-2</v>
      </c>
      <c r="J27" s="59"/>
      <c r="K27" s="50" t="s">
        <v>51</v>
      </c>
      <c r="L27" s="47">
        <v>94.559972671762253</v>
      </c>
    </row>
    <row r="28" spans="1:12" x14ac:dyDescent="0.25">
      <c r="A28" s="69" t="s">
        <v>53</v>
      </c>
      <c r="B28" s="32">
        <v>-0.12035396655994313</v>
      </c>
      <c r="C28" s="32">
        <v>-5.8293820813101083E-2</v>
      </c>
      <c r="D28" s="32">
        <v>-2.275071633237824E-2</v>
      </c>
      <c r="E28" s="32">
        <v>-2.0042602633617346E-2</v>
      </c>
      <c r="F28" s="32">
        <v>-9.2270238228835955E-2</v>
      </c>
      <c r="G28" s="32">
        <v>-4.2166903201348638E-2</v>
      </c>
      <c r="H28" s="32">
        <v>-1.5711391388682494E-2</v>
      </c>
      <c r="I28" s="68">
        <v>-8.5569613186877724E-3</v>
      </c>
      <c r="J28" s="54"/>
      <c r="K28" s="41" t="s">
        <v>52</v>
      </c>
      <c r="L28" s="47">
        <v>94.962087733172069</v>
      </c>
    </row>
    <row r="29" spans="1:12" ht="15.75" thickBot="1" x14ac:dyDescent="0.3">
      <c r="A29" s="71" t="s">
        <v>54</v>
      </c>
      <c r="B29" s="72">
        <v>-0.16523636363636363</v>
      </c>
      <c r="C29" s="72">
        <v>-9.9372275501307783E-2</v>
      </c>
      <c r="D29" s="72">
        <v>-3.7708430367955348E-2</v>
      </c>
      <c r="E29" s="72">
        <v>-2.4977293369663922E-2</v>
      </c>
      <c r="F29" s="72">
        <v>-0.10713239251083373</v>
      </c>
      <c r="G29" s="72">
        <v>-0.12017478495230527</v>
      </c>
      <c r="H29" s="72">
        <v>-3.8609397009099267E-2</v>
      </c>
      <c r="I29" s="73">
        <v>-2.1676430057544382E-2</v>
      </c>
      <c r="J29" s="54"/>
      <c r="K29" s="41" t="s">
        <v>53</v>
      </c>
      <c r="L29" s="47">
        <v>93.409818569903948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92.686868686868678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Agriculture, forestry and fishing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103.03715214013278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90.478530018669545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92.370765159703325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92.181561979589219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92.557100990835934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90.01245108502313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86.747474747474755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98.867919197626776</v>
      </c>
    </row>
    <row r="43" spans="1:12" x14ac:dyDescent="0.25">
      <c r="K43" s="46" t="s">
        <v>49</v>
      </c>
      <c r="L43" s="47">
        <v>88.460843077527755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90.72706943460922</v>
      </c>
    </row>
    <row r="45" spans="1:12" ht="15.4" customHeight="1" x14ac:dyDescent="0.25">
      <c r="A45" s="26" t="str">
        <f>"Indexed number of payroll jobs in "&amp;$L$1&amp;" each week by age group"</f>
        <v>Indexed number of payroll jobs in Agriculture, forestry and fishing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90.962978777915353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91.298785877099135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87.964603344005681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83.476363636363644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94.030605211157578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90.274399143718981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101.8110569794535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91.06320090411198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92.61336169389925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91.422651933701658</v>
      </c>
    </row>
    <row r="59" spans="1:12" ht="15.4" customHeight="1" x14ac:dyDescent="0.25">
      <c r="K59" s="41" t="s">
        <v>2</v>
      </c>
      <c r="L59" s="47">
        <v>102.20750551876378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Agriculture, forestry and fishing each week by State and Territory</v>
      </c>
      <c r="K60" s="41" t="s">
        <v>1</v>
      </c>
      <c r="L60" s="47">
        <v>94.312796208530798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89.02164422590873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86.70331808893647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97.887100190637582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88.35955837607581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90.757033742627868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87.693370165745847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93.929359823399565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84.834123222748815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86.527273562795827</v>
      </c>
    </row>
    <row r="72" spans="1:12" ht="15.4" customHeight="1" x14ac:dyDescent="0.25">
      <c r="K72" s="46" t="s">
        <v>5</v>
      </c>
      <c r="L72" s="47">
        <v>84.462391748564755</v>
      </c>
    </row>
    <row r="73" spans="1:12" ht="15.4" customHeight="1" x14ac:dyDescent="0.25">
      <c r="K73" s="46" t="s">
        <v>46</v>
      </c>
      <c r="L73" s="47">
        <v>96.366341876721023</v>
      </c>
    </row>
    <row r="74" spans="1:12" ht="15.4" customHeight="1" x14ac:dyDescent="0.25">
      <c r="K74" s="50" t="s">
        <v>4</v>
      </c>
      <c r="L74" s="47">
        <v>88.35955837607581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Agriculture, forestry and fishing each week by State and Territory</v>
      </c>
      <c r="K75" s="41" t="s">
        <v>3</v>
      </c>
      <c r="L75" s="47">
        <v>88.390795707241608</v>
      </c>
    </row>
    <row r="76" spans="1:12" ht="15.4" customHeight="1" x14ac:dyDescent="0.25">
      <c r="K76" s="41" t="s">
        <v>45</v>
      </c>
      <c r="L76" s="47">
        <v>85.699723756906081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92.317880794701992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83.146919431279613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97.757575757575751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87.821303234373516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102.60983036102654</v>
      </c>
    </row>
    <row r="85" spans="1:12" ht="15.4" customHeight="1" x14ac:dyDescent="0.25">
      <c r="K85" s="50" t="s">
        <v>4</v>
      </c>
      <c r="L85" s="47">
        <v>94.803266518188565</v>
      </c>
    </row>
    <row r="86" spans="1:12" ht="15.4" customHeight="1" x14ac:dyDescent="0.25">
      <c r="K86" s="41" t="s">
        <v>3</v>
      </c>
      <c r="L86" s="47">
        <v>94.051969143321159</v>
      </c>
    </row>
    <row r="87" spans="1:12" ht="15.4" customHeight="1" x14ac:dyDescent="0.25">
      <c r="K87" s="41" t="s">
        <v>45</v>
      </c>
      <c r="L87" s="47">
        <v>85.356068204613848</v>
      </c>
    </row>
    <row r="88" spans="1:12" ht="15.4" customHeight="1" x14ac:dyDescent="0.25">
      <c r="K88" s="41" t="s">
        <v>2</v>
      </c>
      <c r="L88" s="47">
        <v>112.46819338422391</v>
      </c>
    </row>
    <row r="89" spans="1:12" ht="15.4" customHeight="1" x14ac:dyDescent="0.25">
      <c r="K89" s="41" t="s">
        <v>1</v>
      </c>
      <c r="L89" s="47">
        <v>93.45794392523365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94.787878787878782</v>
      </c>
    </row>
    <row r="92" spans="1:12" ht="15" customHeight="1" x14ac:dyDescent="0.25">
      <c r="K92" s="46" t="s">
        <v>5</v>
      </c>
      <c r="L92" s="47">
        <v>84.42568528881722</v>
      </c>
    </row>
    <row r="93" spans="1:12" ht="15" customHeight="1" x14ac:dyDescent="0.25">
      <c r="A93" s="26"/>
      <c r="K93" s="46" t="s">
        <v>46</v>
      </c>
      <c r="L93" s="47">
        <v>99.325793823401483</v>
      </c>
    </row>
    <row r="94" spans="1:12" ht="15" customHeight="1" x14ac:dyDescent="0.25">
      <c r="K94" s="50" t="s">
        <v>4</v>
      </c>
      <c r="L94" s="47">
        <v>91.19029943083396</v>
      </c>
    </row>
    <row r="95" spans="1:12" ht="15" customHeight="1" x14ac:dyDescent="0.25">
      <c r="K95" s="41" t="s">
        <v>3</v>
      </c>
      <c r="L95" s="47">
        <v>93.869265123832719</v>
      </c>
    </row>
    <row r="96" spans="1:12" ht="15" customHeight="1" x14ac:dyDescent="0.25">
      <c r="K96" s="41" t="s">
        <v>45</v>
      </c>
      <c r="L96" s="47">
        <v>83.015713808090936</v>
      </c>
    </row>
    <row r="97" spans="1:12" ht="15" customHeight="1" x14ac:dyDescent="0.25">
      <c r="K97" s="41" t="s">
        <v>2</v>
      </c>
      <c r="L97" s="47">
        <v>109.16030534351144</v>
      </c>
    </row>
    <row r="98" spans="1:12" ht="15" customHeight="1" x14ac:dyDescent="0.25">
      <c r="K98" s="41" t="s">
        <v>1</v>
      </c>
      <c r="L98" s="47">
        <v>80.373831775700936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92.50060606060606</v>
      </c>
    </row>
    <row r="101" spans="1:12" x14ac:dyDescent="0.25">
      <c r="A101" s="25"/>
      <c r="B101" s="24"/>
      <c r="K101" s="46" t="s">
        <v>5</v>
      </c>
      <c r="L101" s="47">
        <v>82.166935407379299</v>
      </c>
    </row>
    <row r="102" spans="1:12" x14ac:dyDescent="0.25">
      <c r="A102" s="25"/>
      <c r="B102" s="24"/>
      <c r="K102" s="46" t="s">
        <v>46</v>
      </c>
      <c r="L102" s="47">
        <v>97.408003479773811</v>
      </c>
    </row>
    <row r="103" spans="1:12" x14ac:dyDescent="0.25">
      <c r="A103" s="25"/>
      <c r="B103" s="24"/>
      <c r="K103" s="50" t="s">
        <v>4</v>
      </c>
      <c r="L103" s="47">
        <v>91.19029943083396</v>
      </c>
    </row>
    <row r="104" spans="1:12" x14ac:dyDescent="0.25">
      <c r="A104" s="25"/>
      <c r="B104" s="24"/>
      <c r="K104" s="41" t="s">
        <v>3</v>
      </c>
      <c r="L104" s="47">
        <v>91.915956151035317</v>
      </c>
    </row>
    <row r="105" spans="1:12" x14ac:dyDescent="0.25">
      <c r="A105" s="25"/>
      <c r="B105" s="24"/>
      <c r="K105" s="41" t="s">
        <v>45</v>
      </c>
      <c r="L105" s="47">
        <v>81.163490471414235</v>
      </c>
    </row>
    <row r="106" spans="1:12" x14ac:dyDescent="0.25">
      <c r="A106" s="25"/>
      <c r="B106" s="24"/>
      <c r="K106" s="41" t="s">
        <v>2</v>
      </c>
      <c r="L106" s="47">
        <v>108.48854961832062</v>
      </c>
    </row>
    <row r="107" spans="1:12" x14ac:dyDescent="0.25">
      <c r="A107" s="25"/>
      <c r="B107" s="24"/>
      <c r="K107" s="41" t="s">
        <v>1</v>
      </c>
      <c r="L107" s="47">
        <v>77.214953271028037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100.50632731105303</v>
      </c>
    </row>
    <row r="111" spans="1:12" x14ac:dyDescent="0.25">
      <c r="K111" s="75">
        <v>43918</v>
      </c>
      <c r="L111" s="47">
        <v>100.08118328194099</v>
      </c>
    </row>
    <row r="112" spans="1:12" x14ac:dyDescent="0.25">
      <c r="K112" s="75">
        <v>43925</v>
      </c>
      <c r="L112" s="47">
        <v>98.360667412033649</v>
      </c>
    </row>
    <row r="113" spans="11:12" x14ac:dyDescent="0.25">
      <c r="K113" s="75">
        <v>43932</v>
      </c>
      <c r="L113" s="47">
        <v>96.405859438980784</v>
      </c>
    </row>
    <row r="114" spans="11:12" x14ac:dyDescent="0.25">
      <c r="K114" s="75">
        <v>43939</v>
      </c>
      <c r="L114" s="47">
        <v>96.23352299836921</v>
      </c>
    </row>
    <row r="115" spans="11:12" x14ac:dyDescent="0.25">
      <c r="K115" s="75">
        <v>43946</v>
      </c>
      <c r="L115" s="47">
        <v>96.521937289475375</v>
      </c>
    </row>
    <row r="116" spans="11:12" x14ac:dyDescent="0.25">
      <c r="K116" s="75">
        <v>43953</v>
      </c>
      <c r="L116" s="47">
        <v>96.395177428199091</v>
      </c>
    </row>
    <row r="117" spans="11:12" x14ac:dyDescent="0.25">
      <c r="K117" s="75">
        <v>43960</v>
      </c>
      <c r="L117" s="47">
        <v>96.38734395362583</v>
      </c>
    </row>
    <row r="118" spans="11:12" x14ac:dyDescent="0.25">
      <c r="K118" s="75">
        <v>43967</v>
      </c>
      <c r="L118" s="47">
        <v>96.489891257130239</v>
      </c>
    </row>
    <row r="119" spans="11:12" x14ac:dyDescent="0.25">
      <c r="K119" s="75">
        <v>43974</v>
      </c>
      <c r="L119" s="47">
        <v>96.350312982915909</v>
      </c>
    </row>
    <row r="120" spans="11:12" x14ac:dyDescent="0.25">
      <c r="K120" s="75">
        <v>43981</v>
      </c>
      <c r="L120" s="47">
        <v>96.071868568539344</v>
      </c>
    </row>
    <row r="121" spans="11:12" x14ac:dyDescent="0.25">
      <c r="K121" s="75">
        <v>43988</v>
      </c>
      <c r="L121" s="47">
        <v>96.321827620831343</v>
      </c>
    </row>
    <row r="122" spans="11:12" x14ac:dyDescent="0.25">
      <c r="K122" s="75">
        <v>43995</v>
      </c>
      <c r="L122" s="47">
        <v>96.912186750033825</v>
      </c>
    </row>
    <row r="123" spans="11:12" x14ac:dyDescent="0.25">
      <c r="K123" s="75">
        <v>44002</v>
      </c>
      <c r="L123" s="47">
        <v>97.29602700412326</v>
      </c>
    </row>
    <row r="124" spans="11:12" x14ac:dyDescent="0.25">
      <c r="K124" s="75">
        <v>44009</v>
      </c>
      <c r="L124" s="47">
        <v>97.224813598911865</v>
      </c>
    </row>
    <row r="125" spans="11:12" x14ac:dyDescent="0.25">
      <c r="K125" s="75">
        <v>44016</v>
      </c>
      <c r="L125" s="47">
        <v>96.640863676178398</v>
      </c>
    </row>
    <row r="126" spans="11:12" x14ac:dyDescent="0.25">
      <c r="K126" s="75">
        <v>44023</v>
      </c>
      <c r="L126" s="47">
        <v>94.519416334930881</v>
      </c>
    </row>
    <row r="127" spans="11:12" x14ac:dyDescent="0.25">
      <c r="K127" s="75">
        <v>44030</v>
      </c>
      <c r="L127" s="47">
        <v>93.149270418663605</v>
      </c>
    </row>
    <row r="128" spans="11:12" x14ac:dyDescent="0.25">
      <c r="K128" s="75">
        <v>44037</v>
      </c>
      <c r="L128" s="47">
        <v>92.566744764034382</v>
      </c>
    </row>
    <row r="129" spans="1:12" x14ac:dyDescent="0.25">
      <c r="K129" s="75">
        <v>44044</v>
      </c>
      <c r="L129" s="47">
        <v>90.92812431012014</v>
      </c>
    </row>
    <row r="130" spans="1:12" x14ac:dyDescent="0.25">
      <c r="K130" s="75">
        <v>44051</v>
      </c>
      <c r="L130" s="47">
        <v>89.001716243065601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102.15670064926539</v>
      </c>
    </row>
    <row r="153" spans="11:12" x14ac:dyDescent="0.25">
      <c r="K153" s="75">
        <v>43918</v>
      </c>
      <c r="L153" s="47">
        <v>103.36301727884189</v>
      </c>
    </row>
    <row r="154" spans="11:12" x14ac:dyDescent="0.25">
      <c r="K154" s="75">
        <v>43925</v>
      </c>
      <c r="L154" s="47">
        <v>103.07249666551547</v>
      </c>
    </row>
    <row r="155" spans="11:12" x14ac:dyDescent="0.25">
      <c r="K155" s="75">
        <v>43932</v>
      </c>
      <c r="L155" s="47">
        <v>99.461143321657872</v>
      </c>
    </row>
    <row r="156" spans="11:12" x14ac:dyDescent="0.25">
      <c r="K156" s="75">
        <v>43939</v>
      </c>
      <c r="L156" s="47">
        <v>99.621648507438493</v>
      </c>
    </row>
    <row r="157" spans="11:12" x14ac:dyDescent="0.25">
      <c r="K157" s="75">
        <v>43946</v>
      </c>
      <c r="L157" s="47">
        <v>102.07629507065718</v>
      </c>
    </row>
    <row r="158" spans="11:12" x14ac:dyDescent="0.25">
      <c r="K158" s="75">
        <v>43953</v>
      </c>
      <c r="L158" s="47">
        <v>102.20247572840206</v>
      </c>
    </row>
    <row r="159" spans="11:12" x14ac:dyDescent="0.25">
      <c r="K159" s="75">
        <v>43960</v>
      </c>
      <c r="L159" s="47">
        <v>101.02518766296956</v>
      </c>
    </row>
    <row r="160" spans="11:12" x14ac:dyDescent="0.25">
      <c r="K160" s="75">
        <v>43967</v>
      </c>
      <c r="L160" s="47">
        <v>100.62457153735956</v>
      </c>
    </row>
    <row r="161" spans="11:12" x14ac:dyDescent="0.25">
      <c r="K161" s="75">
        <v>43974</v>
      </c>
      <c r="L161" s="47">
        <v>100.43981029208658</v>
      </c>
    </row>
    <row r="162" spans="11:12" x14ac:dyDescent="0.25">
      <c r="K162" s="75">
        <v>43981</v>
      </c>
      <c r="L162" s="47">
        <v>99.476948800563562</v>
      </c>
    </row>
    <row r="163" spans="11:12" x14ac:dyDescent="0.25">
      <c r="K163" s="75">
        <v>43988</v>
      </c>
      <c r="L163" s="47">
        <v>99.950530351873482</v>
      </c>
    </row>
    <row r="164" spans="11:12" x14ac:dyDescent="0.25">
      <c r="K164" s="75">
        <v>43995</v>
      </c>
      <c r="L164" s="47">
        <v>101.30037721062995</v>
      </c>
    </row>
    <row r="165" spans="11:12" x14ac:dyDescent="0.25">
      <c r="K165" s="75">
        <v>44002</v>
      </c>
      <c r="L165" s="47">
        <v>105.31032621852651</v>
      </c>
    </row>
    <row r="166" spans="11:12" x14ac:dyDescent="0.25">
      <c r="K166" s="75">
        <v>44009</v>
      </c>
      <c r="L166" s="47">
        <v>104.86628807982157</v>
      </c>
    </row>
    <row r="167" spans="11:12" x14ac:dyDescent="0.25">
      <c r="K167" s="75">
        <v>44016</v>
      </c>
      <c r="L167" s="47">
        <v>103.56594713684828</v>
      </c>
    </row>
    <row r="168" spans="11:12" x14ac:dyDescent="0.25">
      <c r="K168" s="75">
        <v>44023</v>
      </c>
      <c r="L168" s="47">
        <v>96.115895566937908</v>
      </c>
    </row>
    <row r="169" spans="11:12" x14ac:dyDescent="0.25">
      <c r="K169" s="75">
        <v>44030</v>
      </c>
      <c r="L169" s="47">
        <v>94.322259035083846</v>
      </c>
    </row>
    <row r="170" spans="11:12" x14ac:dyDescent="0.25">
      <c r="K170" s="75">
        <v>44037</v>
      </c>
      <c r="L170" s="47">
        <v>93.652716181003441</v>
      </c>
    </row>
    <row r="171" spans="11:12" x14ac:dyDescent="0.25">
      <c r="K171" s="75">
        <v>44044</v>
      </c>
      <c r="L171" s="47">
        <v>92.59847147006252</v>
      </c>
    </row>
    <row r="172" spans="11:12" x14ac:dyDescent="0.25">
      <c r="K172" s="75">
        <v>44051</v>
      </c>
      <c r="L172" s="47">
        <v>90.978137290688238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8D085-8F3E-4C02-8E0B-621897ACC885}">
  <sheetPr codeName="Sheet22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38</v>
      </c>
    </row>
    <row r="2" spans="1:12" ht="19.5" customHeight="1" x14ac:dyDescent="0.3">
      <c r="A2" s="7" t="str">
        <f>"Weekly Payroll Jobs and Wages in Australia - " &amp;$L$1</f>
        <v>Weekly Payroll Jobs and Wages in Australia - Other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44051</v>
      </c>
    </row>
    <row r="3" spans="1:12" ht="15" customHeight="1" x14ac:dyDescent="0.25">
      <c r="A3" s="38" t="str">
        <f>"Week ending "&amp;TEXT($L$2,"dddd dd mmmm yyyy")</f>
        <v>Week ending Saturday 08 August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44023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44030</v>
      </c>
    </row>
    <row r="6" spans="1:12" ht="16.5" customHeight="1" thickBot="1" x14ac:dyDescent="0.3">
      <c r="A6" s="36" t="str">
        <f>"Change in payroll jobs and total wages, "&amp;$L$1</f>
        <v>Change in payroll jobs and total wages, Other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44037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44044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08 August (Change since 100th case of COVID-19)</v>
      </c>
      <c r="C8" s="99" t="str">
        <f>"% Change between " &amp; TEXT($L$4,"dd mmmm")&amp;" and "&amp; TEXT($L$2,"dd mmmm") &amp; " (monthly change)"</f>
        <v>% Change between 11 July and 08 August (monthly change)</v>
      </c>
      <c r="D8" s="80" t="str">
        <f>"% Change between " &amp; TEXT($L$7,"dd mmmm")&amp;" and "&amp; TEXT($L$2,"dd mmmm") &amp; " (weekly change)"</f>
        <v>% Change between 01 August and 08 August (weekly change)</v>
      </c>
      <c r="E8" s="82" t="str">
        <f>"% Change between " &amp; TEXT($L$6,"dd mmmm")&amp;" and "&amp; TEXT($L$7,"dd mmmm") &amp; " (weekly change)"</f>
        <v>% Change between 25 July and 01 August (weekly change)</v>
      </c>
      <c r="F8" s="101" t="str">
        <f>"% Change between " &amp; TEXT($L$3,"dd mmmm")&amp;" and "&amp; TEXT($L$2,"dd mmmm") &amp; " (Change since 100th case of COVID-19)"</f>
        <v>% Change between 14 March and 08 August (Change since 100th case of COVID-19)</v>
      </c>
      <c r="G8" s="99" t="str">
        <f>"% Change between " &amp; TEXT($L$4,"dd mmmm")&amp;" and "&amp; TEXT($L$2,"dd mmmm") &amp; " (monthly change)"</f>
        <v>% Change between 11 July and 08 August (monthly change)</v>
      </c>
      <c r="H8" s="80" t="str">
        <f>"% Change between " &amp; TEXT($L$7,"dd mmmm")&amp;" and "&amp; TEXT($L$2,"dd mmmm") &amp; " (weekly change)"</f>
        <v>% Change between 01 August and 08 August (weekly change)</v>
      </c>
      <c r="I8" s="82" t="str">
        <f>"% Change between " &amp; TEXT($L$6,"dd mmmm")&amp;" and "&amp; TEXT($L$7,"dd mmmm") &amp; " (weekly change)"</f>
        <v>% Change between 25 July and 01 August (weekly change)</v>
      </c>
      <c r="J8" s="57"/>
      <c r="K8" s="43" t="s">
        <v>68</v>
      </c>
      <c r="L8" s="44">
        <v>44051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-7.1110657877561656E-2</v>
      </c>
      <c r="C11" s="32">
        <v>-3.2971562035529756E-2</v>
      </c>
      <c r="D11" s="32">
        <v>-1.2661558161516262E-2</v>
      </c>
      <c r="E11" s="32">
        <v>-1.0734516589317566E-2</v>
      </c>
      <c r="F11" s="32">
        <v>-1.3569955515680854E-2</v>
      </c>
      <c r="G11" s="32">
        <v>-2.9157396549146619E-2</v>
      </c>
      <c r="H11" s="32">
        <v>-4.1635358864066108E-3</v>
      </c>
      <c r="I11" s="68">
        <v>-8.162448648334264E-3</v>
      </c>
      <c r="J11" s="46"/>
      <c r="K11" s="46"/>
      <c r="L11" s="47"/>
    </row>
    <row r="12" spans="1:12" x14ac:dyDescent="0.25">
      <c r="A12" s="69" t="s">
        <v>6</v>
      </c>
      <c r="B12" s="32">
        <v>-6.723307537290768E-2</v>
      </c>
      <c r="C12" s="32">
        <v>-2.3415127604844099E-2</v>
      </c>
      <c r="D12" s="32">
        <v>-1.2089038759538817E-2</v>
      </c>
      <c r="E12" s="32">
        <v>-9.7092063737176382E-3</v>
      </c>
      <c r="F12" s="32">
        <v>-2.200348830443033E-2</v>
      </c>
      <c r="G12" s="32">
        <v>-2.8156778787440828E-2</v>
      </c>
      <c r="H12" s="32">
        <v>-9.5195675760290088E-3</v>
      </c>
      <c r="I12" s="68">
        <v>-9.0446186361418102E-3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-0.12795223787237364</v>
      </c>
      <c r="C13" s="32">
        <v>-7.7296128208764636E-2</v>
      </c>
      <c r="D13" s="32">
        <v>-2.5709828782508826E-2</v>
      </c>
      <c r="E13" s="32">
        <v>-1.6471512384318876E-2</v>
      </c>
      <c r="F13" s="32">
        <v>-4.5031632067213612E-2</v>
      </c>
      <c r="G13" s="32">
        <v>-5.2294486671273233E-2</v>
      </c>
      <c r="H13" s="32">
        <v>-1.5320580644957671E-2</v>
      </c>
      <c r="I13" s="68">
        <v>4.9113881810709525E-3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-5.4011410726082509E-2</v>
      </c>
      <c r="C14" s="32">
        <v>-1.6603236439916125E-2</v>
      </c>
      <c r="D14" s="32">
        <v>-1.289880801420229E-3</v>
      </c>
      <c r="E14" s="32">
        <v>-1.8397271527795023E-2</v>
      </c>
      <c r="F14" s="32">
        <v>-1.6391456470820631E-2</v>
      </c>
      <c r="G14" s="32">
        <v>-1.4356161519169075E-2</v>
      </c>
      <c r="H14" s="32">
        <v>8.059286165766677E-3</v>
      </c>
      <c r="I14" s="68">
        <v>-2.5752212737267244E-2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-4.4986265425771776E-2</v>
      </c>
      <c r="C15" s="32">
        <v>-1.2181841312921327E-2</v>
      </c>
      <c r="D15" s="32">
        <v>-8.1439216521183022E-3</v>
      </c>
      <c r="E15" s="32">
        <v>0</v>
      </c>
      <c r="F15" s="32">
        <v>1.2190768141924213E-2</v>
      </c>
      <c r="G15" s="32">
        <v>-7.7674461106743697E-3</v>
      </c>
      <c r="H15" s="32">
        <v>-3.5995804297221934E-3</v>
      </c>
      <c r="I15" s="68">
        <v>1.9038568583320536E-3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-3.0725318528009193E-2</v>
      </c>
      <c r="C16" s="32">
        <v>-1.7035129932627568E-2</v>
      </c>
      <c r="D16" s="32">
        <v>-1.5447906875858619E-2</v>
      </c>
      <c r="E16" s="32">
        <v>1.1581614187476941E-3</v>
      </c>
      <c r="F16" s="32">
        <v>3.2517547812114245E-2</v>
      </c>
      <c r="G16" s="32">
        <v>-2.1010175127326836E-2</v>
      </c>
      <c r="H16" s="32">
        <v>-3.8055477157152851E-3</v>
      </c>
      <c r="I16" s="68">
        <v>-7.9577889566512239E-3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-2.7376349485312534E-2</v>
      </c>
      <c r="C17" s="32">
        <v>1.4922714173434715E-2</v>
      </c>
      <c r="D17" s="32">
        <v>-4.1233933161953784E-3</v>
      </c>
      <c r="E17" s="32">
        <v>1.1835089088307882E-2</v>
      </c>
      <c r="F17" s="32">
        <v>6.2799904594317502E-2</v>
      </c>
      <c r="G17" s="32">
        <v>5.3714151132058685E-2</v>
      </c>
      <c r="H17" s="32">
        <v>-1.2904807303315557E-4</v>
      </c>
      <c r="I17" s="68">
        <v>3.7267450593385432E-2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-3.3830366492146546E-2</v>
      </c>
      <c r="C18" s="32">
        <v>-6.7234128588758546E-2</v>
      </c>
      <c r="D18" s="32">
        <v>-8.2846087704213645E-3</v>
      </c>
      <c r="E18" s="32">
        <v>2.1542438604049696E-3</v>
      </c>
      <c r="F18" s="32">
        <v>3.8222781442292186E-2</v>
      </c>
      <c r="G18" s="32">
        <v>-0.13389010059350104</v>
      </c>
      <c r="H18" s="32">
        <v>4.025556943861397E-2</v>
      </c>
      <c r="I18" s="68">
        <v>-4.4240669435247071E-3</v>
      </c>
      <c r="J18" s="46"/>
      <c r="K18" s="46"/>
      <c r="L18" s="47"/>
    </row>
    <row r="19" spans="1:12" x14ac:dyDescent="0.25">
      <c r="A19" s="70" t="s">
        <v>1</v>
      </c>
      <c r="B19" s="32">
        <v>-1.8534967555876025E-2</v>
      </c>
      <c r="C19" s="32">
        <v>-2.0794130340958117E-2</v>
      </c>
      <c r="D19" s="32">
        <v>-1.0976460331299065E-2</v>
      </c>
      <c r="E19" s="32">
        <v>-1.1206896551724133E-2</v>
      </c>
      <c r="F19" s="32">
        <v>4.078158452383196E-2</v>
      </c>
      <c r="G19" s="32">
        <v>-4.4206107642337233E-2</v>
      </c>
      <c r="H19" s="32">
        <v>2.1662276352069965E-2</v>
      </c>
      <c r="I19" s="68">
        <v>-1.3937914090276671E-2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-6.2064613468723051E-2</v>
      </c>
      <c r="C21" s="32">
        <v>-3.5133097646000921E-2</v>
      </c>
      <c r="D21" s="32">
        <v>-1.3011850834472649E-2</v>
      </c>
      <c r="E21" s="32">
        <v>-1.0060123740145643E-2</v>
      </c>
      <c r="F21" s="32">
        <v>-3.7501047135617749E-2</v>
      </c>
      <c r="G21" s="32">
        <v>-2.9635875307159387E-2</v>
      </c>
      <c r="H21" s="32">
        <v>-5.8359205488647259E-3</v>
      </c>
      <c r="I21" s="68">
        <v>-8.2790126431377953E-3</v>
      </c>
      <c r="J21" s="46"/>
      <c r="K21" s="46"/>
      <c r="L21" s="46"/>
    </row>
    <row r="22" spans="1:12" x14ac:dyDescent="0.25">
      <c r="A22" s="69" t="s">
        <v>13</v>
      </c>
      <c r="B22" s="32">
        <v>-8.010107371302766E-2</v>
      </c>
      <c r="C22" s="32">
        <v>-3.1695154822168226E-2</v>
      </c>
      <c r="D22" s="32">
        <v>-1.1948413497014809E-2</v>
      </c>
      <c r="E22" s="32">
        <v>-1.1772505041018677E-2</v>
      </c>
      <c r="F22" s="32">
        <v>1.4993424963180013E-2</v>
      </c>
      <c r="G22" s="32">
        <v>-2.8348579626142123E-2</v>
      </c>
      <c r="H22" s="32">
        <v>-1.7895046428642036E-3</v>
      </c>
      <c r="I22" s="68">
        <v>-7.8872976314245946E-3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-3.6582941571524419E-2</v>
      </c>
      <c r="C23" s="32">
        <v>1.625471302890702E-3</v>
      </c>
      <c r="D23" s="32">
        <v>-1.359554424809184E-2</v>
      </c>
      <c r="E23" s="32">
        <v>-1.4419115627575252E-3</v>
      </c>
      <c r="F23" s="32">
        <v>0.16783329607817943</v>
      </c>
      <c r="G23" s="32">
        <v>-2.536285341885447E-2</v>
      </c>
      <c r="H23" s="32">
        <v>-2.181470834665622E-2</v>
      </c>
      <c r="I23" s="68">
        <v>-4.5650030248878259E-4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-0.10088725649058372</v>
      </c>
      <c r="C24" s="32">
        <v>-3.7756368260819295E-2</v>
      </c>
      <c r="D24" s="32">
        <v>-1.3696476536577684E-2</v>
      </c>
      <c r="E24" s="32">
        <v>-1.3021442495126712E-2</v>
      </c>
      <c r="F24" s="32">
        <v>-2.2606717995050984E-2</v>
      </c>
      <c r="G24" s="32">
        <v>-2.8849571195838197E-2</v>
      </c>
      <c r="H24" s="32">
        <v>-3.3143281390944912E-3</v>
      </c>
      <c r="I24" s="68">
        <v>-8.6939376715172711E-3</v>
      </c>
      <c r="J24" s="46"/>
      <c r="K24" s="46" t="s">
        <v>48</v>
      </c>
      <c r="L24" s="47">
        <v>96.185359301544665</v>
      </c>
    </row>
    <row r="25" spans="1:12" x14ac:dyDescent="0.25">
      <c r="A25" s="69" t="s">
        <v>50</v>
      </c>
      <c r="B25" s="32">
        <v>-6.4970740103270197E-2</v>
      </c>
      <c r="C25" s="32">
        <v>-3.3445423005070696E-2</v>
      </c>
      <c r="D25" s="32">
        <v>-1.2897247206323237E-2</v>
      </c>
      <c r="E25" s="32">
        <v>-9.9583675986841813E-3</v>
      </c>
      <c r="F25" s="32">
        <v>-2.2144475212672377E-2</v>
      </c>
      <c r="G25" s="32">
        <v>-2.7848026302332962E-2</v>
      </c>
      <c r="H25" s="32">
        <v>-3.9432329311057668E-3</v>
      </c>
      <c r="I25" s="68">
        <v>-1.1467834169791913E-2</v>
      </c>
      <c r="J25" s="46"/>
      <c r="K25" s="46" t="s">
        <v>49</v>
      </c>
      <c r="L25" s="47">
        <v>93.439199164596161</v>
      </c>
    </row>
    <row r="26" spans="1:12" x14ac:dyDescent="0.25">
      <c r="A26" s="69" t="s">
        <v>51</v>
      </c>
      <c r="B26" s="32">
        <v>-4.2957312218635524E-2</v>
      </c>
      <c r="C26" s="32">
        <v>-2.40263938709534E-2</v>
      </c>
      <c r="D26" s="32">
        <v>-7.8277833635966854E-3</v>
      </c>
      <c r="E26" s="32">
        <v>-9.026827672357407E-3</v>
      </c>
      <c r="F26" s="32">
        <v>-4.9490812804146023E-3</v>
      </c>
      <c r="G26" s="32">
        <v>-1.7420018959830808E-2</v>
      </c>
      <c r="H26" s="32">
        <v>1.0078905691182083E-3</v>
      </c>
      <c r="I26" s="68">
        <v>-5.2720098019137795E-3</v>
      </c>
      <c r="J26" s="46"/>
      <c r="K26" s="46" t="s">
        <v>50</v>
      </c>
      <c r="L26" s="47">
        <v>96.738382099827874</v>
      </c>
    </row>
    <row r="27" spans="1:12" ht="17.25" customHeight="1" x14ac:dyDescent="0.25">
      <c r="A27" s="69" t="s">
        <v>52</v>
      </c>
      <c r="B27" s="32">
        <v>-3.2258131201764018E-2</v>
      </c>
      <c r="C27" s="32">
        <v>-1.8940272441494876E-2</v>
      </c>
      <c r="D27" s="32">
        <v>-3.7688869972334338E-3</v>
      </c>
      <c r="E27" s="32">
        <v>-8.0394054006508453E-3</v>
      </c>
      <c r="F27" s="32">
        <v>8.3038923052778379E-3</v>
      </c>
      <c r="G27" s="32">
        <v>-1.9457924342153432E-2</v>
      </c>
      <c r="H27" s="32">
        <v>5.0699332204373615E-3</v>
      </c>
      <c r="I27" s="68">
        <v>-6.3517587726288349E-3</v>
      </c>
      <c r="J27" s="59"/>
      <c r="K27" s="50" t="s">
        <v>51</v>
      </c>
      <c r="L27" s="47">
        <v>98.060304271673203</v>
      </c>
    </row>
    <row r="28" spans="1:12" x14ac:dyDescent="0.25">
      <c r="A28" s="69" t="s">
        <v>53</v>
      </c>
      <c r="B28" s="32">
        <v>-4.8248042055573426E-2</v>
      </c>
      <c r="C28" s="32">
        <v>-2.2448484848484829E-2</v>
      </c>
      <c r="D28" s="32">
        <v>-3.6374527348282948E-3</v>
      </c>
      <c r="E28" s="32">
        <v>-8.4267577399955718E-3</v>
      </c>
      <c r="F28" s="32">
        <v>6.4212557030636219E-3</v>
      </c>
      <c r="G28" s="32">
        <v>-1.7226412007744774E-2</v>
      </c>
      <c r="H28" s="32">
        <v>1.0035533519853646E-2</v>
      </c>
      <c r="I28" s="68">
        <v>-5.479675349919777E-4</v>
      </c>
      <c r="J28" s="54"/>
      <c r="K28" s="41" t="s">
        <v>52</v>
      </c>
      <c r="L28" s="47">
        <v>98.642502756339582</v>
      </c>
    </row>
    <row r="29" spans="1:12" ht="15.75" thickBot="1" x14ac:dyDescent="0.3">
      <c r="A29" s="71" t="s">
        <v>54</v>
      </c>
      <c r="B29" s="72">
        <v>-0.10098718193992728</v>
      </c>
      <c r="C29" s="72">
        <v>-5.3927924300382513E-2</v>
      </c>
      <c r="D29" s="72">
        <v>-2.50746887966804E-2</v>
      </c>
      <c r="E29" s="72">
        <v>-1.532175689479065E-2</v>
      </c>
      <c r="F29" s="72">
        <v>1.4436566839653553E-2</v>
      </c>
      <c r="G29" s="72">
        <v>-8.6794572049350927E-2</v>
      </c>
      <c r="H29" s="72">
        <v>-6.0146022290104018E-3</v>
      </c>
      <c r="I29" s="73">
        <v>-2.1824896344074696E-2</v>
      </c>
      <c r="J29" s="54"/>
      <c r="K29" s="41" t="s">
        <v>53</v>
      </c>
      <c r="L29" s="47">
        <v>97.36079819761828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95.025827434474834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Other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97.669576897246486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91.159843001692408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94.72461273666093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96.45933152874079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97.140297684674749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95.522654936880883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92.213506791658688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96.34170584284756</v>
      </c>
    </row>
    <row r="43" spans="1:12" x14ac:dyDescent="0.25">
      <c r="K43" s="46" t="s">
        <v>49</v>
      </c>
      <c r="L43" s="47">
        <v>89.911274350941625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93.502925989672974</v>
      </c>
    </row>
    <row r="45" spans="1:12" ht="15.4" customHeight="1" x14ac:dyDescent="0.25">
      <c r="A45" s="26" t="str">
        <f>"Indexed number of payroll jobs in "&amp;$L$1&amp;" each week by age group"</f>
        <v>Indexed number of payroll jobs in Other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95.704268778136452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96.774186879823603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95.175195794442658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89.901281806007276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96.424002558567196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96.392870497320203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96.220060888541639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97.259804761089228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101.24749730478977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96.164692611393122</v>
      </c>
    </row>
    <row r="59" spans="1:12" ht="15.4" customHeight="1" x14ac:dyDescent="0.25">
      <c r="K59" s="41" t="s">
        <v>2</v>
      </c>
      <c r="L59" s="47">
        <v>105.42143159678103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Other services each week by State and Territory</v>
      </c>
      <c r="K60" s="41" t="s">
        <v>1</v>
      </c>
      <c r="L60" s="47">
        <v>102.24971878515186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94.457104021747824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92.790726660850055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94.522725435784139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95.821202260661082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100.02053493505827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97.095318668922729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97.628123676408293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101.19985001874765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92.91280882705685</v>
      </c>
    </row>
    <row r="72" spans="1:12" ht="15.4" customHeight="1" x14ac:dyDescent="0.25">
      <c r="K72" s="46" t="s">
        <v>5</v>
      </c>
      <c r="L72" s="47">
        <v>91.152885454318849</v>
      </c>
    </row>
    <row r="73" spans="1:12" ht="15.4" customHeight="1" x14ac:dyDescent="0.25">
      <c r="K73" s="46" t="s">
        <v>46</v>
      </c>
      <c r="L73" s="47">
        <v>94.198238004149033</v>
      </c>
    </row>
    <row r="74" spans="1:12" ht="15.4" customHeight="1" x14ac:dyDescent="0.25">
      <c r="K74" s="50" t="s">
        <v>4</v>
      </c>
      <c r="L74" s="47">
        <v>95.126048980989893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Other services each week by State and Territory</v>
      </c>
      <c r="K75" s="41" t="s">
        <v>3</v>
      </c>
      <c r="L75" s="47">
        <v>98.056984444786693</v>
      </c>
    </row>
    <row r="76" spans="1:12" ht="15.4" customHeight="1" x14ac:dyDescent="0.25">
      <c r="K76" s="41" t="s">
        <v>45</v>
      </c>
      <c r="L76" s="47">
        <v>97.081218274111677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96.038119440914869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100.69966254218221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94.788820430395575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93.106594245947548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95.828179466996517</v>
      </c>
    </row>
    <row r="85" spans="1:12" ht="15.4" customHeight="1" x14ac:dyDescent="0.25">
      <c r="K85" s="50" t="s">
        <v>4</v>
      </c>
      <c r="L85" s="47">
        <v>96.00783737447955</v>
      </c>
    </row>
    <row r="86" spans="1:12" ht="15.4" customHeight="1" x14ac:dyDescent="0.25">
      <c r="K86" s="41" t="s">
        <v>3</v>
      </c>
      <c r="L86" s="47">
        <v>96.121947829310102</v>
      </c>
    </row>
    <row r="87" spans="1:12" ht="15.4" customHeight="1" x14ac:dyDescent="0.25">
      <c r="K87" s="41" t="s">
        <v>45</v>
      </c>
      <c r="L87" s="47">
        <v>95.73770491803279</v>
      </c>
    </row>
    <row r="88" spans="1:12" ht="15.4" customHeight="1" x14ac:dyDescent="0.25">
      <c r="K88" s="41" t="s">
        <v>2</v>
      </c>
      <c r="L88" s="47">
        <v>101.07158165452208</v>
      </c>
    </row>
    <row r="89" spans="1:12" ht="15.4" customHeight="1" x14ac:dyDescent="0.25">
      <c r="K89" s="41" t="s">
        <v>1</v>
      </c>
      <c r="L89" s="47">
        <v>97.60566821402395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94.242343066345214</v>
      </c>
    </row>
    <row r="92" spans="1:12" ht="15" customHeight="1" x14ac:dyDescent="0.25">
      <c r="K92" s="46" t="s">
        <v>5</v>
      </c>
      <c r="L92" s="47">
        <v>87.123398115929731</v>
      </c>
    </row>
    <row r="93" spans="1:12" ht="15" customHeight="1" x14ac:dyDescent="0.25">
      <c r="A93" s="26"/>
      <c r="K93" s="46" t="s">
        <v>46</v>
      </c>
      <c r="L93" s="47">
        <v>94.319127403575848</v>
      </c>
    </row>
    <row r="94" spans="1:12" ht="15" customHeight="1" x14ac:dyDescent="0.25">
      <c r="K94" s="50" t="s">
        <v>4</v>
      </c>
      <c r="L94" s="47">
        <v>96.260919258714992</v>
      </c>
    </row>
    <row r="95" spans="1:12" ht="15" customHeight="1" x14ac:dyDescent="0.25">
      <c r="K95" s="41" t="s">
        <v>3</v>
      </c>
      <c r="L95" s="47">
        <v>96.793772876801185</v>
      </c>
    </row>
    <row r="96" spans="1:12" ht="15" customHeight="1" x14ac:dyDescent="0.25">
      <c r="K96" s="41" t="s">
        <v>45</v>
      </c>
      <c r="L96" s="47">
        <v>98.266978922716632</v>
      </c>
    </row>
    <row r="97" spans="1:12" ht="15" customHeight="1" x14ac:dyDescent="0.25">
      <c r="K97" s="41" t="s">
        <v>2</v>
      </c>
      <c r="L97" s="47">
        <v>96.142306043720524</v>
      </c>
    </row>
    <row r="98" spans="1:12" ht="15" customHeight="1" x14ac:dyDescent="0.25">
      <c r="K98" s="41" t="s">
        <v>1</v>
      </c>
      <c r="L98" s="47">
        <v>96.946005375030538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93.476774712027861</v>
      </c>
    </row>
    <row r="101" spans="1:12" x14ac:dyDescent="0.25">
      <c r="A101" s="25"/>
      <c r="B101" s="24"/>
      <c r="K101" s="46" t="s">
        <v>5</v>
      </c>
      <c r="L101" s="47">
        <v>84.409912585928879</v>
      </c>
    </row>
    <row r="102" spans="1:12" x14ac:dyDescent="0.25">
      <c r="A102" s="25"/>
      <c r="B102" s="24"/>
      <c r="K102" s="46" t="s">
        <v>46</v>
      </c>
      <c r="L102" s="47">
        <v>94.342831440458781</v>
      </c>
    </row>
    <row r="103" spans="1:12" x14ac:dyDescent="0.25">
      <c r="A103" s="25"/>
      <c r="B103" s="24"/>
      <c r="K103" s="50" t="s">
        <v>4</v>
      </c>
      <c r="L103" s="47">
        <v>95.388194954690192</v>
      </c>
    </row>
    <row r="104" spans="1:12" x14ac:dyDescent="0.25">
      <c r="A104" s="25"/>
      <c r="B104" s="24"/>
      <c r="K104" s="41" t="s">
        <v>3</v>
      </c>
      <c r="L104" s="47">
        <v>95.662512162349998</v>
      </c>
    </row>
    <row r="105" spans="1:12" x14ac:dyDescent="0.25">
      <c r="A105" s="25"/>
      <c r="B105" s="24"/>
      <c r="K105" s="41" t="s">
        <v>45</v>
      </c>
      <c r="L105" s="47">
        <v>97.556908665105396</v>
      </c>
    </row>
    <row r="106" spans="1:12" x14ac:dyDescent="0.25">
      <c r="A106" s="25"/>
      <c r="B106" s="24"/>
      <c r="K106" s="41" t="s">
        <v>2</v>
      </c>
      <c r="L106" s="47">
        <v>96.01028718388342</v>
      </c>
    </row>
    <row r="107" spans="1:12" x14ac:dyDescent="0.25">
      <c r="A107" s="25"/>
      <c r="B107" s="24"/>
      <c r="K107" s="41" t="s">
        <v>1</v>
      </c>
      <c r="L107" s="47">
        <v>95.570486195944298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99.497998520645694</v>
      </c>
    </row>
    <row r="111" spans="1:12" x14ac:dyDescent="0.25">
      <c r="K111" s="75">
        <v>43918</v>
      </c>
      <c r="L111" s="47">
        <v>96.652417003872429</v>
      </c>
    </row>
    <row r="112" spans="1:12" x14ac:dyDescent="0.25">
      <c r="K112" s="75">
        <v>43925</v>
      </c>
      <c r="L112" s="47">
        <v>93.152547535134673</v>
      </c>
    </row>
    <row r="113" spans="11:12" x14ac:dyDescent="0.25">
      <c r="K113" s="75">
        <v>43932</v>
      </c>
      <c r="L113" s="47">
        <v>90.377942392202939</v>
      </c>
    </row>
    <row r="114" spans="11:12" x14ac:dyDescent="0.25">
      <c r="K114" s="75">
        <v>43939</v>
      </c>
      <c r="L114" s="47">
        <v>89.593667058260451</v>
      </c>
    </row>
    <row r="115" spans="11:12" x14ac:dyDescent="0.25">
      <c r="K115" s="75">
        <v>43946</v>
      </c>
      <c r="L115" s="47">
        <v>89.854185702475746</v>
      </c>
    </row>
    <row r="116" spans="11:12" x14ac:dyDescent="0.25">
      <c r="K116" s="75">
        <v>43953</v>
      </c>
      <c r="L116" s="47">
        <v>89.801701257451157</v>
      </c>
    </row>
    <row r="117" spans="11:12" x14ac:dyDescent="0.25">
      <c r="K117" s="75">
        <v>43960</v>
      </c>
      <c r="L117" s="47">
        <v>91.22585171648609</v>
      </c>
    </row>
    <row r="118" spans="11:12" x14ac:dyDescent="0.25">
      <c r="K118" s="75">
        <v>43967</v>
      </c>
      <c r="L118" s="47">
        <v>92.276084497237093</v>
      </c>
    </row>
    <row r="119" spans="11:12" x14ac:dyDescent="0.25">
      <c r="K119" s="75">
        <v>43974</v>
      </c>
      <c r="L119" s="47">
        <v>92.679915589783761</v>
      </c>
    </row>
    <row r="120" spans="11:12" x14ac:dyDescent="0.25">
      <c r="K120" s="75">
        <v>43981</v>
      </c>
      <c r="L120" s="47">
        <v>92.903450376365143</v>
      </c>
    </row>
    <row r="121" spans="11:12" x14ac:dyDescent="0.25">
      <c r="K121" s="75">
        <v>43988</v>
      </c>
      <c r="L121" s="47">
        <v>94.575066353391634</v>
      </c>
    </row>
    <row r="122" spans="11:12" x14ac:dyDescent="0.25">
      <c r="K122" s="75">
        <v>43995</v>
      </c>
      <c r="L122" s="47">
        <v>95.260083540007827</v>
      </c>
    </row>
    <row r="123" spans="11:12" x14ac:dyDescent="0.25">
      <c r="K123" s="75">
        <v>44002</v>
      </c>
      <c r="L123" s="47">
        <v>95.940749684549459</v>
      </c>
    </row>
    <row r="124" spans="11:12" x14ac:dyDescent="0.25">
      <c r="K124" s="75">
        <v>44009</v>
      </c>
      <c r="L124" s="47">
        <v>96.111256145846937</v>
      </c>
    </row>
    <row r="125" spans="11:12" x14ac:dyDescent="0.25">
      <c r="K125" s="75">
        <v>44016</v>
      </c>
      <c r="L125" s="47">
        <v>96.834888830875002</v>
      </c>
    </row>
    <row r="126" spans="11:12" x14ac:dyDescent="0.25">
      <c r="K126" s="75">
        <v>44023</v>
      </c>
      <c r="L126" s="47">
        <v>96.056052299525746</v>
      </c>
    </row>
    <row r="127" spans="11:12" x14ac:dyDescent="0.25">
      <c r="K127" s="75">
        <v>44030</v>
      </c>
      <c r="L127" s="47">
        <v>95.439835965713797</v>
      </c>
    </row>
    <row r="128" spans="11:12" x14ac:dyDescent="0.25">
      <c r="K128" s="75">
        <v>44037</v>
      </c>
      <c r="L128" s="47">
        <v>95.100998564156114</v>
      </c>
    </row>
    <row r="129" spans="1:12" x14ac:dyDescent="0.25">
      <c r="K129" s="75">
        <v>44044</v>
      </c>
      <c r="L129" s="47">
        <v>94.080135317408519</v>
      </c>
    </row>
    <row r="130" spans="1:12" x14ac:dyDescent="0.25">
      <c r="K130" s="75">
        <v>44051</v>
      </c>
      <c r="L130" s="47">
        <v>92.888934212243839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100.47995730848017</v>
      </c>
    </row>
    <row r="153" spans="11:12" x14ac:dyDescent="0.25">
      <c r="K153" s="75">
        <v>43918</v>
      </c>
      <c r="L153" s="47">
        <v>102.03693661339403</v>
      </c>
    </row>
    <row r="154" spans="11:12" x14ac:dyDescent="0.25">
      <c r="K154" s="75">
        <v>43925</v>
      </c>
      <c r="L154" s="47">
        <v>102.35746567495021</v>
      </c>
    </row>
    <row r="155" spans="11:12" x14ac:dyDescent="0.25">
      <c r="K155" s="75">
        <v>43932</v>
      </c>
      <c r="L155" s="47">
        <v>98.389907414282206</v>
      </c>
    </row>
    <row r="156" spans="11:12" x14ac:dyDescent="0.25">
      <c r="K156" s="75">
        <v>43939</v>
      </c>
      <c r="L156" s="47">
        <v>96.8679316172054</v>
      </c>
    </row>
    <row r="157" spans="11:12" x14ac:dyDescent="0.25">
      <c r="K157" s="75">
        <v>43946</v>
      </c>
      <c r="L157" s="47">
        <v>99.549150935994447</v>
      </c>
    </row>
    <row r="158" spans="11:12" x14ac:dyDescent="0.25">
      <c r="K158" s="75">
        <v>43953</v>
      </c>
      <c r="L158" s="47">
        <v>99.447924013847057</v>
      </c>
    </row>
    <row r="159" spans="11:12" x14ac:dyDescent="0.25">
      <c r="K159" s="75">
        <v>43960</v>
      </c>
      <c r="L159" s="47">
        <v>99.1669420592211</v>
      </c>
    </row>
    <row r="160" spans="11:12" x14ac:dyDescent="0.25">
      <c r="K160" s="75">
        <v>43967</v>
      </c>
      <c r="L160" s="47">
        <v>97.817240580200945</v>
      </c>
    </row>
    <row r="161" spans="11:12" x14ac:dyDescent="0.25">
      <c r="K161" s="75">
        <v>43974</v>
      </c>
      <c r="L161" s="47">
        <v>97.831656312275626</v>
      </c>
    </row>
    <row r="162" spans="11:12" x14ac:dyDescent="0.25">
      <c r="K162" s="75">
        <v>43981</v>
      </c>
      <c r="L162" s="47">
        <v>99.425465814257507</v>
      </c>
    </row>
    <row r="163" spans="11:12" x14ac:dyDescent="0.25">
      <c r="K163" s="75">
        <v>43988</v>
      </c>
      <c r="L163" s="47">
        <v>102.99356786681746</v>
      </c>
    </row>
    <row r="164" spans="11:12" x14ac:dyDescent="0.25">
      <c r="K164" s="75">
        <v>43995</v>
      </c>
      <c r="L164" s="47">
        <v>103.42399402556677</v>
      </c>
    </row>
    <row r="165" spans="11:12" x14ac:dyDescent="0.25">
      <c r="K165" s="75">
        <v>44002</v>
      </c>
      <c r="L165" s="47">
        <v>106.01219549177019</v>
      </c>
    </row>
    <row r="166" spans="11:12" x14ac:dyDescent="0.25">
      <c r="K166" s="75">
        <v>44009</v>
      </c>
      <c r="L166" s="47">
        <v>107.82325047276503</v>
      </c>
    </row>
    <row r="167" spans="11:12" x14ac:dyDescent="0.25">
      <c r="K167" s="75">
        <v>44016</v>
      </c>
      <c r="L167" s="47">
        <v>105.4565897164811</v>
      </c>
    </row>
    <row r="168" spans="11:12" x14ac:dyDescent="0.25">
      <c r="K168" s="75">
        <v>44023</v>
      </c>
      <c r="L168" s="47">
        <v>101.60555799447411</v>
      </c>
    </row>
    <row r="169" spans="11:12" x14ac:dyDescent="0.25">
      <c r="K169" s="75">
        <v>44030</v>
      </c>
      <c r="L169" s="47">
        <v>101.01210102218849</v>
      </c>
    </row>
    <row r="170" spans="11:12" x14ac:dyDescent="0.25">
      <c r="K170" s="75">
        <v>44037</v>
      </c>
      <c r="L170" s="47">
        <v>99.870614024725739</v>
      </c>
    </row>
    <row r="171" spans="11:12" x14ac:dyDescent="0.25">
      <c r="K171" s="75">
        <v>44044</v>
      </c>
      <c r="L171" s="47">
        <v>99.0554252662713</v>
      </c>
    </row>
    <row r="172" spans="11:12" x14ac:dyDescent="0.25">
      <c r="K172" s="75">
        <v>44051</v>
      </c>
      <c r="L172" s="47">
        <v>98.64300444843191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0BAA7-52FE-4ACF-93F3-2B8C9B772AAF}">
  <sheetPr codeName="Sheet5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0</v>
      </c>
    </row>
    <row r="2" spans="1:12" ht="19.5" customHeight="1" x14ac:dyDescent="0.3">
      <c r="A2" s="7" t="str">
        <f>"Weekly Payroll Jobs and Wages in Australia - " &amp;$L$1</f>
        <v>Weekly Payroll Jobs and Wages in Australia - Mining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44051</v>
      </c>
    </row>
    <row r="3" spans="1:12" ht="15" customHeight="1" x14ac:dyDescent="0.25">
      <c r="A3" s="38" t="str">
        <f>"Week ending "&amp;TEXT($L$2,"dddd dd mmmm yyyy")</f>
        <v>Week ending Saturday 08 August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44023</v>
      </c>
    </row>
    <row r="5" spans="1:12" ht="24" customHeight="1" x14ac:dyDescent="0.25">
      <c r="A5" s="103" t="s">
        <v>70</v>
      </c>
      <c r="B5" s="103"/>
      <c r="C5" s="103"/>
      <c r="D5" s="103"/>
      <c r="E5" s="103"/>
      <c r="F5" s="103"/>
      <c r="G5" s="103"/>
      <c r="H5" s="103"/>
      <c r="I5" s="103"/>
      <c r="J5" s="54"/>
      <c r="K5" s="43"/>
      <c r="L5" s="44">
        <v>44030</v>
      </c>
    </row>
    <row r="6" spans="1:12" ht="16.5" customHeight="1" thickBot="1" x14ac:dyDescent="0.3">
      <c r="A6" s="36" t="str">
        <f>"Change in payroll jobs and total wages, "&amp;$L$1</f>
        <v>Change in payroll jobs and total wages, Mining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44037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44044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08 August (Change since 100th case of COVID-19)</v>
      </c>
      <c r="C8" s="99" t="str">
        <f>"% Change between " &amp; TEXT($L$4,"dd mmmm")&amp;" and "&amp; TEXT($L$2,"dd mmmm") &amp; " (monthly change)"</f>
        <v>% Change between 11 July and 08 August (monthly change)</v>
      </c>
      <c r="D8" s="80" t="str">
        <f>"% Change between " &amp; TEXT($L$7,"dd mmmm")&amp;" and "&amp; TEXT($L$2,"dd mmmm") &amp; " (weekly change)"</f>
        <v>% Change between 01 August and 08 August (weekly change)</v>
      </c>
      <c r="E8" s="82" t="str">
        <f>"% Change between " &amp; TEXT($L$6,"dd mmmm")&amp;" and "&amp; TEXT($L$7,"dd mmmm") &amp; " (weekly change)"</f>
        <v>% Change between 25 July and 01 August (weekly change)</v>
      </c>
      <c r="F8" s="101" t="str">
        <f>"% Change between " &amp; TEXT($L$3,"dd mmmm")&amp;" and "&amp; TEXT($L$2,"dd mmmm") &amp; " (Change since 100th case of COVID-19)"</f>
        <v>% Change between 14 March and 08 August (Change since 100th case of COVID-19)</v>
      </c>
      <c r="G8" s="99" t="str">
        <f>"% Change between " &amp; TEXT($L$4,"dd mmmm")&amp;" and "&amp; TEXT($L$2,"dd mmmm") &amp; " (monthly change)"</f>
        <v>% Change between 11 July and 08 August (monthly change)</v>
      </c>
      <c r="H8" s="80" t="str">
        <f>"% Change between " &amp; TEXT($L$7,"dd mmmm")&amp;" and "&amp; TEXT($L$2,"dd mmmm") &amp; " (weekly change)"</f>
        <v>% Change between 01 August and 08 August (weekly change)</v>
      </c>
      <c r="I8" s="82" t="str">
        <f>"% Change between " &amp; TEXT($L$6,"dd mmmm")&amp;" and "&amp; TEXT($L$7,"dd mmmm") &amp; " (weekly change)"</f>
        <v>% Change between 25 July and 01 August (weekly change)</v>
      </c>
      <c r="J8" s="57"/>
      <c r="K8" s="43" t="s">
        <v>68</v>
      </c>
      <c r="L8" s="44">
        <v>44051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-1.2921626141067399E-2</v>
      </c>
      <c r="C11" s="32">
        <v>-8.0323533301008831E-3</v>
      </c>
      <c r="D11" s="32">
        <v>-4.1551692548569275E-4</v>
      </c>
      <c r="E11" s="32">
        <v>-4.5320643553138362E-3</v>
      </c>
      <c r="F11" s="32">
        <v>-0.21181629748158581</v>
      </c>
      <c r="G11" s="32">
        <v>1.9348672166770164E-3</v>
      </c>
      <c r="H11" s="32">
        <v>1.4923294308567536E-2</v>
      </c>
      <c r="I11" s="68">
        <v>7.4605884993446114E-3</v>
      </c>
      <c r="J11" s="46"/>
      <c r="K11" s="46"/>
      <c r="L11" s="47"/>
    </row>
    <row r="12" spans="1:12" x14ac:dyDescent="0.25">
      <c r="A12" s="69" t="s">
        <v>6</v>
      </c>
      <c r="B12" s="32">
        <v>3.5375731213439288E-2</v>
      </c>
      <c r="C12" s="32">
        <v>5.0706265845690268E-5</v>
      </c>
      <c r="D12" s="32">
        <v>2.0226130653266283E-2</v>
      </c>
      <c r="E12" s="32">
        <v>-5.7310800881704704E-3</v>
      </c>
      <c r="F12" s="32">
        <v>1.5337683988028372E-2</v>
      </c>
      <c r="G12" s="32">
        <v>-6.1483058947812919E-2</v>
      </c>
      <c r="H12" s="32">
        <v>4.6249898152774804E-2</v>
      </c>
      <c r="I12" s="68">
        <v>1.9408388678336941E-2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-2.4023329798515514E-2</v>
      </c>
      <c r="C13" s="32">
        <v>-2.2987261146496962E-2</v>
      </c>
      <c r="D13" s="32">
        <v>-1.1655927835051649E-2</v>
      </c>
      <c r="E13" s="32">
        <v>-6.7199999999999482E-3</v>
      </c>
      <c r="F13" s="32">
        <v>-0.16596598140846863</v>
      </c>
      <c r="G13" s="32">
        <v>-1.7462702454638102E-2</v>
      </c>
      <c r="H13" s="32">
        <v>4.006732370739341E-3</v>
      </c>
      <c r="I13" s="68">
        <v>2.8328858083148667E-4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-2.247044693090583E-2</v>
      </c>
      <c r="C14" s="32">
        <v>-1.5061146496815225E-2</v>
      </c>
      <c r="D14" s="32">
        <v>-1.418207318628073E-2</v>
      </c>
      <c r="E14" s="32">
        <v>-4.3584969532837192E-3</v>
      </c>
      <c r="F14" s="32">
        <v>-0.13915956736683888</v>
      </c>
      <c r="G14" s="32">
        <v>4.0566538354818382E-2</v>
      </c>
      <c r="H14" s="32">
        <v>1.6263528370287217E-2</v>
      </c>
      <c r="I14" s="68">
        <v>2.3264318187114164E-2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-2.4408707589723466E-2</v>
      </c>
      <c r="C15" s="32">
        <v>1.6249233912155159E-2</v>
      </c>
      <c r="D15" s="32">
        <v>8.2164572355087895E-3</v>
      </c>
      <c r="E15" s="32">
        <v>-3.1316294575209902E-3</v>
      </c>
      <c r="F15" s="32">
        <v>-0.26576429620755171</v>
      </c>
      <c r="G15" s="32">
        <v>0.14975308302635271</v>
      </c>
      <c r="H15" s="32">
        <v>0.11880026740036409</v>
      </c>
      <c r="I15" s="68">
        <v>1.6034936678022582E-2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-2.3744847038403072E-2</v>
      </c>
      <c r="C16" s="32">
        <v>-8.7012716791304845E-3</v>
      </c>
      <c r="D16" s="32">
        <v>5.3218693251300131E-4</v>
      </c>
      <c r="E16" s="32">
        <v>-3.8027025031381889E-3</v>
      </c>
      <c r="F16" s="32">
        <v>-0.29613010465473366</v>
      </c>
      <c r="G16" s="32">
        <v>-9.3577448450852252E-3</v>
      </c>
      <c r="H16" s="32">
        <v>-2.4547074561616089E-3</v>
      </c>
      <c r="I16" s="68">
        <v>-3.6405824633816142E-3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0.16349650349650346</v>
      </c>
      <c r="C17" s="32">
        <v>1.1247765462996107E-2</v>
      </c>
      <c r="D17" s="32">
        <v>7.2863247863248493E-3</v>
      </c>
      <c r="E17" s="32">
        <v>-5.6657223796033884E-3</v>
      </c>
      <c r="F17" s="32">
        <v>-1.2227960342734545E-2</v>
      </c>
      <c r="G17" s="32">
        <v>3.7586900262807754E-2</v>
      </c>
      <c r="H17" s="32">
        <v>-8.7617826632396811E-3</v>
      </c>
      <c r="I17" s="68">
        <v>1.279836818076352E-2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-4.7757142857142831E-2</v>
      </c>
      <c r="C18" s="32">
        <v>-5.1194029850745171E-3</v>
      </c>
      <c r="D18" s="32">
        <v>4.2485875706215204E-3</v>
      </c>
      <c r="E18" s="32">
        <v>-8.9585666293393595E-3</v>
      </c>
      <c r="F18" s="32">
        <v>-0.14790913804800332</v>
      </c>
      <c r="G18" s="32">
        <v>-1.1939336044652249E-2</v>
      </c>
      <c r="H18" s="32">
        <v>2.7035390337196263E-2</v>
      </c>
      <c r="I18" s="68">
        <v>-6.8887429753007323E-3</v>
      </c>
      <c r="J18" s="46"/>
      <c r="K18" s="46"/>
      <c r="L18" s="47"/>
    </row>
    <row r="19" spans="1:12" x14ac:dyDescent="0.25">
      <c r="A19" s="70" t="s">
        <v>1</v>
      </c>
      <c r="B19" s="32">
        <v>4.6984126984126906E-2</v>
      </c>
      <c r="C19" s="32">
        <v>7.5434782608695627E-2</v>
      </c>
      <c r="D19" s="32">
        <v>9.5918367346938815E-3</v>
      </c>
      <c r="E19" s="32">
        <v>-1.5075376884422065E-2</v>
      </c>
      <c r="F19" s="32">
        <v>0.1096797564063916</v>
      </c>
      <c r="G19" s="32">
        <v>0.37726196249530797</v>
      </c>
      <c r="H19" s="32">
        <v>3.2565685171819458E-2</v>
      </c>
      <c r="I19" s="68">
        <v>1.3919409242180381E-2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-1.2052470284202754E-2</v>
      </c>
      <c r="C21" s="32">
        <v>-7.1289875173370376E-3</v>
      </c>
      <c r="D21" s="32">
        <v>-5.718626598867349E-4</v>
      </c>
      <c r="E21" s="32">
        <v>-3.946884074765844E-3</v>
      </c>
      <c r="F21" s="32">
        <v>-0.20450277899300617</v>
      </c>
      <c r="G21" s="32">
        <v>1.2328189004218171E-3</v>
      </c>
      <c r="H21" s="32">
        <v>1.5124441478706174E-2</v>
      </c>
      <c r="I21" s="68">
        <v>7.5116690249465989E-3</v>
      </c>
      <c r="J21" s="46"/>
      <c r="K21" s="46"/>
      <c r="L21" s="46"/>
    </row>
    <row r="22" spans="1:12" x14ac:dyDescent="0.25">
      <c r="A22" s="69" t="s">
        <v>13</v>
      </c>
      <c r="B22" s="32">
        <v>-1.4433040682577003E-2</v>
      </c>
      <c r="C22" s="32">
        <v>-1.0579107442120317E-2</v>
      </c>
      <c r="D22" s="32">
        <v>1.826352009552723E-3</v>
      </c>
      <c r="E22" s="32">
        <v>-6.3075722092115205E-3</v>
      </c>
      <c r="F22" s="32">
        <v>-0.25193259891258624</v>
      </c>
      <c r="G22" s="32">
        <v>1.1288175020627955E-2</v>
      </c>
      <c r="H22" s="32">
        <v>2.0143243852678738E-2</v>
      </c>
      <c r="I22" s="68">
        <v>8.2503166414453766E-3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4.0264900662251746E-2</v>
      </c>
      <c r="C23" s="32">
        <v>2.0000000000000018E-2</v>
      </c>
      <c r="D23" s="32">
        <v>-2.8639618138415202E-4</v>
      </c>
      <c r="E23" s="32">
        <v>-8.6750788643532584E-3</v>
      </c>
      <c r="F23" s="32">
        <v>5.7059599382729864E-2</v>
      </c>
      <c r="G23" s="32">
        <v>4.3576827729479017E-3</v>
      </c>
      <c r="H23" s="32">
        <v>8.9450295529314161E-5</v>
      </c>
      <c r="I23" s="68">
        <v>-1.594454745229934E-2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8.5874702104453693E-3</v>
      </c>
      <c r="C24" s="32">
        <v>-2.6123427201918403E-3</v>
      </c>
      <c r="D24" s="32">
        <v>-9.6107640557452356E-5</v>
      </c>
      <c r="E24" s="32">
        <v>-2.9943705833034295E-3</v>
      </c>
      <c r="F24" s="32">
        <v>-6.6804192899372228E-2</v>
      </c>
      <c r="G24" s="32">
        <v>2.7039524675125381E-3</v>
      </c>
      <c r="H24" s="32">
        <v>4.9181789763250716E-3</v>
      </c>
      <c r="I24" s="68">
        <v>7.5263121994189053E-3</v>
      </c>
      <c r="J24" s="46"/>
      <c r="K24" s="46" t="s">
        <v>48</v>
      </c>
      <c r="L24" s="47">
        <v>101.98675496688743</v>
      </c>
    </row>
    <row r="25" spans="1:12" x14ac:dyDescent="0.25">
      <c r="A25" s="69" t="s">
        <v>50</v>
      </c>
      <c r="B25" s="32">
        <v>-1.1403175513422403E-2</v>
      </c>
      <c r="C25" s="32">
        <v>-5.7550689375507336E-3</v>
      </c>
      <c r="D25" s="32">
        <v>2.8431550317309373E-4</v>
      </c>
      <c r="E25" s="32">
        <v>-3.7213671508057322E-3</v>
      </c>
      <c r="F25" s="32">
        <v>-0.1792300036144624</v>
      </c>
      <c r="G25" s="32">
        <v>1.1713975922117426E-2</v>
      </c>
      <c r="H25" s="32">
        <v>1.5685199167757569E-2</v>
      </c>
      <c r="I25" s="68">
        <v>9.1637456702331477E-3</v>
      </c>
      <c r="J25" s="46"/>
      <c r="K25" s="46" t="s">
        <v>49</v>
      </c>
      <c r="L25" s="47">
        <v>101.12291473118714</v>
      </c>
    </row>
    <row r="26" spans="1:12" x14ac:dyDescent="0.25">
      <c r="A26" s="69" t="s">
        <v>51</v>
      </c>
      <c r="B26" s="32">
        <v>-8.9439137196291041E-3</v>
      </c>
      <c r="C26" s="32">
        <v>-4.9244621093827989E-3</v>
      </c>
      <c r="D26" s="32">
        <v>1.7180418895195171E-3</v>
      </c>
      <c r="E26" s="32">
        <v>-4.3293562877294578E-3</v>
      </c>
      <c r="F26" s="32">
        <v>-0.24891356221823502</v>
      </c>
      <c r="G26" s="32">
        <v>1.186747787716147E-2</v>
      </c>
      <c r="H26" s="32">
        <v>2.1362351486725828E-2</v>
      </c>
      <c r="I26" s="68">
        <v>8.2131580877100596E-3</v>
      </c>
      <c r="J26" s="46"/>
      <c r="K26" s="46" t="s">
        <v>50</v>
      </c>
      <c r="L26" s="47">
        <v>99.431920002867287</v>
      </c>
    </row>
    <row r="27" spans="1:12" ht="17.25" customHeight="1" x14ac:dyDescent="0.25">
      <c r="A27" s="69" t="s">
        <v>52</v>
      </c>
      <c r="B27" s="32">
        <v>-1.4265927977839432E-2</v>
      </c>
      <c r="C27" s="32">
        <v>-9.1531993885128893E-3</v>
      </c>
      <c r="D27" s="32">
        <v>-3.9382005452903712E-4</v>
      </c>
      <c r="E27" s="32">
        <v>-5.0145229352770437E-3</v>
      </c>
      <c r="F27" s="32">
        <v>-0.24790450004847675</v>
      </c>
      <c r="G27" s="32">
        <v>-5.7853156665600425E-3</v>
      </c>
      <c r="H27" s="32">
        <v>1.7369998507534623E-2</v>
      </c>
      <c r="I27" s="68">
        <v>6.4380578738416627E-3</v>
      </c>
      <c r="J27" s="59"/>
      <c r="K27" s="50" t="s">
        <v>51</v>
      </c>
      <c r="L27" s="47">
        <v>99.596065679720482</v>
      </c>
    </row>
    <row r="28" spans="1:12" x14ac:dyDescent="0.25">
      <c r="A28" s="69" t="s">
        <v>53</v>
      </c>
      <c r="B28" s="32">
        <v>-4.3572333417785658E-2</v>
      </c>
      <c r="C28" s="32">
        <v>-2.0662400553441707E-2</v>
      </c>
      <c r="D28" s="32">
        <v>-4.9152095597926326E-3</v>
      </c>
      <c r="E28" s="32">
        <v>-7.2400558269365423E-3</v>
      </c>
      <c r="F28" s="32">
        <v>-0.24044687313582425</v>
      </c>
      <c r="G28" s="32">
        <v>-3.2592195366240251E-2</v>
      </c>
      <c r="H28" s="32">
        <v>-1.3420306290602424E-3</v>
      </c>
      <c r="I28" s="68">
        <v>5.0393216233957094E-3</v>
      </c>
      <c r="J28" s="54"/>
      <c r="K28" s="41" t="s">
        <v>52</v>
      </c>
      <c r="L28" s="47">
        <v>99.484004127966969</v>
      </c>
    </row>
    <row r="29" spans="1:12" ht="15.75" thickBot="1" x14ac:dyDescent="0.3">
      <c r="A29" s="71" t="s">
        <v>54</v>
      </c>
      <c r="B29" s="72">
        <v>-8.6397774687065332E-2</v>
      </c>
      <c r="C29" s="72">
        <v>-5.2121212121212124E-2</v>
      </c>
      <c r="D29" s="72">
        <v>-1.2210526315789449E-2</v>
      </c>
      <c r="E29" s="72">
        <v>-1.3353115727002929E-2</v>
      </c>
      <c r="F29" s="72">
        <v>-0.21087011937628442</v>
      </c>
      <c r="G29" s="72">
        <v>1.4007606337629319E-4</v>
      </c>
      <c r="H29" s="72">
        <v>-6.1433927925296228E-3</v>
      </c>
      <c r="I29" s="73">
        <v>1.5114346370927789E-2</v>
      </c>
      <c r="J29" s="54"/>
      <c r="K29" s="41" t="s">
        <v>53</v>
      </c>
      <c r="L29" s="47">
        <v>97.6606705514737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96.383866481223919</v>
      </c>
    </row>
    <row r="31" spans="1:12" ht="15.75" customHeight="1" x14ac:dyDescent="0.25">
      <c r="A31" s="26" t="str">
        <f>"Indexed number of payroll jobs and total wages, "&amp;$L$1</f>
        <v>Indexed number of payroll jobs and total wages, Mining</v>
      </c>
      <c r="B31" s="30"/>
      <c r="C31" s="30"/>
      <c r="D31" s="30"/>
      <c r="E31" s="30"/>
      <c r="F31" s="30"/>
      <c r="G31" s="30"/>
      <c r="H31" s="30"/>
      <c r="I31" s="30"/>
      <c r="J31" s="62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104.05629139072848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100.8684412489397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98.831583097380033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98.93563306606346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98.612242681005924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96.115192973566423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92.489568845618919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4"/>
      <c r="K41" s="46" t="s">
        <v>48</v>
      </c>
      <c r="L41" s="47">
        <v>104.02649006622518</v>
      </c>
    </row>
    <row r="42" spans="1:12" x14ac:dyDescent="0.25">
      <c r="K42" s="46" t="s">
        <v>49</v>
      </c>
      <c r="L42" s="47">
        <v>100.85874702104454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4"/>
      <c r="K43" s="46" t="s">
        <v>50</v>
      </c>
      <c r="L43" s="47">
        <v>98.859682448657765</v>
      </c>
    </row>
    <row r="44" spans="1:12" ht="15.4" customHeight="1" x14ac:dyDescent="0.25">
      <c r="A44" s="26" t="str">
        <f>"Indexed number of payroll jobs in "&amp;$L$1&amp;" each week by age group"</f>
        <v>Indexed number of payroll jobs in Mining each week by age group</v>
      </c>
      <c r="B44" s="29"/>
      <c r="C44" s="29"/>
      <c r="D44" s="29"/>
      <c r="E44" s="29"/>
      <c r="F44" s="29"/>
      <c r="G44" s="29"/>
      <c r="H44" s="29"/>
      <c r="I44" s="29"/>
      <c r="J44" s="54"/>
      <c r="K44" s="50" t="s">
        <v>51</v>
      </c>
      <c r="L44" s="47">
        <v>99.105608628037089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4"/>
      <c r="K45" s="41" t="s">
        <v>52</v>
      </c>
      <c r="L45" s="47">
        <v>98.57340720221606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53</v>
      </c>
      <c r="L46" s="47">
        <v>95.642766658221433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54</v>
      </c>
      <c r="L47" s="47">
        <v>91.360222531293473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3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4"/>
      <c r="K52" s="46" t="s">
        <v>6</v>
      </c>
      <c r="L52" s="47">
        <v>103.74387683694893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5</v>
      </c>
      <c r="L53" s="47">
        <v>100.66471683063014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4"/>
      <c r="K54" s="46" t="s">
        <v>46</v>
      </c>
      <c r="L54" s="47">
        <v>98.680657356685444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50" t="s">
        <v>4</v>
      </c>
      <c r="L55" s="47">
        <v>95.762508977735223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4"/>
      <c r="K56" s="41" t="s">
        <v>3</v>
      </c>
      <c r="L56" s="47">
        <v>98.547400611620787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4"/>
      <c r="K57" s="41" t="s">
        <v>45</v>
      </c>
      <c r="L57" s="47">
        <v>115.51001397298558</v>
      </c>
    </row>
    <row r="58" spans="1:12" ht="15.4" customHeight="1" x14ac:dyDescent="0.25">
      <c r="K58" s="41" t="s">
        <v>2</v>
      </c>
      <c r="L58" s="47">
        <v>94.693344932579379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Mining each week by State and Territory</v>
      </c>
      <c r="K59" s="41" t="s">
        <v>1</v>
      </c>
      <c r="L59" s="47">
        <v>98.675496688741731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4"/>
      <c r="K61" s="46" t="s">
        <v>6</v>
      </c>
      <c r="L61" s="47">
        <v>102.11249125262421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5</v>
      </c>
      <c r="L62" s="47">
        <v>99.66764158468493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4"/>
      <c r="K63" s="46" t="s">
        <v>46</v>
      </c>
      <c r="L63" s="47">
        <v>98.634364632358611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50" t="s">
        <v>4</v>
      </c>
      <c r="L64" s="47">
        <v>96.564519990423747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41" t="s">
        <v>3</v>
      </c>
      <c r="L65" s="47">
        <v>97.674311926605512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4"/>
      <c r="K66" s="41" t="s">
        <v>45</v>
      </c>
      <c r="L66" s="47">
        <v>116.20866325104797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4"/>
      <c r="K67" s="41" t="s">
        <v>2</v>
      </c>
      <c r="L67" s="47">
        <v>94.084384515006519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3"/>
      <c r="K68" s="41" t="s">
        <v>1</v>
      </c>
      <c r="L68" s="47">
        <v>100.66225165562915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104.09228481455564</v>
      </c>
    </row>
    <row r="71" spans="1:12" ht="15.4" customHeight="1" x14ac:dyDescent="0.25">
      <c r="K71" s="46" t="s">
        <v>5</v>
      </c>
      <c r="L71" s="47">
        <v>98.257378356819984</v>
      </c>
    </row>
    <row r="72" spans="1:12" ht="15.4" customHeight="1" x14ac:dyDescent="0.25">
      <c r="K72" s="46" t="s">
        <v>46</v>
      </c>
      <c r="L72" s="47">
        <v>97.162718926008793</v>
      </c>
    </row>
    <row r="73" spans="1:12" ht="15.4" customHeight="1" x14ac:dyDescent="0.25">
      <c r="K73" s="50" t="s">
        <v>4</v>
      </c>
      <c r="L73" s="47">
        <v>97.396935599712705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Mining each week by State and Territory</v>
      </c>
      <c r="K74" s="41" t="s">
        <v>3</v>
      </c>
      <c r="L74" s="47">
        <v>97.746880733944948</v>
      </c>
    </row>
    <row r="75" spans="1:12" ht="15.4" customHeight="1" x14ac:dyDescent="0.25">
      <c r="K75" s="41" t="s">
        <v>45</v>
      </c>
      <c r="L75" s="47">
        <v>117.06008383791338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4"/>
      <c r="K76" s="41" t="s">
        <v>2</v>
      </c>
      <c r="L76" s="47">
        <v>94.368856024358422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1</v>
      </c>
      <c r="L77" s="47">
        <v>97.94701986754967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4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4"/>
      <c r="K81" s="46" t="s">
        <v>6</v>
      </c>
      <c r="L81" s="47">
        <v>101.953125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4"/>
      <c r="K82" s="46" t="s">
        <v>5</v>
      </c>
      <c r="L82" s="47">
        <v>96.999422965954992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3"/>
      <c r="K83" s="46" t="s">
        <v>46</v>
      </c>
      <c r="L83" s="47">
        <v>101.80527888446215</v>
      </c>
    </row>
    <row r="84" spans="1:12" ht="15.4" customHeight="1" x14ac:dyDescent="0.25">
      <c r="K84" s="50" t="s">
        <v>4</v>
      </c>
      <c r="L84" s="47">
        <v>97.365470852017935</v>
      </c>
    </row>
    <row r="85" spans="1:12" ht="15.4" customHeight="1" x14ac:dyDescent="0.25">
      <c r="K85" s="41" t="s">
        <v>3</v>
      </c>
      <c r="L85" s="47">
        <v>98.428266829119707</v>
      </c>
    </row>
    <row r="86" spans="1:12" ht="15.4" customHeight="1" x14ac:dyDescent="0.25">
      <c r="K86" s="41" t="s">
        <v>45</v>
      </c>
      <c r="L86" s="47">
        <v>109.85915492957747</v>
      </c>
    </row>
    <row r="87" spans="1:12" ht="15.4" customHeight="1" x14ac:dyDescent="0.25">
      <c r="K87" s="41" t="s">
        <v>2</v>
      </c>
      <c r="L87" s="47">
        <v>100.21598272138228</v>
      </c>
    </row>
    <row r="88" spans="1:12" ht="15.4" customHeight="1" x14ac:dyDescent="0.25">
      <c r="K88" s="41" t="s">
        <v>1</v>
      </c>
      <c r="L88" s="47">
        <v>92.10526315789474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97.098214285714292</v>
      </c>
    </row>
    <row r="91" spans="1:12" ht="15" customHeight="1" x14ac:dyDescent="0.25">
      <c r="K91" s="46" t="s">
        <v>5</v>
      </c>
      <c r="L91" s="47">
        <v>95.268320830929014</v>
      </c>
    </row>
    <row r="92" spans="1:12" ht="15" customHeight="1" x14ac:dyDescent="0.25">
      <c r="A92" s="26"/>
      <c r="K92" s="46" t="s">
        <v>46</v>
      </c>
      <c r="L92" s="47">
        <v>101.4691235059761</v>
      </c>
    </row>
    <row r="93" spans="1:12" ht="15" customHeight="1" x14ac:dyDescent="0.25">
      <c r="K93" s="50" t="s">
        <v>4</v>
      </c>
      <c r="L93" s="47">
        <v>98.094170403587441</v>
      </c>
    </row>
    <row r="94" spans="1:12" ht="15" customHeight="1" x14ac:dyDescent="0.25">
      <c r="K94" s="41" t="s">
        <v>3</v>
      </c>
      <c r="L94" s="47">
        <v>97.380444715199516</v>
      </c>
    </row>
    <row r="95" spans="1:12" ht="15" customHeight="1" x14ac:dyDescent="0.25">
      <c r="K95" s="41" t="s">
        <v>45</v>
      </c>
      <c r="L95" s="47">
        <v>108.45070422535213</v>
      </c>
    </row>
    <row r="96" spans="1:12" ht="15" customHeight="1" x14ac:dyDescent="0.25">
      <c r="K96" s="41" t="s">
        <v>2</v>
      </c>
      <c r="L96" s="47">
        <v>98.272138228941685</v>
      </c>
    </row>
    <row r="97" spans="1:12" ht="15" customHeight="1" x14ac:dyDescent="0.25">
      <c r="K97" s="41" t="s">
        <v>1</v>
      </c>
      <c r="L97" s="47">
        <v>102.63157894736842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99.751674107142847</v>
      </c>
    </row>
    <row r="100" spans="1:12" x14ac:dyDescent="0.25">
      <c r="A100" s="25"/>
      <c r="B100" s="24"/>
      <c r="K100" s="46" t="s">
        <v>5</v>
      </c>
      <c r="L100" s="47">
        <v>95.290248124639362</v>
      </c>
    </row>
    <row r="101" spans="1:12" x14ac:dyDescent="0.25">
      <c r="A101" s="25"/>
      <c r="B101" s="24"/>
      <c r="K101" s="46" t="s">
        <v>46</v>
      </c>
      <c r="L101" s="47">
        <v>100.38720119521913</v>
      </c>
    </row>
    <row r="102" spans="1:12" x14ac:dyDescent="0.25">
      <c r="A102" s="25"/>
      <c r="B102" s="24"/>
      <c r="K102" s="50" t="s">
        <v>4</v>
      </c>
      <c r="L102" s="47">
        <v>98.741031390134523</v>
      </c>
    </row>
    <row r="103" spans="1:12" x14ac:dyDescent="0.25">
      <c r="A103" s="25"/>
      <c r="B103" s="24"/>
      <c r="K103" s="41" t="s">
        <v>3</v>
      </c>
      <c r="L103" s="47">
        <v>97.569540054827911</v>
      </c>
    </row>
    <row r="104" spans="1:12" x14ac:dyDescent="0.25">
      <c r="A104" s="25"/>
      <c r="B104" s="24"/>
      <c r="K104" s="41" t="s">
        <v>45</v>
      </c>
      <c r="L104" s="47">
        <v>107.38732394366197</v>
      </c>
    </row>
    <row r="105" spans="1:12" x14ac:dyDescent="0.25">
      <c r="A105" s="25"/>
      <c r="B105" s="24"/>
      <c r="K105" s="41" t="s">
        <v>2</v>
      </c>
      <c r="L105" s="47">
        <v>99.136069114470843</v>
      </c>
    </row>
    <row r="106" spans="1:12" x14ac:dyDescent="0.25">
      <c r="A106" s="25"/>
      <c r="B106" s="24"/>
      <c r="K106" s="41" t="s">
        <v>1</v>
      </c>
      <c r="L106" s="47">
        <v>118.10526315789474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5">
        <v>43904</v>
      </c>
      <c r="L108" s="47">
        <v>100</v>
      </c>
    </row>
    <row r="109" spans="1:12" x14ac:dyDescent="0.25">
      <c r="K109" s="75">
        <v>43911</v>
      </c>
      <c r="L109" s="47">
        <v>99.475862825187093</v>
      </c>
    </row>
    <row r="110" spans="1:12" x14ac:dyDescent="0.25">
      <c r="K110" s="75">
        <v>43918</v>
      </c>
      <c r="L110" s="47">
        <v>98.47583541215495</v>
      </c>
    </row>
    <row r="111" spans="1:12" x14ac:dyDescent="0.25">
      <c r="K111" s="75">
        <v>43925</v>
      </c>
      <c r="L111" s="47">
        <v>94.596343101510456</v>
      </c>
    </row>
    <row r="112" spans="1:12" x14ac:dyDescent="0.25">
      <c r="K112" s="75">
        <v>43932</v>
      </c>
      <c r="L112" s="47">
        <v>91.957564626223302</v>
      </c>
    </row>
    <row r="113" spans="11:12" x14ac:dyDescent="0.25">
      <c r="K113" s="75">
        <v>43939</v>
      </c>
      <c r="L113" s="47">
        <v>92.125332383014893</v>
      </c>
    </row>
    <row r="114" spans="11:12" x14ac:dyDescent="0.25">
      <c r="K114" s="75">
        <v>43946</v>
      </c>
      <c r="L114" s="47">
        <v>92.277748841799394</v>
      </c>
    </row>
    <row r="115" spans="11:12" x14ac:dyDescent="0.25">
      <c r="K115" s="75">
        <v>43953</v>
      </c>
      <c r="L115" s="47">
        <v>92.450450944378957</v>
      </c>
    </row>
    <row r="116" spans="11:12" x14ac:dyDescent="0.25">
      <c r="K116" s="75">
        <v>43960</v>
      </c>
      <c r="L116" s="47">
        <v>93.769566051700977</v>
      </c>
    </row>
    <row r="117" spans="11:12" x14ac:dyDescent="0.25">
      <c r="K117" s="75">
        <v>43967</v>
      </c>
      <c r="L117" s="47">
        <v>93.938978590421883</v>
      </c>
    </row>
    <row r="118" spans="11:12" x14ac:dyDescent="0.25">
      <c r="K118" s="75">
        <v>43974</v>
      </c>
      <c r="L118" s="47">
        <v>94.227911949340708</v>
      </c>
    </row>
    <row r="119" spans="11:12" x14ac:dyDescent="0.25">
      <c r="K119" s="75">
        <v>43981</v>
      </c>
      <c r="L119" s="47">
        <v>94.533293127552838</v>
      </c>
    </row>
    <row r="120" spans="11:12" x14ac:dyDescent="0.25">
      <c r="K120" s="75">
        <v>43988</v>
      </c>
      <c r="L120" s="47">
        <v>95.630362674415409</v>
      </c>
    </row>
    <row r="121" spans="11:12" x14ac:dyDescent="0.25">
      <c r="K121" s="75">
        <v>43995</v>
      </c>
      <c r="L121" s="47">
        <v>95.867211272238819</v>
      </c>
    </row>
    <row r="122" spans="11:12" x14ac:dyDescent="0.25">
      <c r="K122" s="75">
        <v>44002</v>
      </c>
      <c r="L122" s="47">
        <v>95.245483702952384</v>
      </c>
    </row>
    <row r="123" spans="11:12" x14ac:dyDescent="0.25">
      <c r="K123" s="75">
        <v>44009</v>
      </c>
      <c r="L123" s="47">
        <v>96.046492502535713</v>
      </c>
    </row>
    <row r="124" spans="11:12" x14ac:dyDescent="0.25">
      <c r="K124" s="75">
        <v>44016</v>
      </c>
      <c r="L124" s="47">
        <v>98.141396419857998</v>
      </c>
    </row>
    <row r="125" spans="11:12" x14ac:dyDescent="0.25">
      <c r="K125" s="75">
        <v>44023</v>
      </c>
      <c r="L125" s="47">
        <v>99.507113681844345</v>
      </c>
    </row>
    <row r="126" spans="11:12" x14ac:dyDescent="0.25">
      <c r="K126" s="75">
        <v>44030</v>
      </c>
      <c r="L126" s="47">
        <v>99.20940815263576</v>
      </c>
    </row>
    <row r="127" spans="11:12" x14ac:dyDescent="0.25">
      <c r="K127" s="75">
        <v>44037</v>
      </c>
      <c r="L127" s="47">
        <v>99.198442939773571</v>
      </c>
    </row>
    <row r="128" spans="11:12" x14ac:dyDescent="0.25">
      <c r="K128" s="75">
        <v>44044</v>
      </c>
      <c r="L128" s="47">
        <v>98.748869212423585</v>
      </c>
    </row>
    <row r="129" spans="1:12" x14ac:dyDescent="0.25">
      <c r="K129" s="75">
        <v>44051</v>
      </c>
      <c r="L129" s="47">
        <v>98.707837385893257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A139" s="25"/>
      <c r="B139" s="24"/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/>
      <c r="L148" s="47"/>
    </row>
    <row r="149" spans="11:12" x14ac:dyDescent="0.25">
      <c r="K149" s="75" t="s">
        <v>57</v>
      </c>
      <c r="L149" s="75"/>
    </row>
    <row r="150" spans="11:12" x14ac:dyDescent="0.25">
      <c r="K150" s="75">
        <v>43904</v>
      </c>
      <c r="L150" s="47">
        <v>100</v>
      </c>
    </row>
    <row r="151" spans="11:12" x14ac:dyDescent="0.25">
      <c r="K151" s="75">
        <v>43911</v>
      </c>
      <c r="L151" s="47">
        <v>96.944874791543867</v>
      </c>
    </row>
    <row r="152" spans="11:12" x14ac:dyDescent="0.25">
      <c r="K152" s="75">
        <v>43918</v>
      </c>
      <c r="L152" s="47">
        <v>94.857185293342567</v>
      </c>
    </row>
    <row r="153" spans="11:12" x14ac:dyDescent="0.25">
      <c r="K153" s="75">
        <v>43925</v>
      </c>
      <c r="L153" s="47">
        <v>83.619239258295238</v>
      </c>
    </row>
    <row r="154" spans="11:12" x14ac:dyDescent="0.25">
      <c r="K154" s="75">
        <v>43932</v>
      </c>
      <c r="L154" s="47">
        <v>73.610506229618082</v>
      </c>
    </row>
    <row r="155" spans="11:12" x14ac:dyDescent="0.25">
      <c r="K155" s="75">
        <v>43939</v>
      </c>
      <c r="L155" s="47">
        <v>74.015263259062309</v>
      </c>
    </row>
    <row r="156" spans="11:12" x14ac:dyDescent="0.25">
      <c r="K156" s="75">
        <v>43946</v>
      </c>
      <c r="L156" s="47">
        <v>73.722470571064179</v>
      </c>
    </row>
    <row r="157" spans="11:12" x14ac:dyDescent="0.25">
      <c r="K157" s="75">
        <v>43953</v>
      </c>
      <c r="L157" s="47">
        <v>75.058578641681606</v>
      </c>
    </row>
    <row r="158" spans="11:12" x14ac:dyDescent="0.25">
      <c r="K158" s="75">
        <v>43960</v>
      </c>
      <c r="L158" s="47">
        <v>78.263671652479047</v>
      </c>
    </row>
    <row r="159" spans="11:12" x14ac:dyDescent="0.25">
      <c r="K159" s="75">
        <v>43967</v>
      </c>
      <c r="L159" s="47">
        <v>77.656164002405902</v>
      </c>
    </row>
    <row r="160" spans="11:12" x14ac:dyDescent="0.25">
      <c r="K160" s="75">
        <v>43974</v>
      </c>
      <c r="L160" s="47">
        <v>77.047245044577124</v>
      </c>
    </row>
    <row r="161" spans="11:12" x14ac:dyDescent="0.25">
      <c r="K161" s="75">
        <v>43981</v>
      </c>
      <c r="L161" s="47">
        <v>77.792051414551651</v>
      </c>
    </row>
    <row r="162" spans="11:12" x14ac:dyDescent="0.25">
      <c r="K162" s="75">
        <v>43988</v>
      </c>
      <c r="L162" s="47">
        <v>75.835764583474401</v>
      </c>
    </row>
    <row r="163" spans="11:12" x14ac:dyDescent="0.25">
      <c r="K163" s="75">
        <v>43995</v>
      </c>
      <c r="L163" s="47">
        <v>76.169524255534242</v>
      </c>
    </row>
    <row r="164" spans="11:12" x14ac:dyDescent="0.25">
      <c r="K164" s="75">
        <v>44002</v>
      </c>
      <c r="L164" s="47">
        <v>74.972682872416428</v>
      </c>
    </row>
    <row r="165" spans="11:12" x14ac:dyDescent="0.25">
      <c r="K165" s="75">
        <v>44009</v>
      </c>
      <c r="L165" s="47">
        <v>76.006865579179092</v>
      </c>
    </row>
    <row r="166" spans="11:12" x14ac:dyDescent="0.25">
      <c r="K166" s="75">
        <v>44016</v>
      </c>
      <c r="L166" s="47">
        <v>78.604269790516085</v>
      </c>
    </row>
    <row r="167" spans="11:12" x14ac:dyDescent="0.25">
      <c r="K167" s="75">
        <v>44023</v>
      </c>
      <c r="L167" s="47">
        <v>78.666161674555511</v>
      </c>
    </row>
    <row r="168" spans="11:12" x14ac:dyDescent="0.25">
      <c r="K168" s="75">
        <v>44030</v>
      </c>
      <c r="L168" s="47">
        <v>77.22902802590346</v>
      </c>
    </row>
    <row r="169" spans="11:12" x14ac:dyDescent="0.25">
      <c r="K169" s="75">
        <v>44037</v>
      </c>
      <c r="L169" s="47">
        <v>77.084341089367726</v>
      </c>
    </row>
    <row r="170" spans="11:12" x14ac:dyDescent="0.25">
      <c r="K170" s="75">
        <v>44044</v>
      </c>
      <c r="L170" s="47">
        <v>77.659435637978618</v>
      </c>
    </row>
    <row r="171" spans="11:12" x14ac:dyDescent="0.25">
      <c r="K171" s="75">
        <v>44051</v>
      </c>
      <c r="L171" s="47">
        <v>78.818370251841415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/>
      <c r="L190" s="47"/>
    </row>
    <row r="191" spans="11:12" x14ac:dyDescent="0.25">
      <c r="K191" s="76"/>
      <c r="L191" s="76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4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</sheetData>
  <sheetProtection selectLockedCells="1"/>
  <mergeCells count="15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  <mergeCell ref="A5:I5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8CF4B-DE62-4C3F-AB1D-00F5E00366E9}">
  <sheetPr codeName="Sheet6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22</v>
      </c>
    </row>
    <row r="2" spans="1:12" ht="19.5" customHeight="1" x14ac:dyDescent="0.3">
      <c r="A2" s="7" t="str">
        <f>"Weekly Payroll Jobs and Wages in Australia - " &amp;$L$1</f>
        <v>Weekly Payroll Jobs and Wages in Australia - Manufacturing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44051</v>
      </c>
    </row>
    <row r="3" spans="1:12" ht="15" customHeight="1" x14ac:dyDescent="0.25">
      <c r="A3" s="38" t="str">
        <f>"Week ending "&amp;TEXT($L$2,"dddd dd mmmm yyyy")</f>
        <v>Week ending Saturday 08 August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44023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44030</v>
      </c>
    </row>
    <row r="6" spans="1:12" ht="16.5" customHeight="1" thickBot="1" x14ac:dyDescent="0.3">
      <c r="A6" s="36" t="str">
        <f>"Change in payroll jobs and total wages, "&amp;$L$1</f>
        <v>Change in payroll jobs and total wages, Manufacturing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44037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44044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08 August (Change since 100th case of COVID-19)</v>
      </c>
      <c r="C8" s="99" t="str">
        <f>"% Change between " &amp; TEXT($L$4,"dd mmmm")&amp;" and "&amp; TEXT($L$2,"dd mmmm") &amp; " (monthly change)"</f>
        <v>% Change between 11 July and 08 August (monthly change)</v>
      </c>
      <c r="D8" s="80" t="str">
        <f>"% Change between " &amp; TEXT($L$7,"dd mmmm")&amp;" and "&amp; TEXT($L$2,"dd mmmm") &amp; " (weekly change)"</f>
        <v>% Change between 01 August and 08 August (weekly change)</v>
      </c>
      <c r="E8" s="82" t="str">
        <f>"% Change between " &amp; TEXT($L$6,"dd mmmm")&amp;" and "&amp; TEXT($L$7,"dd mmmm") &amp; " (weekly change)"</f>
        <v>% Change between 25 July and 01 August (weekly change)</v>
      </c>
      <c r="F8" s="101" t="str">
        <f>"% Change between " &amp; TEXT($L$3,"dd mmmm")&amp;" and "&amp; TEXT($L$2,"dd mmmm") &amp; " (Change since 100th case of COVID-19)"</f>
        <v>% Change between 14 March and 08 August (Change since 100th case of COVID-19)</v>
      </c>
      <c r="G8" s="99" t="str">
        <f>"% Change between " &amp; TEXT($L$4,"dd mmmm")&amp;" and "&amp; TEXT($L$2,"dd mmmm") &amp; " (monthly change)"</f>
        <v>% Change between 11 July and 08 August (monthly change)</v>
      </c>
      <c r="H8" s="80" t="str">
        <f>"% Change between " &amp; TEXT($L$7,"dd mmmm")&amp;" and "&amp; TEXT($L$2,"dd mmmm") &amp; " (weekly change)"</f>
        <v>% Change between 01 August and 08 August (weekly change)</v>
      </c>
      <c r="I8" s="82" t="str">
        <f>"% Change between " &amp; TEXT($L$6,"dd mmmm")&amp;" and "&amp; TEXT($L$7,"dd mmmm") &amp; " (weekly change)"</f>
        <v>% Change between 25 July and 01 August (weekly change)</v>
      </c>
      <c r="J8" s="57"/>
      <c r="K8" s="43" t="s">
        <v>68</v>
      </c>
      <c r="L8" s="44">
        <v>44051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-3.7373161789946319E-2</v>
      </c>
      <c r="C11" s="32">
        <v>-1.8117902338454783E-3</v>
      </c>
      <c r="D11" s="32">
        <v>1.130262180842001E-3</v>
      </c>
      <c r="E11" s="32">
        <v>-5.6908537416511251E-3</v>
      </c>
      <c r="F11" s="32">
        <v>-9.83631662074127E-2</v>
      </c>
      <c r="G11" s="32">
        <v>-1.9735527872568159E-2</v>
      </c>
      <c r="H11" s="32">
        <v>-2.9291517661637068E-3</v>
      </c>
      <c r="I11" s="68">
        <v>-6.9962023870216994E-3</v>
      </c>
      <c r="J11" s="46"/>
      <c r="K11" s="46"/>
      <c r="L11" s="47"/>
    </row>
    <row r="12" spans="1:12" x14ac:dyDescent="0.25">
      <c r="A12" s="69" t="s">
        <v>6</v>
      </c>
      <c r="B12" s="32">
        <v>-4.3894641506615262E-2</v>
      </c>
      <c r="C12" s="32">
        <v>-8.1715555942989404E-3</v>
      </c>
      <c r="D12" s="32">
        <v>-3.3060312732687835E-3</v>
      </c>
      <c r="E12" s="32">
        <v>-6.1186781720388161E-3</v>
      </c>
      <c r="F12" s="32">
        <v>-0.12785533320621989</v>
      </c>
      <c r="G12" s="32">
        <v>-2.3554585102461334E-2</v>
      </c>
      <c r="H12" s="32">
        <v>-2.1770159844407555E-3</v>
      </c>
      <c r="I12" s="68">
        <v>1.3938371635049407E-3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-3.6076907001044933E-2</v>
      </c>
      <c r="C13" s="32">
        <v>-2.8166212651878908E-3</v>
      </c>
      <c r="D13" s="32">
        <v>4.9665183434932647E-3</v>
      </c>
      <c r="E13" s="32">
        <v>-7.5682584836573863E-3</v>
      </c>
      <c r="F13" s="32">
        <v>-8.6747622355188736E-2</v>
      </c>
      <c r="G13" s="32">
        <v>-2.8396026105488081E-2</v>
      </c>
      <c r="H13" s="32">
        <v>-6.7013663961493775E-3</v>
      </c>
      <c r="I13" s="68">
        <v>-9.9152072075696651E-3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-3.5981146528463182E-2</v>
      </c>
      <c r="C14" s="32">
        <v>-7.5162521047809072E-3</v>
      </c>
      <c r="D14" s="32">
        <v>-5.1555011145375529E-3</v>
      </c>
      <c r="E14" s="32">
        <v>-6.3335031702898004E-3</v>
      </c>
      <c r="F14" s="32">
        <v>-9.5196971316253598E-2</v>
      </c>
      <c r="G14" s="32">
        <v>-2.6749972315866843E-2</v>
      </c>
      <c r="H14" s="32">
        <v>-8.4239589140139293E-3</v>
      </c>
      <c r="I14" s="68">
        <v>-1.0766648921250788E-2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-4.651591289782242E-2</v>
      </c>
      <c r="C15" s="32">
        <v>9.6942821368948273E-3</v>
      </c>
      <c r="D15" s="32">
        <v>7.7665150831394136E-3</v>
      </c>
      <c r="E15" s="32">
        <v>-8.0575737750077092E-3</v>
      </c>
      <c r="F15" s="32">
        <v>-7.663794306972449E-2</v>
      </c>
      <c r="G15" s="32">
        <v>7.3046692061198293E-3</v>
      </c>
      <c r="H15" s="32">
        <v>6.3366591873559308E-3</v>
      </c>
      <c r="I15" s="68">
        <v>-2.1783965007090456E-2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-1.979556579326236E-2</v>
      </c>
      <c r="C16" s="32">
        <v>8.5770153764110901E-3</v>
      </c>
      <c r="D16" s="32">
        <v>6.6235935952214664E-3</v>
      </c>
      <c r="E16" s="32">
        <v>-1.5499985238108804E-3</v>
      </c>
      <c r="F16" s="32">
        <v>-7.5363603293678305E-2</v>
      </c>
      <c r="G16" s="32">
        <v>-1.4742131220332078E-2</v>
      </c>
      <c r="H16" s="32">
        <v>6.1172042519672676E-3</v>
      </c>
      <c r="I16" s="68">
        <v>-1.3096909539594304E-2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-2.6862841062033516E-2</v>
      </c>
      <c r="C17" s="32">
        <v>5.3297576479936382E-2</v>
      </c>
      <c r="D17" s="32">
        <v>4.9848369977254503E-3</v>
      </c>
      <c r="E17" s="32">
        <v>2.241457270202174E-2</v>
      </c>
      <c r="F17" s="32">
        <v>-6.1244398816747037E-2</v>
      </c>
      <c r="G17" s="32">
        <v>9.1995413157408779E-2</v>
      </c>
      <c r="H17" s="32">
        <v>-1.0194411210334597E-2</v>
      </c>
      <c r="I17" s="68">
        <v>2.9500189858325587E-2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-1.7054161162483483E-2</v>
      </c>
      <c r="C18" s="32">
        <v>1.9650565262076203E-2</v>
      </c>
      <c r="D18" s="32">
        <v>2.1049742710120167E-2</v>
      </c>
      <c r="E18" s="32">
        <v>-6.8563592732262535E-4</v>
      </c>
      <c r="F18" s="32">
        <v>-1.4155826765336998E-2</v>
      </c>
      <c r="G18" s="32">
        <v>2.9938166297919233E-2</v>
      </c>
      <c r="H18" s="32">
        <v>4.3799979889009188E-2</v>
      </c>
      <c r="I18" s="68">
        <v>1.0147173074169125E-2</v>
      </c>
      <c r="J18" s="46"/>
      <c r="K18" s="46"/>
      <c r="L18" s="47"/>
    </row>
    <row r="19" spans="1:12" x14ac:dyDescent="0.25">
      <c r="A19" s="70" t="s">
        <v>1</v>
      </c>
      <c r="B19" s="32">
        <v>-2.9798822374877298E-2</v>
      </c>
      <c r="C19" s="32">
        <v>1.3724685977954287E-2</v>
      </c>
      <c r="D19" s="32">
        <v>3.2786628362496684E-2</v>
      </c>
      <c r="E19" s="32">
        <v>-1.1360702297960268E-2</v>
      </c>
      <c r="F19" s="32">
        <v>-6.4779699745431629E-2</v>
      </c>
      <c r="G19" s="32">
        <v>2.3634691654119688E-2</v>
      </c>
      <c r="H19" s="32">
        <v>5.1760619941479957E-2</v>
      </c>
      <c r="I19" s="68">
        <v>-9.6506998212664286E-4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-3.5586865992887851E-2</v>
      </c>
      <c r="C21" s="32">
        <v>3.6299659248317795E-4</v>
      </c>
      <c r="D21" s="32">
        <v>2.4794761789923569E-3</v>
      </c>
      <c r="E21" s="32">
        <v>-5.5821901934823837E-3</v>
      </c>
      <c r="F21" s="32">
        <v>-9.8199726039400304E-2</v>
      </c>
      <c r="G21" s="32">
        <v>-1.8392380774864381E-2</v>
      </c>
      <c r="H21" s="32">
        <v>-1.519586339356005E-3</v>
      </c>
      <c r="I21" s="68">
        <v>-7.8775652893656734E-3</v>
      </c>
      <c r="J21" s="46"/>
      <c r="K21" s="46"/>
      <c r="L21" s="46"/>
    </row>
    <row r="22" spans="1:12" x14ac:dyDescent="0.25">
      <c r="A22" s="69" t="s">
        <v>13</v>
      </c>
      <c r="B22" s="32">
        <v>-4.8477787619919832E-2</v>
      </c>
      <c r="C22" s="32">
        <v>-8.2873729286523368E-3</v>
      </c>
      <c r="D22" s="32">
        <v>-2.1249193078582973E-3</v>
      </c>
      <c r="E22" s="32">
        <v>-6.0615228924210118E-3</v>
      </c>
      <c r="F22" s="32">
        <v>-0.10668427240187106</v>
      </c>
      <c r="G22" s="32">
        <v>-2.6997580515117137E-2</v>
      </c>
      <c r="H22" s="32">
        <v>-7.8718416363934285E-3</v>
      </c>
      <c r="I22" s="68">
        <v>-4.2898243058827612E-3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2.4914864242981949E-3</v>
      </c>
      <c r="C23" s="32">
        <v>-9.0460810626393773E-3</v>
      </c>
      <c r="D23" s="32">
        <v>1.8921032056293807E-3</v>
      </c>
      <c r="E23" s="32">
        <v>-3.8940809968847079E-3</v>
      </c>
      <c r="F23" s="32">
        <v>0.13549515759580988</v>
      </c>
      <c r="G23" s="32">
        <v>-2.7993834359151037E-2</v>
      </c>
      <c r="H23" s="32">
        <v>-2.0312954400456551E-3</v>
      </c>
      <c r="I23" s="68">
        <v>6.0039537494471773E-3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-5.1687903909092392E-2</v>
      </c>
      <c r="C24" s="32">
        <v>-7.8334923371814469E-4</v>
      </c>
      <c r="D24" s="32">
        <v>2.3574344791255086E-3</v>
      </c>
      <c r="E24" s="32">
        <v>-5.5096659273876636E-3</v>
      </c>
      <c r="F24" s="32">
        <v>-4.6914163228440331E-2</v>
      </c>
      <c r="G24" s="32">
        <v>-1.3187990453438658E-2</v>
      </c>
      <c r="H24" s="32">
        <v>3.2152125129289999E-3</v>
      </c>
      <c r="I24" s="68">
        <v>-4.9211143412708491E-3</v>
      </c>
      <c r="J24" s="46"/>
      <c r="K24" s="46" t="s">
        <v>48</v>
      </c>
      <c r="L24" s="47">
        <v>101.16428900138057</v>
      </c>
    </row>
    <row r="25" spans="1:12" x14ac:dyDescent="0.25">
      <c r="A25" s="69" t="s">
        <v>50</v>
      </c>
      <c r="B25" s="32">
        <v>-3.1715056362757399E-2</v>
      </c>
      <c r="C25" s="32">
        <v>1.885942971485699E-3</v>
      </c>
      <c r="D25" s="32">
        <v>2.460006454289676E-3</v>
      </c>
      <c r="E25" s="32">
        <v>-5.9770867430442021E-3</v>
      </c>
      <c r="F25" s="32">
        <v>-8.8299326493638031E-2</v>
      </c>
      <c r="G25" s="32">
        <v>-1.3942127086782219E-2</v>
      </c>
      <c r="H25" s="32">
        <v>-1.2915763157341775E-3</v>
      </c>
      <c r="I25" s="68">
        <v>-6.4553841070100759E-3</v>
      </c>
      <c r="J25" s="46"/>
      <c r="K25" s="46" t="s">
        <v>49</v>
      </c>
      <c r="L25" s="47">
        <v>94.905553801937103</v>
      </c>
    </row>
    <row r="26" spans="1:12" x14ac:dyDescent="0.25">
      <c r="A26" s="69" t="s">
        <v>51</v>
      </c>
      <c r="B26" s="32">
        <v>-2.5065680855645645E-2</v>
      </c>
      <c r="C26" s="32">
        <v>2.0579537280120963E-3</v>
      </c>
      <c r="D26" s="32">
        <v>2.0579537280120963E-3</v>
      </c>
      <c r="E26" s="32">
        <v>-6.0560505506056517E-3</v>
      </c>
      <c r="F26" s="32">
        <v>-0.11775053196946217</v>
      </c>
      <c r="G26" s="32">
        <v>-1.5823694491297835E-2</v>
      </c>
      <c r="H26" s="32">
        <v>-1.8453244544204273E-3</v>
      </c>
      <c r="I26" s="68">
        <v>-8.3412138585197138E-3</v>
      </c>
      <c r="J26" s="46"/>
      <c r="K26" s="46" t="s">
        <v>50</v>
      </c>
      <c r="L26" s="47">
        <v>96.646225094786132</v>
      </c>
    </row>
    <row r="27" spans="1:12" ht="17.25" customHeight="1" x14ac:dyDescent="0.25">
      <c r="A27" s="69" t="s">
        <v>52</v>
      </c>
      <c r="B27" s="32">
        <v>-2.5523177274306197E-2</v>
      </c>
      <c r="C27" s="32">
        <v>2.4638352502084349E-3</v>
      </c>
      <c r="D27" s="32">
        <v>3.4532507534859036E-3</v>
      </c>
      <c r="E27" s="32">
        <v>-4.8122878143643799E-3</v>
      </c>
      <c r="F27" s="32">
        <v>-0.1178946879855276</v>
      </c>
      <c r="G27" s="32">
        <v>-2.7479274834904754E-2</v>
      </c>
      <c r="H27" s="32">
        <v>-8.9484532607684297E-3</v>
      </c>
      <c r="I27" s="68">
        <v>-9.2132418579788933E-3</v>
      </c>
      <c r="J27" s="59"/>
      <c r="K27" s="50" t="s">
        <v>51</v>
      </c>
      <c r="L27" s="47">
        <v>97.293206996386942</v>
      </c>
    </row>
    <row r="28" spans="1:12" x14ac:dyDescent="0.25">
      <c r="A28" s="69" t="s">
        <v>53</v>
      </c>
      <c r="B28" s="32">
        <v>-5.3001633224451727E-2</v>
      </c>
      <c r="C28" s="32">
        <v>-2.4981567952814254E-3</v>
      </c>
      <c r="D28" s="32">
        <v>1.6868213228036222E-3</v>
      </c>
      <c r="E28" s="32">
        <v>-3.3972299509630322E-3</v>
      </c>
      <c r="F28" s="32">
        <v>-9.3983164408050102E-2</v>
      </c>
      <c r="G28" s="32">
        <v>-1.5266396208457489E-2</v>
      </c>
      <c r="H28" s="32">
        <v>6.3828905115110857E-3</v>
      </c>
      <c r="I28" s="68">
        <v>2.3329760299926061E-3</v>
      </c>
      <c r="J28" s="54"/>
      <c r="K28" s="41" t="s">
        <v>52</v>
      </c>
      <c r="L28" s="47">
        <v>97.208177338633945</v>
      </c>
    </row>
    <row r="29" spans="1:12" ht="15.75" thickBot="1" x14ac:dyDescent="0.3">
      <c r="A29" s="71" t="s">
        <v>54</v>
      </c>
      <c r="B29" s="72">
        <v>-9.023475522473523E-2</v>
      </c>
      <c r="C29" s="72">
        <v>-1.6918793503480245E-2</v>
      </c>
      <c r="D29" s="72">
        <v>-6.7791842475386499E-3</v>
      </c>
      <c r="E29" s="72">
        <v>-4.8211508553654969E-3</v>
      </c>
      <c r="F29" s="72">
        <v>-8.6899397210863927E-2</v>
      </c>
      <c r="G29" s="72">
        <v>-8.3115658008612758E-2</v>
      </c>
      <c r="H29" s="72">
        <v>-2.7910822199882501E-2</v>
      </c>
      <c r="I29" s="73">
        <v>-1.1976490024621977E-2</v>
      </c>
      <c r="J29" s="54"/>
      <c r="K29" s="41" t="s">
        <v>53</v>
      </c>
      <c r="L29" s="47">
        <v>94.937004199720022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92.542227311766396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Manufacturing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100.05982512655316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94.608177030551715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96.590880175068065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97.293206996386942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97.112329049107771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94.540363975734948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91.597480675636987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100.24914864242982</v>
      </c>
    </row>
    <row r="43" spans="1:12" x14ac:dyDescent="0.25">
      <c r="K43" s="46" t="s">
        <v>49</v>
      </c>
      <c r="L43" s="47">
        <v>94.831209609090763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96.828494363724261</v>
      </c>
    </row>
    <row r="45" spans="1:12" ht="15.4" customHeight="1" x14ac:dyDescent="0.25">
      <c r="A45" s="26" t="str">
        <f>"Indexed number of payroll jobs in "&amp;$L$1&amp;" each week by age group"</f>
        <v>Indexed number of payroll jobs in Manufacturing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97.493431914435433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97.447682272569381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94.699836677554828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90.976524477526482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96.268022595797618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96.626154528710288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96.893664474181591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94.949047408063805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97.192098012779184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93.160043322502702</v>
      </c>
    </row>
    <row r="59" spans="1:12" ht="15.4" customHeight="1" x14ac:dyDescent="0.25">
      <c r="K59" s="41" t="s">
        <v>2</v>
      </c>
      <c r="L59" s="47">
        <v>95.932802829354557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Manufacturing each week by State and Territory</v>
      </c>
      <c r="K60" s="41" t="s">
        <v>1</v>
      </c>
      <c r="L60" s="47">
        <v>96.081830790568659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95.864234876654407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96.091071644640436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96.520374990549627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95.31982370636382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97.36600425972604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97.758893609930851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95.490716180371351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94.417475728155338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95.57590053498474</v>
      </c>
    </row>
    <row r="72" spans="1:12" ht="15.4" customHeight="1" x14ac:dyDescent="0.25">
      <c r="K72" s="46" t="s">
        <v>5</v>
      </c>
      <c r="L72" s="47">
        <v>96.801333673922102</v>
      </c>
    </row>
    <row r="73" spans="1:12" ht="15.4" customHeight="1" x14ac:dyDescent="0.25">
      <c r="K73" s="46" t="s">
        <v>46</v>
      </c>
      <c r="L73" s="47">
        <v>96.187457473349966</v>
      </c>
    </row>
    <row r="74" spans="1:12" ht="15.4" customHeight="1" x14ac:dyDescent="0.25">
      <c r="K74" s="50" t="s">
        <v>4</v>
      </c>
      <c r="L74" s="47">
        <v>96.177273045262694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Manufacturing each week by State and Territory</v>
      </c>
      <c r="K75" s="41" t="s">
        <v>3</v>
      </c>
      <c r="L75" s="47">
        <v>98.063661410399206</v>
      </c>
    </row>
    <row r="76" spans="1:12" ht="15.4" customHeight="1" x14ac:dyDescent="0.25">
      <c r="K76" s="41" t="s">
        <v>45</v>
      </c>
      <c r="L76" s="47">
        <v>98.456385903524108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97.896551724137936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97.190013869625531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96.071611745095524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96.215335473567038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96.972047538576618</v>
      </c>
    </row>
    <row r="85" spans="1:12" ht="15.4" customHeight="1" x14ac:dyDescent="0.25">
      <c r="K85" s="50" t="s">
        <v>4</v>
      </c>
      <c r="L85" s="47">
        <v>93.235417039823275</v>
      </c>
    </row>
    <row r="86" spans="1:12" ht="15.4" customHeight="1" x14ac:dyDescent="0.25">
      <c r="K86" s="41" t="s">
        <v>3</v>
      </c>
      <c r="L86" s="47">
        <v>96.585857388417992</v>
      </c>
    </row>
    <row r="87" spans="1:12" ht="15.4" customHeight="1" x14ac:dyDescent="0.25">
      <c r="K87" s="41" t="s">
        <v>45</v>
      </c>
      <c r="L87" s="47">
        <v>89.701829115509895</v>
      </c>
    </row>
    <row r="88" spans="1:12" ht="15.4" customHeight="1" x14ac:dyDescent="0.25">
      <c r="K88" s="41" t="s">
        <v>2</v>
      </c>
      <c r="L88" s="47">
        <v>96.695402298850581</v>
      </c>
    </row>
    <row r="89" spans="1:12" ht="15.4" customHeight="1" x14ac:dyDescent="0.25">
      <c r="K89" s="41" t="s">
        <v>1</v>
      </c>
      <c r="L89" s="47">
        <v>94.282945736434115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95.260610334658296</v>
      </c>
    </row>
    <row r="92" spans="1:12" ht="15" customHeight="1" x14ac:dyDescent="0.25">
      <c r="K92" s="46" t="s">
        <v>5</v>
      </c>
      <c r="L92" s="47">
        <v>95.137690160840165</v>
      </c>
    </row>
    <row r="93" spans="1:12" ht="15" customHeight="1" x14ac:dyDescent="0.25">
      <c r="A93" s="26"/>
      <c r="K93" s="46" t="s">
        <v>46</v>
      </c>
      <c r="L93" s="47">
        <v>96.90833033216056</v>
      </c>
    </row>
    <row r="94" spans="1:12" ht="15" customHeight="1" x14ac:dyDescent="0.25">
      <c r="K94" s="50" t="s">
        <v>4</v>
      </c>
      <c r="L94" s="47">
        <v>92.453280792883149</v>
      </c>
    </row>
    <row r="95" spans="1:12" ht="15" customHeight="1" x14ac:dyDescent="0.25">
      <c r="K95" s="41" t="s">
        <v>3</v>
      </c>
      <c r="L95" s="47">
        <v>96.496947424574714</v>
      </c>
    </row>
    <row r="96" spans="1:12" ht="15" customHeight="1" x14ac:dyDescent="0.25">
      <c r="K96" s="41" t="s">
        <v>45</v>
      </c>
      <c r="L96" s="47">
        <v>93.936356802806316</v>
      </c>
    </row>
    <row r="97" spans="1:12" ht="15" customHeight="1" x14ac:dyDescent="0.25">
      <c r="K97" s="41" t="s">
        <v>2</v>
      </c>
      <c r="L97" s="47">
        <v>96.982758620689651</v>
      </c>
    </row>
    <row r="98" spans="1:12" ht="15" customHeight="1" x14ac:dyDescent="0.25">
      <c r="K98" s="41" t="s">
        <v>1</v>
      </c>
      <c r="L98" s="47">
        <v>93.120155038759691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94.883606872675983</v>
      </c>
    </row>
    <row r="101" spans="1:12" x14ac:dyDescent="0.25">
      <c r="A101" s="25"/>
      <c r="B101" s="24"/>
      <c r="K101" s="46" t="s">
        <v>5</v>
      </c>
      <c r="L101" s="47">
        <v>95.06583638504847</v>
      </c>
    </row>
    <row r="102" spans="1:12" x14ac:dyDescent="0.25">
      <c r="A102" s="25"/>
      <c r="B102" s="24"/>
      <c r="K102" s="46" t="s">
        <v>46</v>
      </c>
      <c r="L102" s="47">
        <v>96.122503255118147</v>
      </c>
    </row>
    <row r="103" spans="1:12" x14ac:dyDescent="0.25">
      <c r="A103" s="25"/>
      <c r="B103" s="24"/>
      <c r="K103" s="50" t="s">
        <v>4</v>
      </c>
      <c r="L103" s="47">
        <v>92.87121619201146</v>
      </c>
    </row>
    <row r="104" spans="1:12" x14ac:dyDescent="0.25">
      <c r="A104" s="25"/>
      <c r="B104" s="24"/>
      <c r="K104" s="41" t="s">
        <v>3</v>
      </c>
      <c r="L104" s="47">
        <v>96.861004089858341</v>
      </c>
    </row>
    <row r="105" spans="1:12" x14ac:dyDescent="0.25">
      <c r="A105" s="25"/>
      <c r="B105" s="24"/>
      <c r="K105" s="41" t="s">
        <v>45</v>
      </c>
      <c r="L105" s="47">
        <v>93.591581057379102</v>
      </c>
    </row>
    <row r="106" spans="1:12" x14ac:dyDescent="0.25">
      <c r="A106" s="25"/>
      <c r="B106" s="24"/>
      <c r="K106" s="41" t="s">
        <v>2</v>
      </c>
      <c r="L106" s="47">
        <v>97.603448275862078</v>
      </c>
    </row>
    <row r="107" spans="1:12" x14ac:dyDescent="0.25">
      <c r="A107" s="25"/>
      <c r="B107" s="24"/>
      <c r="K107" s="41" t="s">
        <v>1</v>
      </c>
      <c r="L107" s="47">
        <v>96.168604651162795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99.169973499567476</v>
      </c>
    </row>
    <row r="111" spans="1:12" x14ac:dyDescent="0.25">
      <c r="K111" s="75">
        <v>43918</v>
      </c>
      <c r="L111" s="47">
        <v>97.740185914951468</v>
      </c>
    </row>
    <row r="112" spans="1:12" x14ac:dyDescent="0.25">
      <c r="K112" s="75">
        <v>43925</v>
      </c>
      <c r="L112" s="47">
        <v>96.338134534320119</v>
      </c>
    </row>
    <row r="113" spans="11:12" x14ac:dyDescent="0.25">
      <c r="K113" s="75">
        <v>43932</v>
      </c>
      <c r="L113" s="47">
        <v>95.126254651306482</v>
      </c>
    </row>
    <row r="114" spans="11:12" x14ac:dyDescent="0.25">
      <c r="K114" s="75">
        <v>43939</v>
      </c>
      <c r="L114" s="47">
        <v>95.017369454475556</v>
      </c>
    </row>
    <row r="115" spans="11:12" x14ac:dyDescent="0.25">
      <c r="K115" s="75">
        <v>43946</v>
      </c>
      <c r="L115" s="47">
        <v>95.0003432698513</v>
      </c>
    </row>
    <row r="116" spans="11:12" x14ac:dyDescent="0.25">
      <c r="K116" s="75">
        <v>43953</v>
      </c>
      <c r="L116" s="47">
        <v>95.20630518062859</v>
      </c>
    </row>
    <row r="117" spans="11:12" x14ac:dyDescent="0.25">
      <c r="K117" s="75">
        <v>43960</v>
      </c>
      <c r="L117" s="47">
        <v>95.348418899064939</v>
      </c>
    </row>
    <row r="118" spans="11:12" x14ac:dyDescent="0.25">
      <c r="K118" s="75">
        <v>43967</v>
      </c>
      <c r="L118" s="47">
        <v>95.492729544549562</v>
      </c>
    </row>
    <row r="119" spans="11:12" x14ac:dyDescent="0.25">
      <c r="K119" s="75">
        <v>43974</v>
      </c>
      <c r="L119" s="47">
        <v>95.804555877466385</v>
      </c>
    </row>
    <row r="120" spans="11:12" x14ac:dyDescent="0.25">
      <c r="K120" s="75">
        <v>43981</v>
      </c>
      <c r="L120" s="47">
        <v>96.034272061953345</v>
      </c>
    </row>
    <row r="121" spans="11:12" x14ac:dyDescent="0.25">
      <c r="K121" s="75">
        <v>43988</v>
      </c>
      <c r="L121" s="47">
        <v>96.155514973430911</v>
      </c>
    </row>
    <row r="122" spans="11:12" x14ac:dyDescent="0.25">
      <c r="K122" s="75">
        <v>43995</v>
      </c>
      <c r="L122" s="47">
        <v>96.631424295266996</v>
      </c>
    </row>
    <row r="123" spans="11:12" x14ac:dyDescent="0.25">
      <c r="K123" s="75">
        <v>44002</v>
      </c>
      <c r="L123" s="47">
        <v>95.724368040203771</v>
      </c>
    </row>
    <row r="124" spans="11:12" x14ac:dyDescent="0.25">
      <c r="K124" s="75">
        <v>44009</v>
      </c>
      <c r="L124" s="47">
        <v>93.575636079034453</v>
      </c>
    </row>
    <row r="125" spans="11:12" x14ac:dyDescent="0.25">
      <c r="K125" s="75">
        <v>44016</v>
      </c>
      <c r="L125" s="47">
        <v>94.577022889233689</v>
      </c>
    </row>
    <row r="126" spans="11:12" x14ac:dyDescent="0.25">
      <c r="K126" s="75">
        <v>44023</v>
      </c>
      <c r="L126" s="47">
        <v>96.437408175314772</v>
      </c>
    </row>
    <row r="127" spans="11:12" x14ac:dyDescent="0.25">
      <c r="K127" s="75">
        <v>44030</v>
      </c>
      <c r="L127" s="47">
        <v>96.781089950431834</v>
      </c>
    </row>
    <row r="128" spans="11:12" x14ac:dyDescent="0.25">
      <c r="K128" s="75">
        <v>44037</v>
      </c>
      <c r="L128" s="47">
        <v>96.704334811682159</v>
      </c>
    </row>
    <row r="129" spans="1:12" x14ac:dyDescent="0.25">
      <c r="K129" s="75">
        <v>44044</v>
      </c>
      <c r="L129" s="47">
        <v>96.154004586085222</v>
      </c>
    </row>
    <row r="130" spans="1:12" x14ac:dyDescent="0.25">
      <c r="K130" s="75">
        <v>44051</v>
      </c>
      <c r="L130" s="47">
        <v>96.262683821005368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98.877474223556916</v>
      </c>
    </row>
    <row r="153" spans="11:12" x14ac:dyDescent="0.25">
      <c r="K153" s="75">
        <v>43918</v>
      </c>
      <c r="L153" s="47">
        <v>97.347451967897186</v>
      </c>
    </row>
    <row r="154" spans="11:12" x14ac:dyDescent="0.25">
      <c r="K154" s="75">
        <v>43925</v>
      </c>
      <c r="L154" s="47">
        <v>95.062743622771123</v>
      </c>
    </row>
    <row r="155" spans="11:12" x14ac:dyDescent="0.25">
      <c r="K155" s="75">
        <v>43932</v>
      </c>
      <c r="L155" s="47">
        <v>91.216951077478555</v>
      </c>
    </row>
    <row r="156" spans="11:12" x14ac:dyDescent="0.25">
      <c r="K156" s="75">
        <v>43939</v>
      </c>
      <c r="L156" s="47">
        <v>92.330292706689761</v>
      </c>
    </row>
    <row r="157" spans="11:12" x14ac:dyDescent="0.25">
      <c r="K157" s="75">
        <v>43946</v>
      </c>
      <c r="L157" s="47">
        <v>91.532190259483158</v>
      </c>
    </row>
    <row r="158" spans="11:12" x14ac:dyDescent="0.25">
      <c r="K158" s="75">
        <v>43953</v>
      </c>
      <c r="L158" s="47">
        <v>91.686027122658459</v>
      </c>
    </row>
    <row r="159" spans="11:12" x14ac:dyDescent="0.25">
      <c r="K159" s="75">
        <v>43960</v>
      </c>
      <c r="L159" s="47">
        <v>90.053520858263184</v>
      </c>
    </row>
    <row r="160" spans="11:12" x14ac:dyDescent="0.25">
      <c r="K160" s="75">
        <v>43967</v>
      </c>
      <c r="L160" s="47">
        <v>88.853848631948424</v>
      </c>
    </row>
    <row r="161" spans="11:12" x14ac:dyDescent="0.25">
      <c r="K161" s="75">
        <v>43974</v>
      </c>
      <c r="L161" s="47">
        <v>88.506342896972271</v>
      </c>
    </row>
    <row r="162" spans="11:12" x14ac:dyDescent="0.25">
      <c r="K162" s="75">
        <v>43981</v>
      </c>
      <c r="L162" s="47">
        <v>89.349035829230999</v>
      </c>
    </row>
    <row r="163" spans="11:12" x14ac:dyDescent="0.25">
      <c r="K163" s="75">
        <v>43988</v>
      </c>
      <c r="L163" s="47">
        <v>92.29822219610044</v>
      </c>
    </row>
    <row r="164" spans="11:12" x14ac:dyDescent="0.25">
      <c r="K164" s="75">
        <v>43995</v>
      </c>
      <c r="L164" s="47">
        <v>92.175416377581826</v>
      </c>
    </row>
    <row r="165" spans="11:12" x14ac:dyDescent="0.25">
      <c r="K165" s="75">
        <v>44002</v>
      </c>
      <c r="L165" s="47">
        <v>92.802387089421359</v>
      </c>
    </row>
    <row r="166" spans="11:12" x14ac:dyDescent="0.25">
      <c r="K166" s="75">
        <v>44009</v>
      </c>
      <c r="L166" s="47">
        <v>92.866851369926039</v>
      </c>
    </row>
    <row r="167" spans="11:12" x14ac:dyDescent="0.25">
      <c r="K167" s="75">
        <v>44016</v>
      </c>
      <c r="L167" s="47">
        <v>95.490708413905622</v>
      </c>
    </row>
    <row r="168" spans="11:12" x14ac:dyDescent="0.25">
      <c r="K168" s="75">
        <v>44023</v>
      </c>
      <c r="L168" s="47">
        <v>91.978936239094551</v>
      </c>
    </row>
    <row r="169" spans="11:12" x14ac:dyDescent="0.25">
      <c r="K169" s="75">
        <v>44030</v>
      </c>
      <c r="L169" s="47">
        <v>91.705508607250039</v>
      </c>
    </row>
    <row r="170" spans="11:12" x14ac:dyDescent="0.25">
      <c r="K170" s="75">
        <v>44037</v>
      </c>
      <c r="L170" s="47">
        <v>91.065676264068671</v>
      </c>
    </row>
    <row r="171" spans="11:12" x14ac:dyDescent="0.25">
      <c r="K171" s="75">
        <v>44044</v>
      </c>
      <c r="L171" s="47">
        <v>90.42856236241424</v>
      </c>
    </row>
    <row r="172" spans="11:12" x14ac:dyDescent="0.25">
      <c r="K172" s="75">
        <v>44051</v>
      </c>
      <c r="L172" s="47">
        <v>90.163683379258728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EFB4E-135E-4039-B824-C0436FE8D1DF}">
  <sheetPr codeName="Sheet7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23</v>
      </c>
    </row>
    <row r="2" spans="1:12" ht="19.5" customHeight="1" x14ac:dyDescent="0.3">
      <c r="A2" s="7" t="str">
        <f>"Weekly Payroll Jobs and Wages in Australia - " &amp;$L$1</f>
        <v>Weekly Payroll Jobs and Wages in Australia - Electricity, gas, water and waste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44051</v>
      </c>
    </row>
    <row r="3" spans="1:12" ht="15" customHeight="1" x14ac:dyDescent="0.25">
      <c r="A3" s="38" t="str">
        <f>"Week ending "&amp;TEXT($L$2,"dddd dd mmmm yyyy")</f>
        <v>Week ending Saturday 08 August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44023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44030</v>
      </c>
    </row>
    <row r="6" spans="1:12" ht="16.5" customHeight="1" thickBot="1" x14ac:dyDescent="0.3">
      <c r="A6" s="36" t="str">
        <f>"Change in payroll jobs and total wages, "&amp;$L$1</f>
        <v>Change in payroll jobs and total wages, Electricity, gas, water and waste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44037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44044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08 August (Change since 100th case of COVID-19)</v>
      </c>
      <c r="C8" s="99" t="str">
        <f>"% Change between " &amp; TEXT($L$4,"dd mmmm")&amp;" and "&amp; TEXT($L$2,"dd mmmm") &amp; " (monthly change)"</f>
        <v>% Change between 11 July and 08 August (monthly change)</v>
      </c>
      <c r="D8" s="80" t="str">
        <f>"% Change between " &amp; TEXT($L$7,"dd mmmm")&amp;" and "&amp; TEXT($L$2,"dd mmmm") &amp; " (weekly change)"</f>
        <v>% Change between 01 August and 08 August (weekly change)</v>
      </c>
      <c r="E8" s="82" t="str">
        <f>"% Change between " &amp; TEXT($L$6,"dd mmmm")&amp;" and "&amp; TEXT($L$7,"dd mmmm") &amp; " (weekly change)"</f>
        <v>% Change between 25 July and 01 August (weekly change)</v>
      </c>
      <c r="F8" s="101" t="str">
        <f>"% Change between " &amp; TEXT($L$3,"dd mmmm")&amp;" and "&amp; TEXT($L$2,"dd mmmm") &amp; " (Change since 100th case of COVID-19)"</f>
        <v>% Change between 14 March and 08 August (Change since 100th case of COVID-19)</v>
      </c>
      <c r="G8" s="99" t="str">
        <f>"% Change between " &amp; TEXT($L$4,"dd mmmm")&amp;" and "&amp; TEXT($L$2,"dd mmmm") &amp; " (monthly change)"</f>
        <v>% Change between 11 July and 08 August (monthly change)</v>
      </c>
      <c r="H8" s="80" t="str">
        <f>"% Change between " &amp; TEXT($L$7,"dd mmmm")&amp;" and "&amp; TEXT($L$2,"dd mmmm") &amp; " (weekly change)"</f>
        <v>% Change between 01 August and 08 August (weekly change)</v>
      </c>
      <c r="I8" s="82" t="str">
        <f>"% Change between " &amp; TEXT($L$6,"dd mmmm")&amp;" and "&amp; TEXT($L$7,"dd mmmm") &amp; " (weekly change)"</f>
        <v>% Change between 25 July and 01 August (weekly change)</v>
      </c>
      <c r="J8" s="57"/>
      <c r="K8" s="43" t="s">
        <v>68</v>
      </c>
      <c r="L8" s="44">
        <v>44051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3.2911273630467752E-2</v>
      </c>
      <c r="C11" s="32">
        <v>1.0317268931759216E-2</v>
      </c>
      <c r="D11" s="32">
        <v>1.192891067871904E-2</v>
      </c>
      <c r="E11" s="32">
        <v>-1.9159500593675105E-3</v>
      </c>
      <c r="F11" s="32">
        <v>1.5246045531174479E-2</v>
      </c>
      <c r="G11" s="32">
        <v>3.463813623113321E-3</v>
      </c>
      <c r="H11" s="32">
        <v>7.1827718797716766E-3</v>
      </c>
      <c r="I11" s="68">
        <v>-5.9963844235069175E-3</v>
      </c>
      <c r="J11" s="46"/>
      <c r="K11" s="46"/>
      <c r="L11" s="47"/>
    </row>
    <row r="12" spans="1:12" x14ac:dyDescent="0.25">
      <c r="A12" s="69" t="s">
        <v>6</v>
      </c>
      <c r="B12" s="32">
        <v>7.6877589718379102E-2</v>
      </c>
      <c r="C12" s="32">
        <v>1.2557202760260067E-2</v>
      </c>
      <c r="D12" s="32">
        <v>9.3246445497630059E-3</v>
      </c>
      <c r="E12" s="32">
        <v>2.6336581511721135E-4</v>
      </c>
      <c r="F12" s="32">
        <v>5.109626292130276E-2</v>
      </c>
      <c r="G12" s="32">
        <v>-1.9257249795816334E-2</v>
      </c>
      <c r="H12" s="32">
        <v>-4.5279850197710303E-3</v>
      </c>
      <c r="I12" s="68">
        <v>-1.5712293644902897E-2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3.4606644302564771E-2</v>
      </c>
      <c r="C13" s="32">
        <v>7.7082528194498678E-3</v>
      </c>
      <c r="D13" s="32">
        <v>1.0940363738897618E-2</v>
      </c>
      <c r="E13" s="32">
        <v>-8.5959885386819312E-3</v>
      </c>
      <c r="F13" s="32">
        <v>4.7212235881653575E-2</v>
      </c>
      <c r="G13" s="32">
        <v>-5.5229161902629942E-2</v>
      </c>
      <c r="H13" s="32">
        <v>3.4176150479356959E-3</v>
      </c>
      <c r="I13" s="68">
        <v>-7.7818495944523836E-3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7.6864321608027808E-4</v>
      </c>
      <c r="C14" s="32">
        <v>9.8624802239259957E-3</v>
      </c>
      <c r="D14" s="32">
        <v>9.821515495700206E-3</v>
      </c>
      <c r="E14" s="32">
        <v>-7.2963113092827658E-4</v>
      </c>
      <c r="F14" s="32">
        <v>2.2766906300963896E-4</v>
      </c>
      <c r="G14" s="32">
        <v>9.9525694844577739E-3</v>
      </c>
      <c r="H14" s="32">
        <v>7.5731504552887241E-3</v>
      </c>
      <c r="I14" s="68">
        <v>-2.9222815599351248E-3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7.123421987988765E-3</v>
      </c>
      <c r="C15" s="32">
        <v>1.9367324153330978E-2</v>
      </c>
      <c r="D15" s="32">
        <v>2.0253290290539017E-2</v>
      </c>
      <c r="E15" s="32">
        <v>1.1187072715972413E-3</v>
      </c>
      <c r="F15" s="32">
        <v>-4.5435666996138102E-2</v>
      </c>
      <c r="G15" s="32">
        <v>4.1929255428529544E-2</v>
      </c>
      <c r="H15" s="32">
        <v>3.2329658117243421E-2</v>
      </c>
      <c r="I15" s="68">
        <v>5.7928491474235067E-3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1.8897126969416256E-2</v>
      </c>
      <c r="C16" s="32">
        <v>6.3066361556063377E-3</v>
      </c>
      <c r="D16" s="32">
        <v>1.5602771362586587E-2</v>
      </c>
      <c r="E16" s="32">
        <v>2.9339098208771563E-3</v>
      </c>
      <c r="F16" s="32">
        <v>-4.1896236504091688E-2</v>
      </c>
      <c r="G16" s="32">
        <v>0.17178664831894408</v>
      </c>
      <c r="H16" s="32">
        <v>2.0670312928000589E-2</v>
      </c>
      <c r="I16" s="68">
        <v>6.7459461549765898E-3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1.5159504350118702E-2</v>
      </c>
      <c r="C17" s="32">
        <v>1.2756443976854381E-2</v>
      </c>
      <c r="D17" s="32">
        <v>1.972987288135597E-2</v>
      </c>
      <c r="E17" s="32">
        <v>0</v>
      </c>
      <c r="F17" s="32">
        <v>-2.8227316290613258E-2</v>
      </c>
      <c r="G17" s="32">
        <v>3.6054473011509547E-2</v>
      </c>
      <c r="H17" s="32">
        <v>2.9756026698960047E-2</v>
      </c>
      <c r="I17" s="68">
        <v>1.5686832293263508E-2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7.7108433734940363E-3</v>
      </c>
      <c r="C18" s="32">
        <v>-3.6267372600926606E-3</v>
      </c>
      <c r="D18" s="32">
        <v>1.8619756427604939E-2</v>
      </c>
      <c r="E18" s="32">
        <v>-2.025658338960179E-3</v>
      </c>
      <c r="F18" s="32">
        <v>-2.1338300914585107E-2</v>
      </c>
      <c r="G18" s="32">
        <v>1.2621824224952061E-3</v>
      </c>
      <c r="H18" s="32">
        <v>1.648015560171312E-2</v>
      </c>
      <c r="I18" s="68">
        <v>1.2215405583753558E-2</v>
      </c>
      <c r="J18" s="46"/>
      <c r="K18" s="46"/>
      <c r="L18" s="47"/>
    </row>
    <row r="19" spans="1:12" x14ac:dyDescent="0.25">
      <c r="A19" s="70" t="s">
        <v>1</v>
      </c>
      <c r="B19" s="32">
        <v>3.0736842105263174E-2</v>
      </c>
      <c r="C19" s="32">
        <v>1.7553956834532425E-2</v>
      </c>
      <c r="D19" s="32">
        <v>1.5929768555466906E-2</v>
      </c>
      <c r="E19" s="32">
        <v>-7.9744816586924117E-4</v>
      </c>
      <c r="F19" s="32">
        <v>-4.3656734849795154E-4</v>
      </c>
      <c r="G19" s="32">
        <v>-3.0023164060381524E-2</v>
      </c>
      <c r="H19" s="32">
        <v>8.5847844826569819E-3</v>
      </c>
      <c r="I19" s="68">
        <v>-6.2391388558058924E-2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3.2538090864483449E-2</v>
      </c>
      <c r="C21" s="32">
        <v>9.3989151691820094E-3</v>
      </c>
      <c r="D21" s="32">
        <v>1.1900569653029658E-2</v>
      </c>
      <c r="E21" s="32">
        <v>-2.1408533884541558E-3</v>
      </c>
      <c r="F21" s="32">
        <v>1.0077734173995934E-2</v>
      </c>
      <c r="G21" s="32">
        <v>2.4730496607863195E-3</v>
      </c>
      <c r="H21" s="32">
        <v>7.2667215279682562E-3</v>
      </c>
      <c r="I21" s="68">
        <v>-7.8028165890627887E-3</v>
      </c>
      <c r="J21" s="46"/>
      <c r="K21" s="46"/>
      <c r="L21" s="46"/>
    </row>
    <row r="22" spans="1:12" x14ac:dyDescent="0.25">
      <c r="A22" s="69" t="s">
        <v>13</v>
      </c>
      <c r="B22" s="32">
        <v>2.9336467571321689E-2</v>
      </c>
      <c r="C22" s="32">
        <v>1.2176653941792459E-2</v>
      </c>
      <c r="D22" s="32">
        <v>1.228301225919437E-2</v>
      </c>
      <c r="E22" s="32">
        <v>-1.9576312661679918E-3</v>
      </c>
      <c r="F22" s="32">
        <v>3.0807333509503376E-2</v>
      </c>
      <c r="G22" s="32">
        <v>6.7959011102778355E-3</v>
      </c>
      <c r="H22" s="32">
        <v>7.0280453347035809E-3</v>
      </c>
      <c r="I22" s="68">
        <v>2.5148026706212079E-4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5.6632996632996591E-2</v>
      </c>
      <c r="C23" s="32">
        <v>-4.7991543340379916E-3</v>
      </c>
      <c r="D23" s="32">
        <v>7.9871520342613689E-3</v>
      </c>
      <c r="E23" s="32">
        <v>0</v>
      </c>
      <c r="F23" s="32">
        <v>0.10345540475839243</v>
      </c>
      <c r="G23" s="32">
        <v>1.0120047757970596E-2</v>
      </c>
      <c r="H23" s="32">
        <v>4.7200985557638298E-4</v>
      </c>
      <c r="I23" s="68">
        <v>-1.5502543669507429E-2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3.4098238834807226E-2</v>
      </c>
      <c r="C24" s="32">
        <v>1.1180061037640021E-2</v>
      </c>
      <c r="D24" s="32">
        <v>9.1269035532994813E-3</v>
      </c>
      <c r="E24" s="32">
        <v>-5.0735667174028887E-4</v>
      </c>
      <c r="F24" s="32">
        <v>4.0819449541136477E-2</v>
      </c>
      <c r="G24" s="32">
        <v>7.4532584984254857E-3</v>
      </c>
      <c r="H24" s="32">
        <v>6.416148072547978E-3</v>
      </c>
      <c r="I24" s="68">
        <v>-9.3106677179409791E-3</v>
      </c>
      <c r="J24" s="46"/>
      <c r="K24" s="46" t="s">
        <v>48</v>
      </c>
      <c r="L24" s="47">
        <v>106.17283950617285</v>
      </c>
    </row>
    <row r="25" spans="1:12" x14ac:dyDescent="0.25">
      <c r="A25" s="69" t="s">
        <v>50</v>
      </c>
      <c r="B25" s="32">
        <v>4.5085394179532612E-2</v>
      </c>
      <c r="C25" s="32">
        <v>1.317703159149608E-2</v>
      </c>
      <c r="D25" s="32">
        <v>1.2171496625644984E-2</v>
      </c>
      <c r="E25" s="32">
        <v>-1.4534883720930258E-3</v>
      </c>
      <c r="F25" s="32">
        <v>3.4948427642282454E-2</v>
      </c>
      <c r="G25" s="32">
        <v>1.1856654179823956E-2</v>
      </c>
      <c r="H25" s="32">
        <v>9.6523579393936743E-3</v>
      </c>
      <c r="I25" s="68">
        <v>-7.9863882982940115E-3</v>
      </c>
      <c r="J25" s="46"/>
      <c r="K25" s="46" t="s">
        <v>49</v>
      </c>
      <c r="L25" s="47">
        <v>102.26647841272201</v>
      </c>
    </row>
    <row r="26" spans="1:12" x14ac:dyDescent="0.25">
      <c r="A26" s="69" t="s">
        <v>51</v>
      </c>
      <c r="B26" s="32">
        <v>4.340657041222018E-2</v>
      </c>
      <c r="C26" s="32">
        <v>1.1961440892947817E-2</v>
      </c>
      <c r="D26" s="32">
        <v>1.3195164075993082E-2</v>
      </c>
      <c r="E26" s="32">
        <v>-2.0615072659682099E-3</v>
      </c>
      <c r="F26" s="32">
        <v>2.1472420425260763E-2</v>
      </c>
      <c r="G26" s="32">
        <v>1.7973562366043305E-2</v>
      </c>
      <c r="H26" s="32">
        <v>1.2079111347773175E-2</v>
      </c>
      <c r="I26" s="68">
        <v>-5.862387930488655E-4</v>
      </c>
      <c r="J26" s="46"/>
      <c r="K26" s="46" t="s">
        <v>50</v>
      </c>
      <c r="L26" s="47">
        <v>103.14933734116683</v>
      </c>
    </row>
    <row r="27" spans="1:12" ht="17.25" customHeight="1" x14ac:dyDescent="0.25">
      <c r="A27" s="69" t="s">
        <v>52</v>
      </c>
      <c r="B27" s="32">
        <v>3.7274093327376745E-2</v>
      </c>
      <c r="C27" s="32">
        <v>1.5014108015737326E-2</v>
      </c>
      <c r="D27" s="32">
        <v>1.4852783406842374E-2</v>
      </c>
      <c r="E27" s="32">
        <v>-1.9432106598984422E-3</v>
      </c>
      <c r="F27" s="32">
        <v>7.3871804563718779E-3</v>
      </c>
      <c r="G27" s="32">
        <v>-3.2915902521368778E-4</v>
      </c>
      <c r="H27" s="32">
        <v>8.0798869390534822E-3</v>
      </c>
      <c r="I27" s="68">
        <v>-1.0437794987962601E-2</v>
      </c>
      <c r="J27" s="59"/>
      <c r="K27" s="50" t="s">
        <v>51</v>
      </c>
      <c r="L27" s="47">
        <v>103.10734463276836</v>
      </c>
    </row>
    <row r="28" spans="1:12" x14ac:dyDescent="0.25">
      <c r="A28" s="69" t="s">
        <v>53</v>
      </c>
      <c r="B28" s="32">
        <v>-1.6778070637849196E-2</v>
      </c>
      <c r="C28" s="32">
        <v>-2.901742756334813E-3</v>
      </c>
      <c r="D28" s="32">
        <v>9.9480181936322243E-3</v>
      </c>
      <c r="E28" s="32">
        <v>-4.2057586541571768E-3</v>
      </c>
      <c r="F28" s="32">
        <v>-4.9766299390237467E-2</v>
      </c>
      <c r="G28" s="32">
        <v>-4.8220619399963027E-2</v>
      </c>
      <c r="H28" s="32">
        <v>-1.4795303950451366E-2</v>
      </c>
      <c r="I28" s="68">
        <v>-7.73094985028977E-4</v>
      </c>
      <c r="J28" s="54"/>
      <c r="K28" s="41" t="s">
        <v>52</v>
      </c>
      <c r="L28" s="47">
        <v>102.19307151849897</v>
      </c>
    </row>
    <row r="29" spans="1:12" ht="15.75" thickBot="1" x14ac:dyDescent="0.3">
      <c r="A29" s="71" t="s">
        <v>54</v>
      </c>
      <c r="B29" s="72">
        <v>-4.7126805778491154E-2</v>
      </c>
      <c r="C29" s="72">
        <v>-1.552238805970152E-2</v>
      </c>
      <c r="D29" s="72">
        <v>-2.2857142857143353E-3</v>
      </c>
      <c r="E29" s="72">
        <v>1.6835016835017313E-3</v>
      </c>
      <c r="F29" s="72">
        <v>-0.12386530574919052</v>
      </c>
      <c r="G29" s="72">
        <v>-0.21766667756860392</v>
      </c>
      <c r="H29" s="72">
        <v>-1.8338996518999506E-2</v>
      </c>
      <c r="I29" s="73">
        <v>6.8599321511162437E-3</v>
      </c>
      <c r="J29" s="54"/>
      <c r="K29" s="41" t="s">
        <v>53</v>
      </c>
      <c r="L29" s="47">
        <v>98.608328940432273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96.789727126805786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Electricity, gas, water and waste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104.82603815937148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102.47454856208664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103.25181035660609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102.98179535467671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102.20931649271007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97.353716394306801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95.50561797752809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105.66329966329965</v>
      </c>
    </row>
    <row r="43" spans="1:12" x14ac:dyDescent="0.25">
      <c r="K43" s="46" t="s">
        <v>49</v>
      </c>
      <c r="L43" s="47">
        <v>103.40982388348073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104.50853941795326</v>
      </c>
    </row>
    <row r="45" spans="1:12" ht="15.4" customHeight="1" x14ac:dyDescent="0.25">
      <c r="A45" s="26" t="str">
        <f>"Indexed number of payroll jobs in "&amp;$L$1&amp;" each week by age group"</f>
        <v>Indexed number of payroll jobs in Electricity, gas, water and waste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104.34065704122202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103.72740933273768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98.322192936215075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95.287319422150887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106.96149939987075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102.45343745053555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99.032258064516128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99.057523561910955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100.71896126193798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100.57824358511023</v>
      </c>
    </row>
    <row r="59" spans="1:12" ht="15.4" customHeight="1" x14ac:dyDescent="0.25">
      <c r="K59" s="41" t="s">
        <v>2</v>
      </c>
      <c r="L59" s="47">
        <v>100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Electricity, gas, water and waste services each week by State and Territory</v>
      </c>
      <c r="K60" s="41" t="s">
        <v>1</v>
      </c>
      <c r="L60" s="47">
        <v>100.42283298097252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107.11383990397931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102.12103624755974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98.983870967741936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98.781280467988296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99.463461744822396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100.10842067220818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98.425925925925924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100.63424947145879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108.00360077555166</v>
      </c>
    </row>
    <row r="72" spans="1:12" ht="15.4" customHeight="1" x14ac:dyDescent="0.25">
      <c r="K72" s="46" t="s">
        <v>5</v>
      </c>
      <c r="L72" s="47">
        <v>103.18936316150477</v>
      </c>
    </row>
    <row r="73" spans="1:12" ht="15.4" customHeight="1" x14ac:dyDescent="0.25">
      <c r="K73" s="46" t="s">
        <v>46</v>
      </c>
      <c r="L73" s="47">
        <v>100.06967741935485</v>
      </c>
    </row>
    <row r="74" spans="1:12" ht="15.4" customHeight="1" x14ac:dyDescent="0.25">
      <c r="K74" s="50" t="s">
        <v>4</v>
      </c>
      <c r="L74" s="47">
        <v>100.87292817679558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Electricity, gas, water and waste services each week by State and Territory</v>
      </c>
      <c r="K75" s="41" t="s">
        <v>3</v>
      </c>
      <c r="L75" s="47">
        <v>101.09153342633329</v>
      </c>
    </row>
    <row r="76" spans="1:12" ht="15.4" customHeight="1" x14ac:dyDescent="0.25">
      <c r="K76" s="41" t="s">
        <v>45</v>
      </c>
      <c r="L76" s="47">
        <v>102.03686302855077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100.01666666666667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102.43128964059196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104.31975403535742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102.4509220701963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98.834110592938046</v>
      </c>
    </row>
    <row r="85" spans="1:12" ht="15.4" customHeight="1" x14ac:dyDescent="0.25">
      <c r="K85" s="50" t="s">
        <v>4</v>
      </c>
      <c r="L85" s="47">
        <v>98.25012866700979</v>
      </c>
    </row>
    <row r="86" spans="1:12" ht="15.4" customHeight="1" x14ac:dyDescent="0.25">
      <c r="K86" s="41" t="s">
        <v>3</v>
      </c>
      <c r="L86" s="47">
        <v>102.38095238095238</v>
      </c>
    </row>
    <row r="87" spans="1:12" ht="15.4" customHeight="1" x14ac:dyDescent="0.25">
      <c r="K87" s="41" t="s">
        <v>45</v>
      </c>
      <c r="L87" s="47">
        <v>99.597989949748751</v>
      </c>
    </row>
    <row r="88" spans="1:12" ht="15.4" customHeight="1" x14ac:dyDescent="0.25">
      <c r="K88" s="41" t="s">
        <v>2</v>
      </c>
      <c r="L88" s="47">
        <v>101.69082125603866</v>
      </c>
    </row>
    <row r="89" spans="1:12" ht="15.4" customHeight="1" x14ac:dyDescent="0.25">
      <c r="K89" s="41" t="s">
        <v>1</v>
      </c>
      <c r="L89" s="47">
        <v>102.12014134275617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105.02690238278247</v>
      </c>
    </row>
    <row r="92" spans="1:12" ht="15" customHeight="1" x14ac:dyDescent="0.25">
      <c r="K92" s="46" t="s">
        <v>5</v>
      </c>
      <c r="L92" s="47">
        <v>102.01070791195717</v>
      </c>
    </row>
    <row r="93" spans="1:12" ht="15" customHeight="1" x14ac:dyDescent="0.25">
      <c r="A93" s="26"/>
      <c r="K93" s="46" t="s">
        <v>46</v>
      </c>
      <c r="L93" s="47">
        <v>99.017321785476355</v>
      </c>
    </row>
    <row r="94" spans="1:12" ht="15" customHeight="1" x14ac:dyDescent="0.25">
      <c r="K94" s="50" t="s">
        <v>4</v>
      </c>
      <c r="L94" s="47">
        <v>98.713329902213076</v>
      </c>
    </row>
    <row r="95" spans="1:12" ht="15" customHeight="1" x14ac:dyDescent="0.25">
      <c r="K95" s="41" t="s">
        <v>3</v>
      </c>
      <c r="L95" s="47">
        <v>102.18253968253967</v>
      </c>
    </row>
    <row r="96" spans="1:12" ht="15" customHeight="1" x14ac:dyDescent="0.25">
      <c r="K96" s="41" t="s">
        <v>45</v>
      </c>
      <c r="L96" s="47">
        <v>98.391959798994975</v>
      </c>
    </row>
    <row r="97" spans="1:12" ht="15" customHeight="1" x14ac:dyDescent="0.25">
      <c r="K97" s="41" t="s">
        <v>2</v>
      </c>
      <c r="L97" s="47">
        <v>99.033816425120762</v>
      </c>
    </row>
    <row r="98" spans="1:12" ht="15" customHeight="1" x14ac:dyDescent="0.25">
      <c r="K98" s="41" t="s">
        <v>1</v>
      </c>
      <c r="L98" s="47">
        <v>101.41342756183747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106.37478862413528</v>
      </c>
    </row>
    <row r="101" spans="1:12" x14ac:dyDescent="0.25">
      <c r="A101" s="25"/>
      <c r="B101" s="24"/>
      <c r="K101" s="46" t="s">
        <v>5</v>
      </c>
      <c r="L101" s="47">
        <v>103.27424152290303</v>
      </c>
    </row>
    <row r="102" spans="1:12" x14ac:dyDescent="0.25">
      <c r="A102" s="25"/>
      <c r="B102" s="24"/>
      <c r="K102" s="46" t="s">
        <v>46</v>
      </c>
      <c r="L102" s="47">
        <v>99.774483677548304</v>
      </c>
    </row>
    <row r="103" spans="1:12" x14ac:dyDescent="0.25">
      <c r="A103" s="25"/>
      <c r="B103" s="24"/>
      <c r="K103" s="50" t="s">
        <v>4</v>
      </c>
      <c r="L103" s="47">
        <v>100.42511580030879</v>
      </c>
    </row>
    <row r="104" spans="1:12" x14ac:dyDescent="0.25">
      <c r="A104" s="25"/>
      <c r="B104" s="24"/>
      <c r="K104" s="41" t="s">
        <v>3</v>
      </c>
      <c r="L104" s="47">
        <v>103.56122448979592</v>
      </c>
    </row>
    <row r="105" spans="1:12" x14ac:dyDescent="0.25">
      <c r="A105" s="25"/>
      <c r="B105" s="24"/>
      <c r="K105" s="41" t="s">
        <v>45</v>
      </c>
      <c r="L105" s="47">
        <v>100.35979899497487</v>
      </c>
    </row>
    <row r="106" spans="1:12" x14ac:dyDescent="0.25">
      <c r="A106" s="25"/>
      <c r="B106" s="24"/>
      <c r="K106" s="41" t="s">
        <v>2</v>
      </c>
      <c r="L106" s="47">
        <v>100.27536231884058</v>
      </c>
    </row>
    <row r="107" spans="1:12" x14ac:dyDescent="0.25">
      <c r="A107" s="25"/>
      <c r="B107" s="24"/>
      <c r="K107" s="41" t="s">
        <v>1</v>
      </c>
      <c r="L107" s="47">
        <v>103.08127208480566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100.05335541143461</v>
      </c>
    </row>
    <row r="111" spans="1:12" x14ac:dyDescent="0.25">
      <c r="K111" s="75">
        <v>43918</v>
      </c>
      <c r="L111" s="47">
        <v>99.569477024975853</v>
      </c>
    </row>
    <row r="112" spans="1:12" x14ac:dyDescent="0.25">
      <c r="K112" s="75">
        <v>43925</v>
      </c>
      <c r="L112" s="47">
        <v>97.552090520215259</v>
      </c>
    </row>
    <row r="113" spans="11:12" x14ac:dyDescent="0.25">
      <c r="K113" s="75">
        <v>43932</v>
      </c>
      <c r="L113" s="47">
        <v>98.877696518099441</v>
      </c>
    </row>
    <row r="114" spans="11:12" x14ac:dyDescent="0.25">
      <c r="K114" s="75">
        <v>43939</v>
      </c>
      <c r="L114" s="47">
        <v>99.149993100593349</v>
      </c>
    </row>
    <row r="115" spans="11:12" x14ac:dyDescent="0.25">
      <c r="K115" s="75">
        <v>43946</v>
      </c>
      <c r="L115" s="47">
        <v>99.002805758704753</v>
      </c>
    </row>
    <row r="116" spans="11:12" x14ac:dyDescent="0.25">
      <c r="K116" s="75">
        <v>43953</v>
      </c>
      <c r="L116" s="47">
        <v>99.412170553332416</v>
      </c>
    </row>
    <row r="117" spans="11:12" x14ac:dyDescent="0.25">
      <c r="K117" s="75">
        <v>43960</v>
      </c>
      <c r="L117" s="47">
        <v>99.608113702221615</v>
      </c>
    </row>
    <row r="118" spans="11:12" x14ac:dyDescent="0.25">
      <c r="K118" s="75">
        <v>43967</v>
      </c>
      <c r="L118" s="47">
        <v>99.783818591601118</v>
      </c>
    </row>
    <row r="119" spans="11:12" x14ac:dyDescent="0.25">
      <c r="K119" s="75">
        <v>43974</v>
      </c>
      <c r="L119" s="47">
        <v>99.832574398601722</v>
      </c>
    </row>
    <row r="120" spans="11:12" x14ac:dyDescent="0.25">
      <c r="K120" s="75">
        <v>43981</v>
      </c>
      <c r="L120" s="47">
        <v>99.888689572696748</v>
      </c>
    </row>
    <row r="121" spans="11:12" x14ac:dyDescent="0.25">
      <c r="K121" s="75">
        <v>43988</v>
      </c>
      <c r="L121" s="47">
        <v>100.05059564877421</v>
      </c>
    </row>
    <row r="122" spans="11:12" x14ac:dyDescent="0.25">
      <c r="K122" s="75">
        <v>43995</v>
      </c>
      <c r="L122" s="47">
        <v>100.75617496895266</v>
      </c>
    </row>
    <row r="123" spans="11:12" x14ac:dyDescent="0.25">
      <c r="K123" s="75">
        <v>44002</v>
      </c>
      <c r="L123" s="47">
        <v>100.76077457338668</v>
      </c>
    </row>
    <row r="124" spans="11:12" x14ac:dyDescent="0.25">
      <c r="K124" s="75">
        <v>44009</v>
      </c>
      <c r="L124" s="47">
        <v>99.598914493353575</v>
      </c>
    </row>
    <row r="125" spans="11:12" x14ac:dyDescent="0.25">
      <c r="K125" s="75">
        <v>44016</v>
      </c>
      <c r="L125" s="47">
        <v>101.0891863299756</v>
      </c>
    </row>
    <row r="126" spans="11:12" x14ac:dyDescent="0.25">
      <c r="K126" s="75">
        <v>44023</v>
      </c>
      <c r="L126" s="47">
        <v>102.23632767581987</v>
      </c>
    </row>
    <row r="127" spans="11:12" x14ac:dyDescent="0.25">
      <c r="K127" s="75">
        <v>44030</v>
      </c>
      <c r="L127" s="47">
        <v>102.07994112506324</v>
      </c>
    </row>
    <row r="128" spans="11:12" x14ac:dyDescent="0.25">
      <c r="K128" s="75">
        <v>44037</v>
      </c>
      <c r="L128" s="47">
        <v>102.26944482774481</v>
      </c>
    </row>
    <row r="129" spans="1:12" x14ac:dyDescent="0.25">
      <c r="K129" s="75">
        <v>44044</v>
      </c>
      <c r="L129" s="47">
        <v>102.07350167885562</v>
      </c>
    </row>
    <row r="130" spans="1:12" x14ac:dyDescent="0.25">
      <c r="K130" s="75">
        <v>44051</v>
      </c>
      <c r="L130" s="47">
        <v>103.29112736304677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98.81305411793636</v>
      </c>
    </row>
    <row r="153" spans="11:12" x14ac:dyDescent="0.25">
      <c r="K153" s="75">
        <v>43918</v>
      </c>
      <c r="L153" s="47">
        <v>98.406163853560841</v>
      </c>
    </row>
    <row r="154" spans="11:12" x14ac:dyDescent="0.25">
      <c r="K154" s="75">
        <v>43925</v>
      </c>
      <c r="L154" s="47">
        <v>96.899978038413181</v>
      </c>
    </row>
    <row r="155" spans="11:12" x14ac:dyDescent="0.25">
      <c r="K155" s="75">
        <v>43932</v>
      </c>
      <c r="L155" s="47">
        <v>97.315782554098178</v>
      </c>
    </row>
    <row r="156" spans="11:12" x14ac:dyDescent="0.25">
      <c r="K156" s="75">
        <v>43939</v>
      </c>
      <c r="L156" s="47">
        <v>99.015689884184553</v>
      </c>
    </row>
    <row r="157" spans="11:12" x14ac:dyDescent="0.25">
      <c r="K157" s="75">
        <v>43946</v>
      </c>
      <c r="L157" s="47">
        <v>98.566805941307194</v>
      </c>
    </row>
    <row r="158" spans="11:12" x14ac:dyDescent="0.25">
      <c r="K158" s="75">
        <v>43953</v>
      </c>
      <c r="L158" s="47">
        <v>98.348873960595213</v>
      </c>
    </row>
    <row r="159" spans="11:12" x14ac:dyDescent="0.25">
      <c r="K159" s="75">
        <v>43960</v>
      </c>
      <c r="L159" s="47">
        <v>96.396768949135819</v>
      </c>
    </row>
    <row r="160" spans="11:12" x14ac:dyDescent="0.25">
      <c r="K160" s="75">
        <v>43967</v>
      </c>
      <c r="L160" s="47">
        <v>96.723477931409491</v>
      </c>
    </row>
    <row r="161" spans="11:12" x14ac:dyDescent="0.25">
      <c r="K161" s="75">
        <v>43974</v>
      </c>
      <c r="L161" s="47">
        <v>96.967003246371846</v>
      </c>
    </row>
    <row r="162" spans="11:12" x14ac:dyDescent="0.25">
      <c r="K162" s="75">
        <v>43981</v>
      </c>
      <c r="L162" s="47">
        <v>97.995784706491648</v>
      </c>
    </row>
    <row r="163" spans="11:12" x14ac:dyDescent="0.25">
      <c r="K163" s="75">
        <v>43988</v>
      </c>
      <c r="L163" s="47">
        <v>98.792102246914723</v>
      </c>
    </row>
    <row r="164" spans="11:12" x14ac:dyDescent="0.25">
      <c r="K164" s="75">
        <v>43995</v>
      </c>
      <c r="L164" s="47">
        <v>99.677033729669716</v>
      </c>
    </row>
    <row r="165" spans="11:12" x14ac:dyDescent="0.25">
      <c r="K165" s="75">
        <v>44002</v>
      </c>
      <c r="L165" s="47">
        <v>99.623411279937471</v>
      </c>
    </row>
    <row r="166" spans="11:12" x14ac:dyDescent="0.25">
      <c r="K166" s="75">
        <v>44009</v>
      </c>
      <c r="L166" s="47">
        <v>98.125027579093299</v>
      </c>
    </row>
    <row r="167" spans="11:12" x14ac:dyDescent="0.25">
      <c r="K167" s="75">
        <v>44016</v>
      </c>
      <c r="L167" s="47">
        <v>98.580710645330868</v>
      </c>
    </row>
    <row r="168" spans="11:12" x14ac:dyDescent="0.25">
      <c r="K168" s="75">
        <v>44023</v>
      </c>
      <c r="L168" s="47">
        <v>101.17415613279765</v>
      </c>
    </row>
    <row r="169" spans="11:12" x14ac:dyDescent="0.25">
      <c r="K169" s="75">
        <v>44030</v>
      </c>
      <c r="L169" s="47">
        <v>100.82245447773457</v>
      </c>
    </row>
    <row r="170" spans="11:12" x14ac:dyDescent="0.25">
      <c r="K170" s="75">
        <v>44037</v>
      </c>
      <c r="L170" s="47">
        <v>101.40866232633674</v>
      </c>
    </row>
    <row r="171" spans="11:12" x14ac:dyDescent="0.25">
      <c r="K171" s="75">
        <v>44044</v>
      </c>
      <c r="L171" s="47">
        <v>100.80057700315443</v>
      </c>
    </row>
    <row r="172" spans="11:12" x14ac:dyDescent="0.25">
      <c r="K172" s="75">
        <v>44051</v>
      </c>
      <c r="L172" s="47">
        <v>101.52460455311744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78490-875E-4718-ABE6-AE24178D3EA9}">
  <sheetPr codeName="Sheet8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24</v>
      </c>
    </row>
    <row r="2" spans="1:12" ht="19.5" customHeight="1" x14ac:dyDescent="0.3">
      <c r="A2" s="7" t="str">
        <f>"Weekly Payroll Jobs and Wages in Australia - " &amp;$L$1</f>
        <v>Weekly Payroll Jobs and Wages in Australia - Construction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44051</v>
      </c>
    </row>
    <row r="3" spans="1:12" ht="15" customHeight="1" x14ac:dyDescent="0.25">
      <c r="A3" s="38" t="str">
        <f>"Week ending "&amp;TEXT($L$2,"dddd dd mmmm yyyy")</f>
        <v>Week ending Saturday 08 August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44023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44030</v>
      </c>
    </row>
    <row r="6" spans="1:12" ht="16.5" customHeight="1" thickBot="1" x14ac:dyDescent="0.3">
      <c r="A6" s="36" t="str">
        <f>"Change in payroll jobs and total wages, "&amp;$L$1</f>
        <v>Change in payroll jobs and total wages, Construction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44037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44044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08 August (Change since 100th case of COVID-19)</v>
      </c>
      <c r="C8" s="99" t="str">
        <f>"% Change between " &amp; TEXT($L$4,"dd mmmm")&amp;" and "&amp; TEXT($L$2,"dd mmmm") &amp; " (monthly change)"</f>
        <v>% Change between 11 July and 08 August (monthly change)</v>
      </c>
      <c r="D8" s="80" t="str">
        <f>"% Change between " &amp; TEXT($L$7,"dd mmmm")&amp;" and "&amp; TEXT($L$2,"dd mmmm") &amp; " (weekly change)"</f>
        <v>% Change between 01 August and 08 August (weekly change)</v>
      </c>
      <c r="E8" s="82" t="str">
        <f>"% Change between " &amp; TEXT($L$6,"dd mmmm")&amp;" and "&amp; TEXT($L$7,"dd mmmm") &amp; " (weekly change)"</f>
        <v>% Change between 25 July and 01 August (weekly change)</v>
      </c>
      <c r="F8" s="101" t="str">
        <f>"% Change between " &amp; TEXT($L$3,"dd mmmm")&amp;" and "&amp; TEXT($L$2,"dd mmmm") &amp; " (Change since 100th case of COVID-19)"</f>
        <v>% Change between 14 March and 08 August (Change since 100th case of COVID-19)</v>
      </c>
      <c r="G8" s="99" t="str">
        <f>"% Change between " &amp; TEXT($L$4,"dd mmmm")&amp;" and "&amp; TEXT($L$2,"dd mmmm") &amp; " (monthly change)"</f>
        <v>% Change between 11 July and 08 August (monthly change)</v>
      </c>
      <c r="H8" s="80" t="str">
        <f>"% Change between " &amp; TEXT($L$7,"dd mmmm")&amp;" and "&amp; TEXT($L$2,"dd mmmm") &amp; " (weekly change)"</f>
        <v>% Change between 01 August and 08 August (weekly change)</v>
      </c>
      <c r="I8" s="82" t="str">
        <f>"% Change between " &amp; TEXT($L$6,"dd mmmm")&amp;" and "&amp; TEXT($L$7,"dd mmmm") &amp; " (weekly change)"</f>
        <v>% Change between 25 July and 01 August (weekly change)</v>
      </c>
      <c r="J8" s="57"/>
      <c r="K8" s="43" t="s">
        <v>68</v>
      </c>
      <c r="L8" s="44">
        <v>44051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-6.1043139516077982E-2</v>
      </c>
      <c r="C11" s="32">
        <v>-2.8997524716476764E-2</v>
      </c>
      <c r="D11" s="32">
        <v>-1.0683021445643592E-2</v>
      </c>
      <c r="E11" s="32">
        <v>-1.2514961473291786E-2</v>
      </c>
      <c r="F11" s="32">
        <v>-9.1173002993535146E-2</v>
      </c>
      <c r="G11" s="32">
        <v>-4.5796784916177113E-2</v>
      </c>
      <c r="H11" s="32">
        <v>-2.3128907195420045E-2</v>
      </c>
      <c r="I11" s="68">
        <v>-9.2119782930085714E-3</v>
      </c>
      <c r="J11" s="46"/>
      <c r="K11" s="46"/>
      <c r="L11" s="47"/>
    </row>
    <row r="12" spans="1:12" x14ac:dyDescent="0.25">
      <c r="A12" s="69" t="s">
        <v>6</v>
      </c>
      <c r="B12" s="32">
        <v>-7.3825496107636224E-2</v>
      </c>
      <c r="C12" s="32">
        <v>-3.9077845317796012E-2</v>
      </c>
      <c r="D12" s="32">
        <v>-1.1745522638882178E-2</v>
      </c>
      <c r="E12" s="32">
        <v>-1.6137108736524852E-2</v>
      </c>
      <c r="F12" s="32">
        <v>-0.11945840269243047</v>
      </c>
      <c r="G12" s="32">
        <v>-5.2669660008761721E-2</v>
      </c>
      <c r="H12" s="32">
        <v>-1.079812199260044E-2</v>
      </c>
      <c r="I12" s="68">
        <v>-2.3433128805191217E-2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-6.7086541625534735E-2</v>
      </c>
      <c r="C13" s="32">
        <v>-3.8055158139982059E-2</v>
      </c>
      <c r="D13" s="32">
        <v>-1.4840794579255245E-2</v>
      </c>
      <c r="E13" s="32">
        <v>-1.58786248404158E-2</v>
      </c>
      <c r="F13" s="32">
        <v>-8.3030406183570604E-2</v>
      </c>
      <c r="G13" s="32">
        <v>-6.8022583166099548E-2</v>
      </c>
      <c r="H13" s="32">
        <v>-5.2252454398759585E-2</v>
      </c>
      <c r="I13" s="68">
        <v>-2.9626366567941931E-3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-5.7394517975908776E-2</v>
      </c>
      <c r="C14" s="32">
        <v>-2.4169655323459383E-2</v>
      </c>
      <c r="D14" s="32">
        <v>-1.0077068347821294E-2</v>
      </c>
      <c r="E14" s="32">
        <v>-7.3538026810020529E-3</v>
      </c>
      <c r="F14" s="32">
        <v>-8.8620112700508624E-2</v>
      </c>
      <c r="G14" s="32">
        <v>-3.6243073995616548E-2</v>
      </c>
      <c r="H14" s="32">
        <v>-1.488465116848714E-2</v>
      </c>
      <c r="I14" s="68">
        <v>-6.2519734259757209E-3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-2.1276340709131425E-2</v>
      </c>
      <c r="C15" s="32">
        <v>9.7823398466485578E-3</v>
      </c>
      <c r="D15" s="32">
        <v>1.803592461719683E-3</v>
      </c>
      <c r="E15" s="32">
        <v>-8.3947733411198211E-3</v>
      </c>
      <c r="F15" s="32">
        <v>-2.9602889160489476E-2</v>
      </c>
      <c r="G15" s="32">
        <v>-1.0003377460009233E-2</v>
      </c>
      <c r="H15" s="32">
        <v>-3.7460622981551062E-3</v>
      </c>
      <c r="I15" s="68">
        <v>-6.2610290211891906E-3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-4.4596501233618913E-2</v>
      </c>
      <c r="C16" s="32">
        <v>-1.6665645815787555E-2</v>
      </c>
      <c r="D16" s="32">
        <v>-1.0554685293135857E-2</v>
      </c>
      <c r="E16" s="32">
        <v>-7.3668111139434389E-3</v>
      </c>
      <c r="F16" s="32">
        <v>-7.2441565734596813E-2</v>
      </c>
      <c r="G16" s="32">
        <v>-2.271387427601812E-2</v>
      </c>
      <c r="H16" s="32">
        <v>-2.1179387899468494E-2</v>
      </c>
      <c r="I16" s="68">
        <v>8.0240307325056826E-3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-4.6191879266978098E-2</v>
      </c>
      <c r="C17" s="32">
        <v>7.6100819921045559E-3</v>
      </c>
      <c r="D17" s="32">
        <v>7.2277453138043235E-3</v>
      </c>
      <c r="E17" s="32">
        <v>-1.2810908001198662E-2</v>
      </c>
      <c r="F17" s="32">
        <v>-0.13516247934597114</v>
      </c>
      <c r="G17" s="32">
        <v>-1.3441699768662718E-2</v>
      </c>
      <c r="H17" s="32">
        <v>4.4820840374137916E-3</v>
      </c>
      <c r="I17" s="68">
        <v>-2.5058861932942045E-2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-4.8457169352034368E-2</v>
      </c>
      <c r="C18" s="32">
        <v>-1.5712230215827461E-2</v>
      </c>
      <c r="D18" s="32">
        <v>-2.0714806710431244E-3</v>
      </c>
      <c r="E18" s="32">
        <v>-7.8398263176938654E-3</v>
      </c>
      <c r="F18" s="32">
        <v>-6.7094295120447955E-2</v>
      </c>
      <c r="G18" s="32">
        <v>-2.5661420157372605E-2</v>
      </c>
      <c r="H18" s="32">
        <v>1.5819945067609975E-3</v>
      </c>
      <c r="I18" s="68">
        <v>-2.3565495962004523E-2</v>
      </c>
      <c r="J18" s="46"/>
      <c r="K18" s="46"/>
      <c r="L18" s="47"/>
    </row>
    <row r="19" spans="1:12" x14ac:dyDescent="0.25">
      <c r="A19" s="70" t="s">
        <v>1</v>
      </c>
      <c r="B19" s="32">
        <v>-5.2608143735963342E-2</v>
      </c>
      <c r="C19" s="32">
        <v>-3.632896305125155E-2</v>
      </c>
      <c r="D19" s="32">
        <v>-7.6465173366063732E-3</v>
      </c>
      <c r="E19" s="32">
        <v>-1.2424242424242449E-2</v>
      </c>
      <c r="F19" s="32">
        <v>6.8163765370374829E-3</v>
      </c>
      <c r="G19" s="32">
        <v>-1.5086275969305118E-2</v>
      </c>
      <c r="H19" s="32">
        <v>-5.2390398599162502E-3</v>
      </c>
      <c r="I19" s="68">
        <v>2.3098606606390959E-3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-6.7633441323561749E-2</v>
      </c>
      <c r="C21" s="32">
        <v>-2.8963281915396988E-2</v>
      </c>
      <c r="D21" s="32">
        <v>-8.9266032040863363E-3</v>
      </c>
      <c r="E21" s="32">
        <v>-1.2297322585024584E-2</v>
      </c>
      <c r="F21" s="32">
        <v>-0.10282029311892893</v>
      </c>
      <c r="G21" s="32">
        <v>-4.6215787813387421E-2</v>
      </c>
      <c r="H21" s="32">
        <v>-2.3382937209496912E-2</v>
      </c>
      <c r="I21" s="68">
        <v>-8.8816544860171875E-3</v>
      </c>
      <c r="J21" s="46"/>
      <c r="K21" s="46"/>
      <c r="L21" s="46"/>
    </row>
    <row r="22" spans="1:12" x14ac:dyDescent="0.25">
      <c r="A22" s="69" t="s">
        <v>13</v>
      </c>
      <c r="B22" s="32">
        <v>-4.3961384080849153E-2</v>
      </c>
      <c r="C22" s="32">
        <v>-3.1126278217248671E-2</v>
      </c>
      <c r="D22" s="32">
        <v>-1.7453469317876058E-2</v>
      </c>
      <c r="E22" s="32">
        <v>-1.3971173401715498E-2</v>
      </c>
      <c r="F22" s="32">
        <v>-1.9107630290287281E-2</v>
      </c>
      <c r="G22" s="32">
        <v>-4.5323616851174253E-2</v>
      </c>
      <c r="H22" s="32">
        <v>-1.9166179313704013E-2</v>
      </c>
      <c r="I22" s="68">
        <v>-1.2889317935266265E-2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4.470645920502081E-2</v>
      </c>
      <c r="C23" s="32">
        <v>-1.6262620044324105E-2</v>
      </c>
      <c r="D23" s="32">
        <v>-6.9705443698732106E-3</v>
      </c>
      <c r="E23" s="32">
        <v>-8.686009979671061E-3</v>
      </c>
      <c r="F23" s="32">
        <v>0.13572819975076333</v>
      </c>
      <c r="G23" s="32">
        <v>-3.8755969611690144E-2</v>
      </c>
      <c r="H23" s="32">
        <v>-6.8473488687551542E-3</v>
      </c>
      <c r="I23" s="68">
        <v>-1.7130407114912427E-2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-6.0013742162672856E-2</v>
      </c>
      <c r="C24" s="32">
        <v>-2.5073937263192958E-2</v>
      </c>
      <c r="D24" s="32">
        <v>-6.3680273097036499E-3</v>
      </c>
      <c r="E24" s="32">
        <v>-1.252159152715604E-2</v>
      </c>
      <c r="F24" s="32">
        <v>-6.1155244607050685E-2</v>
      </c>
      <c r="G24" s="32">
        <v>-3.2879827715836973E-2</v>
      </c>
      <c r="H24" s="32">
        <v>-7.7296810801714688E-3</v>
      </c>
      <c r="I24" s="68">
        <v>-1.1633834944079768E-2</v>
      </c>
      <c r="J24" s="46"/>
      <c r="K24" s="46" t="s">
        <v>48</v>
      </c>
      <c r="L24" s="47">
        <v>106.19769874476988</v>
      </c>
    </row>
    <row r="25" spans="1:12" x14ac:dyDescent="0.25">
      <c r="A25" s="69" t="s">
        <v>50</v>
      </c>
      <c r="B25" s="32">
        <v>-6.386964063333922E-2</v>
      </c>
      <c r="C25" s="32">
        <v>-2.9774302654551055E-2</v>
      </c>
      <c r="D25" s="32">
        <v>-1.0683540733951391E-2</v>
      </c>
      <c r="E25" s="32">
        <v>-1.3155834893982199E-2</v>
      </c>
      <c r="F25" s="32">
        <v>-0.10077327270794334</v>
      </c>
      <c r="G25" s="32">
        <v>-4.6194873561095418E-2</v>
      </c>
      <c r="H25" s="32">
        <v>-2.6343254475468925E-2</v>
      </c>
      <c r="I25" s="68">
        <v>-6.4775957418661267E-3</v>
      </c>
      <c r="J25" s="46"/>
      <c r="K25" s="46" t="s">
        <v>49</v>
      </c>
      <c r="L25" s="47">
        <v>96.416158492942827</v>
      </c>
    </row>
    <row r="26" spans="1:12" x14ac:dyDescent="0.25">
      <c r="A26" s="69" t="s">
        <v>51</v>
      </c>
      <c r="B26" s="32">
        <v>-5.9698355551230819E-2</v>
      </c>
      <c r="C26" s="32">
        <v>-2.6251511487303425E-2</v>
      </c>
      <c r="D26" s="32">
        <v>-1.1050704957135782E-2</v>
      </c>
      <c r="E26" s="32">
        <v>-1.2108627688861895E-2</v>
      </c>
      <c r="F26" s="32">
        <v>-0.10469999467650526</v>
      </c>
      <c r="G26" s="32">
        <v>-4.7331669120267539E-2</v>
      </c>
      <c r="H26" s="32">
        <v>-2.8235085997208254E-2</v>
      </c>
      <c r="I26" s="68">
        <v>-8.6145216185846696E-3</v>
      </c>
      <c r="J26" s="46"/>
      <c r="K26" s="46" t="s">
        <v>50</v>
      </c>
      <c r="L26" s="47">
        <v>96.485834371108353</v>
      </c>
    </row>
    <row r="27" spans="1:12" ht="17.25" customHeight="1" x14ac:dyDescent="0.25">
      <c r="A27" s="69" t="s">
        <v>52</v>
      </c>
      <c r="B27" s="32">
        <v>-5.4811760920279951E-2</v>
      </c>
      <c r="C27" s="32">
        <v>-2.1780830471432977E-2</v>
      </c>
      <c r="D27" s="32">
        <v>-8.6055709660067814E-3</v>
      </c>
      <c r="E27" s="32">
        <v>-1.0550592753381216E-2</v>
      </c>
      <c r="F27" s="32">
        <v>-9.6660212669064438E-2</v>
      </c>
      <c r="G27" s="32">
        <v>-4.4350778924371892E-2</v>
      </c>
      <c r="H27" s="32">
        <v>-2.4992179218605415E-2</v>
      </c>
      <c r="I27" s="68">
        <v>-7.1859627235372203E-3</v>
      </c>
      <c r="J27" s="59"/>
      <c r="K27" s="50" t="s">
        <v>51</v>
      </c>
      <c r="L27" s="47">
        <v>96.565145470468039</v>
      </c>
    </row>
    <row r="28" spans="1:12" x14ac:dyDescent="0.25">
      <c r="A28" s="69" t="s">
        <v>53</v>
      </c>
      <c r="B28" s="32">
        <v>-7.3433783486776205E-2</v>
      </c>
      <c r="C28" s="32">
        <v>-2.6005390835579512E-2</v>
      </c>
      <c r="D28" s="32">
        <v>-1.0820449983053981E-2</v>
      </c>
      <c r="E28" s="32">
        <v>-1.0958692176783025E-2</v>
      </c>
      <c r="F28" s="32">
        <v>-0.12483771730274928</v>
      </c>
      <c r="G28" s="32">
        <v>-5.0911825208916461E-2</v>
      </c>
      <c r="H28" s="32">
        <v>-2.0642781208127348E-2</v>
      </c>
      <c r="I28" s="68">
        <v>-1.308912524813155E-2</v>
      </c>
      <c r="J28" s="54"/>
      <c r="K28" s="41" t="s">
        <v>52</v>
      </c>
      <c r="L28" s="47">
        <v>96.623360952457574</v>
      </c>
    </row>
    <row r="29" spans="1:12" ht="15.75" thickBot="1" x14ac:dyDescent="0.3">
      <c r="A29" s="71" t="s">
        <v>54</v>
      </c>
      <c r="B29" s="72">
        <v>-9.9580419580419521E-2</v>
      </c>
      <c r="C29" s="72">
        <v>-4.9741697416974096E-2</v>
      </c>
      <c r="D29" s="72">
        <v>-2.5630981526819419E-2</v>
      </c>
      <c r="E29" s="72">
        <v>-1.3394817742643839E-2</v>
      </c>
      <c r="F29" s="72">
        <v>-8.1356306571612524E-2</v>
      </c>
      <c r="G29" s="72">
        <v>-0.10120519876773049</v>
      </c>
      <c r="H29" s="72">
        <v>-2.612398234677149E-2</v>
      </c>
      <c r="I29" s="73">
        <v>-1.7781504133360215E-2</v>
      </c>
      <c r="J29" s="54"/>
      <c r="K29" s="41" t="s">
        <v>53</v>
      </c>
      <c r="L29" s="47">
        <v>95.130528218027294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94.75524475524476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Construction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105.20397489539748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94.601047839903813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94.62395481231097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95.080875143150124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95.339272785777496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93.670175095850936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92.410530645824764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104.47064592050208</v>
      </c>
    </row>
    <row r="43" spans="1:12" x14ac:dyDescent="0.25">
      <c r="K43" s="46" t="s">
        <v>49</v>
      </c>
      <c r="L43" s="47">
        <v>93.99862578373272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93.61303593666608</v>
      </c>
    </row>
    <row r="45" spans="1:12" ht="15.4" customHeight="1" x14ac:dyDescent="0.25">
      <c r="A45" s="26" t="str">
        <f>"Indexed number of payroll jobs in "&amp;$L$1&amp;" each week by age group"</f>
        <v>Indexed number of payroll jobs in Construction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94.030164444876917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94.518823907972006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92.656621651322382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90.041958041958054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95.445897807911393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96.456280142587545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95.801964195891841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97.325108982533138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96.351434742363466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93.967478304827694</v>
      </c>
    </row>
    <row r="59" spans="1:12" ht="15.4" customHeight="1" x14ac:dyDescent="0.25">
      <c r="K59" s="41" t="s">
        <v>2</v>
      </c>
      <c r="L59" s="47">
        <v>96.417127876492856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Construction each week by State and Territory</v>
      </c>
      <c r="K60" s="41" t="s">
        <v>1</v>
      </c>
      <c r="L60" s="47">
        <v>98.178044280442805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92.616449414859687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94.017140267453101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94.286350405290634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97.30435040479226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95.829990743597662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93.92535175667706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95.208272647829887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95.595018450184497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91.770460152311486</v>
      </c>
    </row>
    <row r="72" spans="1:12" ht="15.4" customHeight="1" x14ac:dyDescent="0.25">
      <c r="K72" s="46" t="s">
        <v>5</v>
      </c>
      <c r="L72" s="47">
        <v>92.75756735367527</v>
      </c>
    </row>
    <row r="73" spans="1:12" ht="15.4" customHeight="1" x14ac:dyDescent="0.25">
      <c r="K73" s="46" t="s">
        <v>46</v>
      </c>
      <c r="L73" s="47">
        <v>93.547031029677328</v>
      </c>
    </row>
    <row r="74" spans="1:12" ht="15.4" customHeight="1" x14ac:dyDescent="0.25">
      <c r="K74" s="50" t="s">
        <v>4</v>
      </c>
      <c r="L74" s="47">
        <v>97.420420509474809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Construction each week by State and Territory</v>
      </c>
      <c r="K75" s="41" t="s">
        <v>3</v>
      </c>
      <c r="L75" s="47">
        <v>94.887380438136375</v>
      </c>
    </row>
    <row r="76" spans="1:12" ht="15.4" customHeight="1" x14ac:dyDescent="0.25">
      <c r="K76" s="41" t="s">
        <v>45</v>
      </c>
      <c r="L76" s="47">
        <v>94.703850366500959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95.047480337896886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94.978090405904055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99.171175602557796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98.56439442383936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98.638366039247089</v>
      </c>
    </row>
    <row r="85" spans="1:12" ht="15.4" customHeight="1" x14ac:dyDescent="0.25">
      <c r="K85" s="50" t="s">
        <v>4</v>
      </c>
      <c r="L85" s="47">
        <v>95.030467163168581</v>
      </c>
    </row>
    <row r="86" spans="1:12" ht="15.4" customHeight="1" x14ac:dyDescent="0.25">
      <c r="K86" s="41" t="s">
        <v>3</v>
      </c>
      <c r="L86" s="47">
        <v>99.986164914222471</v>
      </c>
    </row>
    <row r="87" spans="1:12" ht="15.4" customHeight="1" x14ac:dyDescent="0.25">
      <c r="K87" s="41" t="s">
        <v>45</v>
      </c>
      <c r="L87" s="47">
        <v>97.372833985466741</v>
      </c>
    </row>
    <row r="88" spans="1:12" ht="15.4" customHeight="1" x14ac:dyDescent="0.25">
      <c r="K88" s="41" t="s">
        <v>2</v>
      </c>
      <c r="L88" s="47">
        <v>96.666666666666671</v>
      </c>
    </row>
    <row r="89" spans="1:12" ht="15.4" customHeight="1" x14ac:dyDescent="0.25">
      <c r="K89" s="41" t="s">
        <v>1</v>
      </c>
      <c r="L89" s="47">
        <v>96.794871794871796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96.891293654697492</v>
      </c>
    </row>
    <row r="92" spans="1:12" ht="15" customHeight="1" x14ac:dyDescent="0.25">
      <c r="K92" s="46" t="s">
        <v>5</v>
      </c>
      <c r="L92" s="47">
        <v>96.767489448778619</v>
      </c>
    </row>
    <row r="93" spans="1:12" ht="15" customHeight="1" x14ac:dyDescent="0.25">
      <c r="A93" s="26"/>
      <c r="K93" s="46" t="s">
        <v>46</v>
      </c>
      <c r="L93" s="47">
        <v>97.826482688316887</v>
      </c>
    </row>
    <row r="94" spans="1:12" ht="15" customHeight="1" x14ac:dyDescent="0.25">
      <c r="K94" s="50" t="s">
        <v>4</v>
      </c>
      <c r="L94" s="47">
        <v>98.524035206499661</v>
      </c>
    </row>
    <row r="95" spans="1:12" ht="15" customHeight="1" x14ac:dyDescent="0.25">
      <c r="K95" s="41" t="s">
        <v>3</v>
      </c>
      <c r="L95" s="47">
        <v>98.699501936912</v>
      </c>
    </row>
    <row r="96" spans="1:12" ht="15" customHeight="1" x14ac:dyDescent="0.25">
      <c r="K96" s="41" t="s">
        <v>45</v>
      </c>
      <c r="L96" s="47">
        <v>97.820011179429841</v>
      </c>
    </row>
    <row r="97" spans="1:12" ht="15" customHeight="1" x14ac:dyDescent="0.25">
      <c r="K97" s="41" t="s">
        <v>2</v>
      </c>
      <c r="L97" s="47">
        <v>94.382716049382722</v>
      </c>
    </row>
    <row r="98" spans="1:12" ht="15" customHeight="1" x14ac:dyDescent="0.25">
      <c r="K98" s="41" t="s">
        <v>1</v>
      </c>
      <c r="L98" s="47">
        <v>92.378917378917379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94.765174618789956</v>
      </c>
    </row>
    <row r="101" spans="1:12" x14ac:dyDescent="0.25">
      <c r="A101" s="25"/>
      <c r="B101" s="24"/>
      <c r="K101" s="46" t="s">
        <v>5</v>
      </c>
      <c r="L101" s="47">
        <v>94.779511446476533</v>
      </c>
    </row>
    <row r="102" spans="1:12" x14ac:dyDescent="0.25">
      <c r="A102" s="25"/>
      <c r="B102" s="24"/>
      <c r="K102" s="46" t="s">
        <v>46</v>
      </c>
      <c r="L102" s="47">
        <v>96.01747551607383</v>
      </c>
    </row>
    <row r="103" spans="1:12" x14ac:dyDescent="0.25">
      <c r="A103" s="25"/>
      <c r="B103" s="24"/>
      <c r="K103" s="50" t="s">
        <v>4</v>
      </c>
      <c r="L103" s="47">
        <v>98.919972918077178</v>
      </c>
    </row>
    <row r="104" spans="1:12" x14ac:dyDescent="0.25">
      <c r="A104" s="25"/>
      <c r="B104" s="24"/>
      <c r="K104" s="41" t="s">
        <v>3</v>
      </c>
      <c r="L104" s="47">
        <v>97.526563364692862</v>
      </c>
    </row>
    <row r="105" spans="1:12" x14ac:dyDescent="0.25">
      <c r="A105" s="25"/>
      <c r="B105" s="24"/>
      <c r="K105" s="41" t="s">
        <v>45</v>
      </c>
      <c r="L105" s="47">
        <v>98.237003912800446</v>
      </c>
    </row>
    <row r="106" spans="1:12" x14ac:dyDescent="0.25">
      <c r="A106" s="25"/>
      <c r="B106" s="24"/>
      <c r="K106" s="41" t="s">
        <v>2</v>
      </c>
      <c r="L106" s="47">
        <v>94.31851851851853</v>
      </c>
    </row>
    <row r="107" spans="1:12" x14ac:dyDescent="0.25">
      <c r="A107" s="25"/>
      <c r="B107" s="24"/>
      <c r="K107" s="41" t="s">
        <v>1</v>
      </c>
      <c r="L107" s="47">
        <v>90.666666666666671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99.361802366872226</v>
      </c>
    </row>
    <row r="111" spans="1:12" x14ac:dyDescent="0.25">
      <c r="K111" s="75">
        <v>43918</v>
      </c>
      <c r="L111" s="47">
        <v>98.378066702762752</v>
      </c>
    </row>
    <row r="112" spans="1:12" x14ac:dyDescent="0.25">
      <c r="K112" s="75">
        <v>43925</v>
      </c>
      <c r="L112" s="47">
        <v>97.006462137779252</v>
      </c>
    </row>
    <row r="113" spans="11:12" x14ac:dyDescent="0.25">
      <c r="K113" s="75">
        <v>43932</v>
      </c>
      <c r="L113" s="47">
        <v>95.604761871277589</v>
      </c>
    </row>
    <row r="114" spans="11:12" x14ac:dyDescent="0.25">
      <c r="K114" s="75">
        <v>43939</v>
      </c>
      <c r="L114" s="47">
        <v>95.564118610816166</v>
      </c>
    </row>
    <row r="115" spans="11:12" x14ac:dyDescent="0.25">
      <c r="K115" s="75">
        <v>43946</v>
      </c>
      <c r="L115" s="47">
        <v>95.694767707593542</v>
      </c>
    </row>
    <row r="116" spans="11:12" x14ac:dyDescent="0.25">
      <c r="K116" s="75">
        <v>43953</v>
      </c>
      <c r="L116" s="47">
        <v>95.858325188273923</v>
      </c>
    </row>
    <row r="117" spans="11:12" x14ac:dyDescent="0.25">
      <c r="K117" s="75">
        <v>43960</v>
      </c>
      <c r="L117" s="47">
        <v>96.490475554274227</v>
      </c>
    </row>
    <row r="118" spans="11:12" x14ac:dyDescent="0.25">
      <c r="K118" s="75">
        <v>43967</v>
      </c>
      <c r="L118" s="47">
        <v>96.842060852383398</v>
      </c>
    </row>
    <row r="119" spans="11:12" x14ac:dyDescent="0.25">
      <c r="K119" s="75">
        <v>43974</v>
      </c>
      <c r="L119" s="47">
        <v>96.767665403303496</v>
      </c>
    </row>
    <row r="120" spans="11:12" x14ac:dyDescent="0.25">
      <c r="K120" s="75">
        <v>43981</v>
      </c>
      <c r="L120" s="47">
        <v>96.954286879539836</v>
      </c>
    </row>
    <row r="121" spans="11:12" x14ac:dyDescent="0.25">
      <c r="K121" s="75">
        <v>43988</v>
      </c>
      <c r="L121" s="47">
        <v>97.127970016805776</v>
      </c>
    </row>
    <row r="122" spans="11:12" x14ac:dyDescent="0.25">
      <c r="K122" s="75">
        <v>43995</v>
      </c>
      <c r="L122" s="47">
        <v>97.431036543775889</v>
      </c>
    </row>
    <row r="123" spans="11:12" x14ac:dyDescent="0.25">
      <c r="K123" s="75">
        <v>44002</v>
      </c>
      <c r="L123" s="47">
        <v>97.207850196536185</v>
      </c>
    </row>
    <row r="124" spans="11:12" x14ac:dyDescent="0.25">
      <c r="K124" s="75">
        <v>44009</v>
      </c>
      <c r="L124" s="47">
        <v>96.852608411326671</v>
      </c>
    </row>
    <row r="125" spans="11:12" x14ac:dyDescent="0.25">
      <c r="K125" s="75">
        <v>44016</v>
      </c>
      <c r="L125" s="47">
        <v>97.208412733013162</v>
      </c>
    </row>
    <row r="126" spans="11:12" x14ac:dyDescent="0.25">
      <c r="K126" s="75">
        <v>44023</v>
      </c>
      <c r="L126" s="47">
        <v>96.69973912370881</v>
      </c>
    </row>
    <row r="127" spans="11:12" x14ac:dyDescent="0.25">
      <c r="K127" s="75">
        <v>44030</v>
      </c>
      <c r="L127" s="47">
        <v>96.449832293812804</v>
      </c>
    </row>
    <row r="128" spans="11:12" x14ac:dyDescent="0.25">
      <c r="K128" s="75">
        <v>44037</v>
      </c>
      <c r="L128" s="47">
        <v>96.112451041747235</v>
      </c>
    </row>
    <row r="129" spans="1:12" x14ac:dyDescent="0.25">
      <c r="K129" s="75">
        <v>44044</v>
      </c>
      <c r="L129" s="47">
        <v>94.90960741985613</v>
      </c>
    </row>
    <row r="130" spans="1:12" x14ac:dyDescent="0.25">
      <c r="K130" s="75">
        <v>44051</v>
      </c>
      <c r="L130" s="47">
        <v>93.895686048392207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99.314724940164183</v>
      </c>
    </row>
    <row r="153" spans="11:12" x14ac:dyDescent="0.25">
      <c r="K153" s="75">
        <v>43918</v>
      </c>
      <c r="L153" s="47">
        <v>99.520261136757057</v>
      </c>
    </row>
    <row r="154" spans="11:12" x14ac:dyDescent="0.25">
      <c r="K154" s="75">
        <v>43925</v>
      </c>
      <c r="L154" s="47">
        <v>100.08724190664931</v>
      </c>
    </row>
    <row r="155" spans="11:12" x14ac:dyDescent="0.25">
      <c r="K155" s="75">
        <v>43932</v>
      </c>
      <c r="L155" s="47">
        <v>93.85056300173494</v>
      </c>
    </row>
    <row r="156" spans="11:12" x14ac:dyDescent="0.25">
      <c r="K156" s="75">
        <v>43939</v>
      </c>
      <c r="L156" s="47">
        <v>94.578976069928771</v>
      </c>
    </row>
    <row r="157" spans="11:12" x14ac:dyDescent="0.25">
      <c r="K157" s="75">
        <v>43946</v>
      </c>
      <c r="L157" s="47">
        <v>96.561558061647133</v>
      </c>
    </row>
    <row r="158" spans="11:12" x14ac:dyDescent="0.25">
      <c r="K158" s="75">
        <v>43953</v>
      </c>
      <c r="L158" s="47">
        <v>97.404459182367091</v>
      </c>
    </row>
    <row r="159" spans="11:12" x14ac:dyDescent="0.25">
      <c r="K159" s="75">
        <v>43960</v>
      </c>
      <c r="L159" s="47">
        <v>96.468706857672103</v>
      </c>
    </row>
    <row r="160" spans="11:12" x14ac:dyDescent="0.25">
      <c r="K160" s="75">
        <v>43967</v>
      </c>
      <c r="L160" s="47">
        <v>96.046248051746346</v>
      </c>
    </row>
    <row r="161" spans="11:12" x14ac:dyDescent="0.25">
      <c r="K161" s="75">
        <v>43974</v>
      </c>
      <c r="L161" s="47">
        <v>93.802054401278269</v>
      </c>
    </row>
    <row r="162" spans="11:12" x14ac:dyDescent="0.25">
      <c r="K162" s="75">
        <v>43981</v>
      </c>
      <c r="L162" s="47">
        <v>94.98591229420056</v>
      </c>
    </row>
    <row r="163" spans="11:12" x14ac:dyDescent="0.25">
      <c r="K163" s="75">
        <v>43988</v>
      </c>
      <c r="L163" s="47">
        <v>95.133142684913324</v>
      </c>
    </row>
    <row r="164" spans="11:12" x14ac:dyDescent="0.25">
      <c r="K164" s="75">
        <v>43995</v>
      </c>
      <c r="L164" s="47">
        <v>96.210579462224416</v>
      </c>
    </row>
    <row r="165" spans="11:12" x14ac:dyDescent="0.25">
      <c r="K165" s="75">
        <v>44002</v>
      </c>
      <c r="L165" s="47">
        <v>99.31961733579449</v>
      </c>
    </row>
    <row r="166" spans="11:12" x14ac:dyDescent="0.25">
      <c r="K166" s="75">
        <v>44009</v>
      </c>
      <c r="L166" s="47">
        <v>100.75231140121734</v>
      </c>
    </row>
    <row r="167" spans="11:12" x14ac:dyDescent="0.25">
      <c r="K167" s="75">
        <v>44016</v>
      </c>
      <c r="L167" s="47">
        <v>100.41949677209512</v>
      </c>
    </row>
    <row r="168" spans="11:12" x14ac:dyDescent="0.25">
      <c r="K168" s="75">
        <v>44023</v>
      </c>
      <c r="L168" s="47">
        <v>95.244595977034948</v>
      </c>
    </row>
    <row r="169" spans="11:12" x14ac:dyDescent="0.25">
      <c r="K169" s="75">
        <v>44030</v>
      </c>
      <c r="L169" s="47">
        <v>95.40614110484232</v>
      </c>
    </row>
    <row r="170" spans="11:12" x14ac:dyDescent="0.25">
      <c r="K170" s="75">
        <v>44037</v>
      </c>
      <c r="L170" s="47">
        <v>93.899485710139302</v>
      </c>
    </row>
    <row r="171" spans="11:12" x14ac:dyDescent="0.25">
      <c r="K171" s="75">
        <v>44044</v>
      </c>
      <c r="L171" s="47">
        <v>93.034485686052832</v>
      </c>
    </row>
    <row r="172" spans="11:12" x14ac:dyDescent="0.25">
      <c r="K172" s="75">
        <v>44051</v>
      </c>
      <c r="L172" s="47">
        <v>90.882699700646484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1C659-5036-4B61-AFB5-7FC7C0993A3E}">
  <sheetPr codeName="Sheet9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25</v>
      </c>
    </row>
    <row r="2" spans="1:12" ht="19.5" customHeight="1" x14ac:dyDescent="0.3">
      <c r="A2" s="7" t="str">
        <f>"Weekly Payroll Jobs and Wages in Australia - " &amp;$L$1</f>
        <v>Weekly Payroll Jobs and Wages in Australia - Wholesale trade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44051</v>
      </c>
    </row>
    <row r="3" spans="1:12" ht="15" customHeight="1" x14ac:dyDescent="0.25">
      <c r="A3" s="38" t="str">
        <f>"Week ending "&amp;TEXT($L$2,"dddd dd mmmm yyyy")</f>
        <v>Week ending Saturday 08 August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44023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44030</v>
      </c>
    </row>
    <row r="6" spans="1:12" ht="16.5" customHeight="1" thickBot="1" x14ac:dyDescent="0.3">
      <c r="A6" s="36" t="str">
        <f>"Change in payroll jobs and total wages, "&amp;$L$1</f>
        <v>Change in payroll jobs and total wages, Wholesale trade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44037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44044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08 August (Change since 100th case of COVID-19)</v>
      </c>
      <c r="C8" s="99" t="str">
        <f>"% Change between " &amp; TEXT($L$4,"dd mmmm")&amp;" and "&amp; TEXT($L$2,"dd mmmm") &amp; " (monthly change)"</f>
        <v>% Change between 11 July and 08 August (monthly change)</v>
      </c>
      <c r="D8" s="80" t="str">
        <f>"% Change between " &amp; TEXT($L$7,"dd mmmm")&amp;" and "&amp; TEXT($L$2,"dd mmmm") &amp; " (weekly change)"</f>
        <v>% Change between 01 August and 08 August (weekly change)</v>
      </c>
      <c r="E8" s="82" t="str">
        <f>"% Change between " &amp; TEXT($L$6,"dd mmmm")&amp;" and "&amp; TEXT($L$7,"dd mmmm") &amp; " (weekly change)"</f>
        <v>% Change between 25 July and 01 August (weekly change)</v>
      </c>
      <c r="F8" s="101" t="str">
        <f>"% Change between " &amp; TEXT($L$3,"dd mmmm")&amp;" and "&amp; TEXT($L$2,"dd mmmm") &amp; " (Change since 100th case of COVID-19)"</f>
        <v>% Change between 14 March and 08 August (Change since 100th case of COVID-19)</v>
      </c>
      <c r="G8" s="99" t="str">
        <f>"% Change between " &amp; TEXT($L$4,"dd mmmm")&amp;" and "&amp; TEXT($L$2,"dd mmmm") &amp; " (monthly change)"</f>
        <v>% Change between 11 July and 08 August (monthly change)</v>
      </c>
      <c r="H8" s="80" t="str">
        <f>"% Change between " &amp; TEXT($L$7,"dd mmmm")&amp;" and "&amp; TEXT($L$2,"dd mmmm") &amp; " (weekly change)"</f>
        <v>% Change between 01 August and 08 August (weekly change)</v>
      </c>
      <c r="I8" s="82" t="str">
        <f>"% Change between " &amp; TEXT($L$6,"dd mmmm")&amp;" and "&amp; TEXT($L$7,"dd mmmm") &amp; " (weekly change)"</f>
        <v>% Change between 25 July and 01 August (weekly change)</v>
      </c>
      <c r="J8" s="57"/>
      <c r="K8" s="43" t="s">
        <v>68</v>
      </c>
      <c r="L8" s="44">
        <v>44051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-4.7989331746814412E-2</v>
      </c>
      <c r="C11" s="32">
        <v>-1.5099238636459456E-2</v>
      </c>
      <c r="D11" s="32">
        <v>-4.3008777518982466E-3</v>
      </c>
      <c r="E11" s="32">
        <v>-8.5964304426453531E-3</v>
      </c>
      <c r="F11" s="32">
        <v>-0.10925060051078461</v>
      </c>
      <c r="G11" s="32">
        <v>-2.6785254322435725E-2</v>
      </c>
      <c r="H11" s="32">
        <v>-4.3589771313858883E-3</v>
      </c>
      <c r="I11" s="68">
        <v>-1.6072954600003797E-3</v>
      </c>
      <c r="J11" s="46"/>
      <c r="K11" s="46"/>
      <c r="L11" s="47"/>
    </row>
    <row r="12" spans="1:12" x14ac:dyDescent="0.25">
      <c r="A12" s="69" t="s">
        <v>6</v>
      </c>
      <c r="B12" s="32">
        <v>-4.806066553662236E-2</v>
      </c>
      <c r="C12" s="32">
        <v>-1.3818370025323934E-2</v>
      </c>
      <c r="D12" s="32">
        <v>-4.5939810812659632E-3</v>
      </c>
      <c r="E12" s="32">
        <v>-8.5522259218152596E-3</v>
      </c>
      <c r="F12" s="32">
        <v>-0.1455801377359105</v>
      </c>
      <c r="G12" s="32">
        <v>-3.7531668226459258E-2</v>
      </c>
      <c r="H12" s="32">
        <v>-1.1176831806012144E-2</v>
      </c>
      <c r="I12" s="68">
        <v>-4.3912035780148129E-3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-5.5917355371900901E-2</v>
      </c>
      <c r="C13" s="32">
        <v>-2.2538810552731325E-2</v>
      </c>
      <c r="D13" s="32">
        <v>-9.5702794859091611E-3</v>
      </c>
      <c r="E13" s="32">
        <v>-9.4256556820970783E-3</v>
      </c>
      <c r="F13" s="32">
        <v>-0.10432920684901059</v>
      </c>
      <c r="G13" s="32">
        <v>-1.7123930641926521E-2</v>
      </c>
      <c r="H13" s="32">
        <v>-1.0918261640597837E-3</v>
      </c>
      <c r="I13" s="68">
        <v>2.5346945763875528E-3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-4.1800260907377873E-2</v>
      </c>
      <c r="C14" s="32">
        <v>-6.1287412684462028E-3</v>
      </c>
      <c r="D14" s="32">
        <v>2.3918444472956768E-3</v>
      </c>
      <c r="E14" s="32">
        <v>-8.0069424356378205E-3</v>
      </c>
      <c r="F14" s="32">
        <v>-7.3968244367920599E-2</v>
      </c>
      <c r="G14" s="32">
        <v>-1.3184104862189461E-2</v>
      </c>
      <c r="H14" s="32">
        <v>3.7093578525215776E-5</v>
      </c>
      <c r="I14" s="68">
        <v>-2.1978360542810327E-3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-4.704257535535461E-2</v>
      </c>
      <c r="C15" s="32">
        <v>-2.0006220194899393E-2</v>
      </c>
      <c r="D15" s="32">
        <v>-1.0051314273745948E-2</v>
      </c>
      <c r="E15" s="32">
        <v>-8.1022125272670609E-3</v>
      </c>
      <c r="F15" s="32">
        <v>-8.5731288318870558E-2</v>
      </c>
      <c r="G15" s="32">
        <v>-2.2505679586711125E-2</v>
      </c>
      <c r="H15" s="32">
        <v>-2.6729959022379068E-3</v>
      </c>
      <c r="I15" s="68">
        <v>5.9029305193925019E-4</v>
      </c>
      <c r="J15" s="46"/>
      <c r="K15" s="64"/>
      <c r="L15" s="47"/>
    </row>
    <row r="16" spans="1:12" ht="15" customHeight="1" x14ac:dyDescent="0.25">
      <c r="A16" s="69" t="s">
        <v>3</v>
      </c>
      <c r="B16" s="32">
        <v>-3.2998202334798887E-2</v>
      </c>
      <c r="C16" s="32">
        <v>-1.2923593915811771E-2</v>
      </c>
      <c r="D16" s="32">
        <v>9.9455681741966728E-5</v>
      </c>
      <c r="E16" s="32">
        <v>-9.0124087105152295E-3</v>
      </c>
      <c r="F16" s="32">
        <v>-6.8842174769614961E-2</v>
      </c>
      <c r="G16" s="32">
        <v>-4.451200351656126E-2</v>
      </c>
      <c r="H16" s="32">
        <v>-4.4722993239459941E-3</v>
      </c>
      <c r="I16" s="68">
        <v>-6.6112262296429414E-3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-7.4056512749827719E-2</v>
      </c>
      <c r="C17" s="32">
        <v>-1.0936395759717277E-2</v>
      </c>
      <c r="D17" s="32">
        <v>1.1704819277108536E-2</v>
      </c>
      <c r="E17" s="32">
        <v>2.8696571514876812E-3</v>
      </c>
      <c r="F17" s="32">
        <v>-6.968098342247242E-2</v>
      </c>
      <c r="G17" s="32">
        <v>-3.3080932078842884E-2</v>
      </c>
      <c r="H17" s="32">
        <v>1.9710649634254285E-2</v>
      </c>
      <c r="I17" s="68">
        <v>1.6009982557361857E-2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-7.5636235459992873E-2</v>
      </c>
      <c r="C18" s="32">
        <v>5.914844649021811E-3</v>
      </c>
      <c r="D18" s="32">
        <v>1.8020186335403698E-2</v>
      </c>
      <c r="E18" s="32">
        <v>-1.7918414029736929E-2</v>
      </c>
      <c r="F18" s="32">
        <v>-0.1000973532774091</v>
      </c>
      <c r="G18" s="32">
        <v>-3.0542665088384102E-2</v>
      </c>
      <c r="H18" s="32">
        <v>2.6132258303495304E-2</v>
      </c>
      <c r="I18" s="68">
        <v>-1.3852611401330539E-2</v>
      </c>
      <c r="J18" s="46"/>
      <c r="K18" s="46"/>
      <c r="L18" s="47"/>
    </row>
    <row r="19" spans="1:12" x14ac:dyDescent="0.25">
      <c r="A19" s="70" t="s">
        <v>1</v>
      </c>
      <c r="B19" s="32">
        <v>5.0307167235494887E-3</v>
      </c>
      <c r="C19" s="32">
        <v>-9.8386012104909604E-3</v>
      </c>
      <c r="D19" s="32">
        <v>-3.134732566012266E-3</v>
      </c>
      <c r="E19" s="32">
        <v>-4.3815301651499716E-3</v>
      </c>
      <c r="F19" s="32">
        <v>0.12110147445331965</v>
      </c>
      <c r="G19" s="32">
        <v>4.1252292145307123E-2</v>
      </c>
      <c r="H19" s="32">
        <v>4.4268245696768904E-2</v>
      </c>
      <c r="I19" s="68">
        <v>2.1334830317017106E-2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-4.6310780516976235E-2</v>
      </c>
      <c r="C21" s="32">
        <v>-1.4554334392947177E-2</v>
      </c>
      <c r="D21" s="32">
        <v>-3.6866950638938523E-3</v>
      </c>
      <c r="E21" s="32">
        <v>-9.0643342613958566E-3</v>
      </c>
      <c r="F21" s="32">
        <v>-0.11197908087369535</v>
      </c>
      <c r="G21" s="32">
        <v>-3.4599893719461705E-2</v>
      </c>
      <c r="H21" s="32">
        <v>-8.1368528980115817E-3</v>
      </c>
      <c r="I21" s="68">
        <v>-4.2007576572573591E-3</v>
      </c>
      <c r="J21" s="46"/>
      <c r="K21" s="46"/>
      <c r="L21" s="46"/>
    </row>
    <row r="22" spans="1:12" x14ac:dyDescent="0.25">
      <c r="A22" s="69" t="s">
        <v>13</v>
      </c>
      <c r="B22" s="32">
        <v>-5.4792433622557035E-2</v>
      </c>
      <c r="C22" s="32">
        <v>-1.616892037578932E-2</v>
      </c>
      <c r="D22" s="32">
        <v>-5.1556114821089682E-3</v>
      </c>
      <c r="E22" s="32">
        <v>-7.8799527820868631E-3</v>
      </c>
      <c r="F22" s="32">
        <v>-0.10668499946629251</v>
      </c>
      <c r="G22" s="32">
        <v>-5.8948196523097574E-3</v>
      </c>
      <c r="H22" s="32">
        <v>5.3249475926147039E-3</v>
      </c>
      <c r="I22" s="68">
        <v>6.3726821651552967E-3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3.4185759102576263E-3</v>
      </c>
      <c r="C23" s="32">
        <v>-2.2869838918718854E-2</v>
      </c>
      <c r="D23" s="32">
        <v>-4.4368986983588377E-3</v>
      </c>
      <c r="E23" s="32">
        <v>-7.8607523862997963E-3</v>
      </c>
      <c r="F23" s="32">
        <v>0.17602886235565429</v>
      </c>
      <c r="G23" s="32">
        <v>-3.4832346743794984E-2</v>
      </c>
      <c r="H23" s="32">
        <v>-1.1854857118820838E-2</v>
      </c>
      <c r="I23" s="68">
        <v>-1.7835383036453267E-2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-6.1244883556810126E-2</v>
      </c>
      <c r="C24" s="32">
        <v>-1.2570240878892358E-2</v>
      </c>
      <c r="D24" s="32">
        <v>-4.4659540232752093E-3</v>
      </c>
      <c r="E24" s="32">
        <v>-8.3124080006926615E-3</v>
      </c>
      <c r="F24" s="32">
        <v>-5.0324842588006291E-2</v>
      </c>
      <c r="G24" s="32">
        <v>-2.9346370449015224E-2</v>
      </c>
      <c r="H24" s="32">
        <v>-1.3899265449521803E-3</v>
      </c>
      <c r="I24" s="68">
        <v>-5.0047270071450489E-3</v>
      </c>
      <c r="J24" s="46"/>
      <c r="K24" s="46" t="s">
        <v>48</v>
      </c>
      <c r="L24" s="47">
        <v>102.69036980701587</v>
      </c>
    </row>
    <row r="25" spans="1:12" x14ac:dyDescent="0.25">
      <c r="A25" s="69" t="s">
        <v>50</v>
      </c>
      <c r="B25" s="32">
        <v>-4.2647490914714203E-2</v>
      </c>
      <c r="C25" s="32">
        <v>-1.2731815362806764E-2</v>
      </c>
      <c r="D25" s="32">
        <v>-1.416243245422999E-3</v>
      </c>
      <c r="E25" s="32">
        <v>-9.1193237315526643E-3</v>
      </c>
      <c r="F25" s="32">
        <v>-0.10449342104625614</v>
      </c>
      <c r="G25" s="32">
        <v>-2.4284906303963183E-2</v>
      </c>
      <c r="H25" s="32">
        <v>1.5362350528109747E-3</v>
      </c>
      <c r="I25" s="68">
        <v>-3.3504762254576992E-4</v>
      </c>
      <c r="J25" s="46"/>
      <c r="K25" s="46" t="s">
        <v>49</v>
      </c>
      <c r="L25" s="47">
        <v>95.070571630204654</v>
      </c>
    </row>
    <row r="26" spans="1:12" x14ac:dyDescent="0.25">
      <c r="A26" s="69" t="s">
        <v>51</v>
      </c>
      <c r="B26" s="32">
        <v>-3.347747249900701E-2</v>
      </c>
      <c r="C26" s="32">
        <v>-7.9863166663712848E-3</v>
      </c>
      <c r="D26" s="32">
        <v>-8.7615477306202116E-4</v>
      </c>
      <c r="E26" s="32">
        <v>-7.5122029003481527E-3</v>
      </c>
      <c r="F26" s="32">
        <v>-0.12275500789241245</v>
      </c>
      <c r="G26" s="32">
        <v>-1.2588621846844616E-2</v>
      </c>
      <c r="H26" s="32">
        <v>-9.2986779064363478E-4</v>
      </c>
      <c r="I26" s="68">
        <v>1.8342999159324247E-3</v>
      </c>
      <c r="J26" s="46"/>
      <c r="K26" s="46" t="s">
        <v>50</v>
      </c>
      <c r="L26" s="47">
        <v>96.96985317491</v>
      </c>
    </row>
    <row r="27" spans="1:12" ht="17.25" customHeight="1" x14ac:dyDescent="0.25">
      <c r="A27" s="69" t="s">
        <v>52</v>
      </c>
      <c r="B27" s="32">
        <v>-3.5558969780647542E-2</v>
      </c>
      <c r="C27" s="32">
        <v>-8.0332279832578957E-3</v>
      </c>
      <c r="D27" s="32">
        <v>2.652914006395779E-4</v>
      </c>
      <c r="E27" s="32">
        <v>-6.5354583377901232E-3</v>
      </c>
      <c r="F27" s="32">
        <v>-0.13262527998776019</v>
      </c>
      <c r="G27" s="32">
        <v>-2.5343406930600554E-2</v>
      </c>
      <c r="H27" s="32">
        <v>-5.45218932019087E-4</v>
      </c>
      <c r="I27" s="68">
        <v>-7.7138555979250345E-4</v>
      </c>
      <c r="J27" s="59"/>
      <c r="K27" s="50" t="s">
        <v>51</v>
      </c>
      <c r="L27" s="47">
        <v>97.430362477766081</v>
      </c>
    </row>
    <row r="28" spans="1:12" x14ac:dyDescent="0.25">
      <c r="A28" s="69" t="s">
        <v>53</v>
      </c>
      <c r="B28" s="32">
        <v>-6.2577426525067925E-2</v>
      </c>
      <c r="C28" s="32">
        <v>-1.5555555555555656E-2</v>
      </c>
      <c r="D28" s="32">
        <v>-3.7470799758524409E-3</v>
      </c>
      <c r="E28" s="32">
        <v>-8.793610323386325E-3</v>
      </c>
      <c r="F28" s="32">
        <v>-0.10051126991478287</v>
      </c>
      <c r="G28" s="32">
        <v>-4.9416164454244127E-2</v>
      </c>
      <c r="H28" s="32">
        <v>-2.1493800838251365E-2</v>
      </c>
      <c r="I28" s="68">
        <v>-4.044631569804169E-3</v>
      </c>
      <c r="J28" s="54"/>
      <c r="K28" s="41" t="s">
        <v>52</v>
      </c>
      <c r="L28" s="47">
        <v>97.225134694640246</v>
      </c>
    </row>
    <row r="29" spans="1:12" ht="15.75" thickBot="1" x14ac:dyDescent="0.3">
      <c r="A29" s="71" t="s">
        <v>54</v>
      </c>
      <c r="B29" s="72">
        <v>-0.10838095238095236</v>
      </c>
      <c r="C29" s="72">
        <v>-3.2106223393472577E-2</v>
      </c>
      <c r="D29" s="72">
        <v>-1.452631578947372E-2</v>
      </c>
      <c r="E29" s="72">
        <v>-8.1883316274309337E-3</v>
      </c>
      <c r="F29" s="72">
        <v>-8.0220146887165611E-2</v>
      </c>
      <c r="G29" s="72">
        <v>-9.0314824352645817E-2</v>
      </c>
      <c r="H29" s="72">
        <v>-5.9949382265141793E-2</v>
      </c>
      <c r="I29" s="73">
        <v>3.2423400468812869E-3</v>
      </c>
      <c r="J29" s="54"/>
      <c r="K29" s="41" t="s">
        <v>53</v>
      </c>
      <c r="L29" s="47">
        <v>95.223511978266245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92.119514472455649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Wholesale trade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100.78904838863009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94.296636085626901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95.871027603804222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96.737009342566523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96.418524016651261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94.094838231662138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90.476190476190482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100.34185759102576</v>
      </c>
    </row>
    <row r="43" spans="1:12" x14ac:dyDescent="0.25">
      <c r="K43" s="46" t="s">
        <v>49</v>
      </c>
      <c r="L43" s="47">
        <v>93.875511644318991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95.735250908528585</v>
      </c>
    </row>
    <row r="45" spans="1:12" ht="15.4" customHeight="1" x14ac:dyDescent="0.25">
      <c r="A45" s="26" t="str">
        <f>"Indexed number of payroll jobs in "&amp;$L$1&amp;" each week by age group"</f>
        <v>Indexed number of payroll jobs in Wholesale trade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96.652252750099294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96.444103021935248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93.742257347493208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89.161904761904765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96.499525129378014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96.939767554907419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96.369165944577546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97.031180068625986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98.096930533117927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94.21246844047387</v>
      </c>
    </row>
    <row r="59" spans="1:12" ht="15.4" customHeight="1" x14ac:dyDescent="0.25">
      <c r="K59" s="41" t="s">
        <v>2</v>
      </c>
      <c r="L59" s="47">
        <v>93.20083682008368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Wholesale trade each week by State and Territory</v>
      </c>
      <c r="K60" s="41" t="s">
        <v>1</v>
      </c>
      <c r="L60" s="47">
        <v>103.16265060240963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95.512957184114128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95.777542092005831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95.631785514042505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95.86752200507236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96.752827140549272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91.998446300252482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92.468619246861934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102.25903614457832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95.000387649487337</v>
      </c>
    </row>
    <row r="72" spans="1:12" ht="15.4" customHeight="1" x14ac:dyDescent="0.25">
      <c r="K72" s="46" t="s">
        <v>5</v>
      </c>
      <c r="L72" s="47">
        <v>94.97282248442265</v>
      </c>
    </row>
    <row r="73" spans="1:12" ht="15.4" customHeight="1" x14ac:dyDescent="0.25">
      <c r="K73" s="46" t="s">
        <v>46</v>
      </c>
      <c r="L73" s="47">
        <v>95.958713492023037</v>
      </c>
    </row>
    <row r="74" spans="1:12" ht="15.4" customHeight="1" x14ac:dyDescent="0.25">
      <c r="K74" s="50" t="s">
        <v>4</v>
      </c>
      <c r="L74" s="47">
        <v>95.284201103983293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Wholesale trade each week by State and Territory</v>
      </c>
      <c r="K75" s="41" t="s">
        <v>3</v>
      </c>
      <c r="L75" s="47">
        <v>96.769822294022617</v>
      </c>
    </row>
    <row r="76" spans="1:12" ht="15.4" customHeight="1" x14ac:dyDescent="0.25">
      <c r="K76" s="41" t="s">
        <v>45</v>
      </c>
      <c r="L76" s="47">
        <v>93.046028355020383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94.264644351464426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101.64156626506025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96.261136264057257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95.73615879404916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95.846558137947511</v>
      </c>
    </row>
    <row r="85" spans="1:12" ht="15.4" customHeight="1" x14ac:dyDescent="0.25">
      <c r="K85" s="50" t="s">
        <v>4</v>
      </c>
      <c r="L85" s="47">
        <v>97.261015481216845</v>
      </c>
    </row>
    <row r="86" spans="1:12" ht="15.4" customHeight="1" x14ac:dyDescent="0.25">
      <c r="K86" s="41" t="s">
        <v>3</v>
      </c>
      <c r="L86" s="47">
        <v>97.034458753915771</v>
      </c>
    </row>
    <row r="87" spans="1:12" ht="15.4" customHeight="1" x14ac:dyDescent="0.25">
      <c r="K87" s="41" t="s">
        <v>45</v>
      </c>
      <c r="L87" s="47">
        <v>92.231075697211153</v>
      </c>
    </row>
    <row r="88" spans="1:12" ht="15.4" customHeight="1" x14ac:dyDescent="0.25">
      <c r="K88" s="41" t="s">
        <v>2</v>
      </c>
      <c r="L88" s="47">
        <v>88.850574712643677</v>
      </c>
    </row>
    <row r="89" spans="1:12" ht="15.4" customHeight="1" x14ac:dyDescent="0.25">
      <c r="K89" s="41" t="s">
        <v>1</v>
      </c>
      <c r="L89" s="47">
        <v>97.806004618937649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95.388085617383126</v>
      </c>
    </row>
    <row r="92" spans="1:12" ht="15" customHeight="1" x14ac:dyDescent="0.25">
      <c r="K92" s="46" t="s">
        <v>5</v>
      </c>
      <c r="L92" s="47">
        <v>94.366836352156582</v>
      </c>
    </row>
    <row r="93" spans="1:12" ht="15" customHeight="1" x14ac:dyDescent="0.25">
      <c r="A93" s="26"/>
      <c r="K93" s="46" t="s">
        <v>46</v>
      </c>
      <c r="L93" s="47">
        <v>94.850005119279203</v>
      </c>
    </row>
    <row r="94" spans="1:12" ht="15" customHeight="1" x14ac:dyDescent="0.25">
      <c r="K94" s="50" t="s">
        <v>4</v>
      </c>
      <c r="L94" s="47">
        <v>96.503193677600947</v>
      </c>
    </row>
    <row r="95" spans="1:12" ht="15" customHeight="1" x14ac:dyDescent="0.25">
      <c r="K95" s="41" t="s">
        <v>3</v>
      </c>
      <c r="L95" s="47">
        <v>96.011138183083887</v>
      </c>
    </row>
    <row r="96" spans="1:12" ht="15" customHeight="1" x14ac:dyDescent="0.25">
      <c r="K96" s="41" t="s">
        <v>45</v>
      </c>
      <c r="L96" s="47">
        <v>89.940239043824704</v>
      </c>
    </row>
    <row r="97" spans="1:12" ht="15" customHeight="1" x14ac:dyDescent="0.25">
      <c r="K97" s="41" t="s">
        <v>2</v>
      </c>
      <c r="L97" s="47">
        <v>88.045977011494244</v>
      </c>
    </row>
    <row r="98" spans="1:12" ht="15" customHeight="1" x14ac:dyDescent="0.25">
      <c r="K98" s="41" t="s">
        <v>1</v>
      </c>
      <c r="L98" s="47">
        <v>97.575057736720552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95.087775668175851</v>
      </c>
    </row>
    <row r="101" spans="1:12" x14ac:dyDescent="0.25">
      <c r="A101" s="25"/>
      <c r="B101" s="24"/>
      <c r="K101" s="46" t="s">
        <v>5</v>
      </c>
      <c r="L101" s="47">
        <v>93.311826684029839</v>
      </c>
    </row>
    <row r="102" spans="1:12" x14ac:dyDescent="0.25">
      <c r="A102" s="25"/>
      <c r="B102" s="24"/>
      <c r="K102" s="46" t="s">
        <v>46</v>
      </c>
      <c r="L102" s="47">
        <v>94.898535886147243</v>
      </c>
    </row>
    <row r="103" spans="1:12" x14ac:dyDescent="0.25">
      <c r="A103" s="25"/>
      <c r="B103" s="24"/>
      <c r="K103" s="50" t="s">
        <v>4</v>
      </c>
      <c r="L103" s="47">
        <v>94.645664176680739</v>
      </c>
    </row>
    <row r="104" spans="1:12" x14ac:dyDescent="0.25">
      <c r="A104" s="25"/>
      <c r="B104" s="24"/>
      <c r="K104" s="41" t="s">
        <v>3</v>
      </c>
      <c r="L104" s="47">
        <v>96.127810650887582</v>
      </c>
    </row>
    <row r="105" spans="1:12" x14ac:dyDescent="0.25">
      <c r="A105" s="25"/>
      <c r="B105" s="24"/>
      <c r="K105" s="41" t="s">
        <v>45</v>
      </c>
      <c r="L105" s="47">
        <v>90.875498007968119</v>
      </c>
    </row>
    <row r="106" spans="1:12" x14ac:dyDescent="0.25">
      <c r="A106" s="25"/>
      <c r="B106" s="24"/>
      <c r="K106" s="41" t="s">
        <v>2</v>
      </c>
      <c r="L106" s="47">
        <v>89.572413793103451</v>
      </c>
    </row>
    <row r="107" spans="1:12" x14ac:dyDescent="0.25">
      <c r="A107" s="25"/>
      <c r="B107" s="24"/>
      <c r="K107" s="41" t="s">
        <v>1</v>
      </c>
      <c r="L107" s="47">
        <v>97.642032332563517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99.982273910864265</v>
      </c>
    </row>
    <row r="111" spans="1:12" x14ac:dyDescent="0.25">
      <c r="K111" s="75">
        <v>43918</v>
      </c>
      <c r="L111" s="47">
        <v>97.977392105166643</v>
      </c>
    </row>
    <row r="112" spans="1:12" x14ac:dyDescent="0.25">
      <c r="K112" s="75">
        <v>43925</v>
      </c>
      <c r="L112" s="47">
        <v>96.14039877588111</v>
      </c>
    </row>
    <row r="113" spans="11:12" x14ac:dyDescent="0.25">
      <c r="K113" s="75">
        <v>43932</v>
      </c>
      <c r="L113" s="47">
        <v>95.207232244367376</v>
      </c>
    </row>
    <row r="114" spans="11:12" x14ac:dyDescent="0.25">
      <c r="K114" s="75">
        <v>43939</v>
      </c>
      <c r="L114" s="47">
        <v>95.090077057550701</v>
      </c>
    </row>
    <row r="115" spans="11:12" x14ac:dyDescent="0.25">
      <c r="K115" s="75">
        <v>43946</v>
      </c>
      <c r="L115" s="47">
        <v>94.856989172823262</v>
      </c>
    </row>
    <row r="116" spans="11:12" x14ac:dyDescent="0.25">
      <c r="K116" s="75">
        <v>43953</v>
      </c>
      <c r="L116" s="47">
        <v>94.69847311135652</v>
      </c>
    </row>
    <row r="117" spans="11:12" x14ac:dyDescent="0.25">
      <c r="K117" s="75">
        <v>43960</v>
      </c>
      <c r="L117" s="47">
        <v>95.080093398152414</v>
      </c>
    </row>
    <row r="118" spans="11:12" x14ac:dyDescent="0.25">
      <c r="K118" s="75">
        <v>43967</v>
      </c>
      <c r="L118" s="47">
        <v>96.031801011405832</v>
      </c>
    </row>
    <row r="119" spans="11:12" x14ac:dyDescent="0.25">
      <c r="K119" s="75">
        <v>43974</v>
      </c>
      <c r="L119" s="47">
        <v>95.91199709862633</v>
      </c>
    </row>
    <row r="120" spans="11:12" x14ac:dyDescent="0.25">
      <c r="K120" s="75">
        <v>43981</v>
      </c>
      <c r="L120" s="47">
        <v>96.057269530279015</v>
      </c>
    </row>
    <row r="121" spans="11:12" x14ac:dyDescent="0.25">
      <c r="K121" s="75">
        <v>43988</v>
      </c>
      <c r="L121" s="47">
        <v>96.25429399228203</v>
      </c>
    </row>
    <row r="122" spans="11:12" x14ac:dyDescent="0.25">
      <c r="K122" s="75">
        <v>43995</v>
      </c>
      <c r="L122" s="47">
        <v>96.366762971626031</v>
      </c>
    </row>
    <row r="123" spans="11:12" x14ac:dyDescent="0.25">
      <c r="K123" s="75">
        <v>44002</v>
      </c>
      <c r="L123" s="47">
        <v>95.528746826622552</v>
      </c>
    </row>
    <row r="124" spans="11:12" x14ac:dyDescent="0.25">
      <c r="K124" s="75">
        <v>44009</v>
      </c>
      <c r="L124" s="47">
        <v>94.092933606627511</v>
      </c>
    </row>
    <row r="125" spans="11:12" x14ac:dyDescent="0.25">
      <c r="K125" s="75">
        <v>44016</v>
      </c>
      <c r="L125" s="47">
        <v>95.082945872266208</v>
      </c>
    </row>
    <row r="126" spans="11:12" x14ac:dyDescent="0.25">
      <c r="K126" s="75">
        <v>44023</v>
      </c>
      <c r="L126" s="47">
        <v>96.660567805347171</v>
      </c>
    </row>
    <row r="127" spans="11:12" x14ac:dyDescent="0.25">
      <c r="K127" s="75">
        <v>44030</v>
      </c>
      <c r="L127" s="47">
        <v>96.561138707666231</v>
      </c>
    </row>
    <row r="128" spans="11:12" x14ac:dyDescent="0.25">
      <c r="K128" s="75">
        <v>44037</v>
      </c>
      <c r="L128" s="47">
        <v>96.441334794886728</v>
      </c>
    </row>
    <row r="129" spans="1:12" x14ac:dyDescent="0.25">
      <c r="K129" s="75">
        <v>44044</v>
      </c>
      <c r="L129" s="47">
        <v>95.612283568526607</v>
      </c>
    </row>
    <row r="130" spans="1:12" x14ac:dyDescent="0.25">
      <c r="K130" s="75">
        <v>44051</v>
      </c>
      <c r="L130" s="47">
        <v>95.201066825318563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99.825994294194302</v>
      </c>
    </row>
    <row r="153" spans="11:12" x14ac:dyDescent="0.25">
      <c r="K153" s="75">
        <v>43918</v>
      </c>
      <c r="L153" s="47">
        <v>97.237383160251241</v>
      </c>
    </row>
    <row r="154" spans="11:12" x14ac:dyDescent="0.25">
      <c r="K154" s="75">
        <v>43925</v>
      </c>
      <c r="L154" s="47">
        <v>97.27421613301054</v>
      </c>
    </row>
    <row r="155" spans="11:12" x14ac:dyDescent="0.25">
      <c r="K155" s="75">
        <v>43932</v>
      </c>
      <c r="L155" s="47">
        <v>91.771270124693586</v>
      </c>
    </row>
    <row r="156" spans="11:12" x14ac:dyDescent="0.25">
      <c r="K156" s="75">
        <v>43939</v>
      </c>
      <c r="L156" s="47">
        <v>89.625932087432489</v>
      </c>
    </row>
    <row r="157" spans="11:12" x14ac:dyDescent="0.25">
      <c r="K157" s="75">
        <v>43946</v>
      </c>
      <c r="L157" s="47">
        <v>89.825861885921753</v>
      </c>
    </row>
    <row r="158" spans="11:12" x14ac:dyDescent="0.25">
      <c r="K158" s="75">
        <v>43953</v>
      </c>
      <c r="L158" s="47">
        <v>90.84166372124065</v>
      </c>
    </row>
    <row r="159" spans="11:12" x14ac:dyDescent="0.25">
      <c r="K159" s="75">
        <v>43960</v>
      </c>
      <c r="L159" s="47">
        <v>87.130349338811968</v>
      </c>
    </row>
    <row r="160" spans="11:12" x14ac:dyDescent="0.25">
      <c r="K160" s="75">
        <v>43967</v>
      </c>
      <c r="L160" s="47">
        <v>86.953222019509568</v>
      </c>
    </row>
    <row r="161" spans="11:12" x14ac:dyDescent="0.25">
      <c r="K161" s="75">
        <v>43974</v>
      </c>
      <c r="L161" s="47">
        <v>86.281804196972018</v>
      </c>
    </row>
    <row r="162" spans="11:12" x14ac:dyDescent="0.25">
      <c r="K162" s="75">
        <v>43981</v>
      </c>
      <c r="L162" s="47">
        <v>87.384829134982951</v>
      </c>
    </row>
    <row r="163" spans="11:12" x14ac:dyDescent="0.25">
      <c r="K163" s="75">
        <v>43988</v>
      </c>
      <c r="L163" s="47">
        <v>89.769452118405368</v>
      </c>
    </row>
    <row r="164" spans="11:12" x14ac:dyDescent="0.25">
      <c r="K164" s="75">
        <v>43995</v>
      </c>
      <c r="L164" s="47">
        <v>89.781193556737875</v>
      </c>
    </row>
    <row r="165" spans="11:12" x14ac:dyDescent="0.25">
      <c r="K165" s="75">
        <v>44002</v>
      </c>
      <c r="L165" s="47">
        <v>90.246677780934334</v>
      </c>
    </row>
    <row r="166" spans="11:12" x14ac:dyDescent="0.25">
      <c r="K166" s="75">
        <v>44009</v>
      </c>
      <c r="L166" s="47">
        <v>90.19673880306604</v>
      </c>
    </row>
    <row r="167" spans="11:12" x14ac:dyDescent="0.25">
      <c r="K167" s="75">
        <v>44016</v>
      </c>
      <c r="L167" s="47">
        <v>96.097367551251224</v>
      </c>
    </row>
    <row r="168" spans="11:12" x14ac:dyDescent="0.25">
      <c r="K168" s="75">
        <v>44023</v>
      </c>
      <c r="L168" s="47">
        <v>91.526500543214084</v>
      </c>
    </row>
    <row r="169" spans="11:12" x14ac:dyDescent="0.25">
      <c r="K169" s="75">
        <v>44030</v>
      </c>
      <c r="L169" s="47">
        <v>90.132525768948057</v>
      </c>
    </row>
    <row r="170" spans="11:12" x14ac:dyDescent="0.25">
      <c r="K170" s="75">
        <v>44037</v>
      </c>
      <c r="L170" s="47">
        <v>89.608943517605795</v>
      </c>
    </row>
    <row r="171" spans="11:12" x14ac:dyDescent="0.25">
      <c r="K171" s="75">
        <v>44044</v>
      </c>
      <c r="L171" s="47">
        <v>89.464915469514523</v>
      </c>
    </row>
    <row r="172" spans="11:12" x14ac:dyDescent="0.25">
      <c r="K172" s="75">
        <v>44051</v>
      </c>
      <c r="L172" s="47">
        <v>89.074939948921539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96012-F177-4FB7-853E-5B5850CACB36}">
  <sheetPr codeName="Sheet10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26</v>
      </c>
    </row>
    <row r="2" spans="1:12" ht="19.5" customHeight="1" x14ac:dyDescent="0.3">
      <c r="A2" s="7" t="str">
        <f>"Weekly Payroll Jobs and Wages in Australia - " &amp;$L$1</f>
        <v>Weekly Payroll Jobs and Wages in Australia - Retail trade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44051</v>
      </c>
    </row>
    <row r="3" spans="1:12" ht="15" customHeight="1" x14ac:dyDescent="0.25">
      <c r="A3" s="38" t="str">
        <f>"Week ending "&amp;TEXT($L$2,"dddd dd mmmm yyyy")</f>
        <v>Week ending Saturday 08 August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44023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44030</v>
      </c>
    </row>
    <row r="6" spans="1:12" ht="16.5" customHeight="1" thickBot="1" x14ac:dyDescent="0.3">
      <c r="A6" s="36" t="str">
        <f>"Change in payroll jobs and total wages, "&amp;$L$1</f>
        <v>Change in payroll jobs and total wages, Retail trade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44037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44044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08 August (Change since 100th case of COVID-19)</v>
      </c>
      <c r="C8" s="99" t="str">
        <f>"% Change between " &amp; TEXT($L$4,"dd mmmm")&amp;" and "&amp; TEXT($L$2,"dd mmmm") &amp; " (monthly change)"</f>
        <v>% Change between 11 July and 08 August (monthly change)</v>
      </c>
      <c r="D8" s="80" t="str">
        <f>"% Change between " &amp; TEXT($L$7,"dd mmmm")&amp;" and "&amp; TEXT($L$2,"dd mmmm") &amp; " (weekly change)"</f>
        <v>% Change between 01 August and 08 August (weekly change)</v>
      </c>
      <c r="E8" s="82" t="str">
        <f>"% Change between " &amp; TEXT($L$6,"dd mmmm")&amp;" and "&amp; TEXT($L$7,"dd mmmm") &amp; " (weekly change)"</f>
        <v>% Change between 25 July and 01 August (weekly change)</v>
      </c>
      <c r="F8" s="101" t="str">
        <f>"% Change between " &amp; TEXT($L$3,"dd mmmm")&amp;" and "&amp; TEXT($L$2,"dd mmmm") &amp; " (Change since 100th case of COVID-19)"</f>
        <v>% Change between 14 March and 08 August (Change since 100th case of COVID-19)</v>
      </c>
      <c r="G8" s="99" t="str">
        <f>"% Change between " &amp; TEXT($L$4,"dd mmmm")&amp;" and "&amp; TEXT($L$2,"dd mmmm") &amp; " (monthly change)"</f>
        <v>% Change between 11 July and 08 August (monthly change)</v>
      </c>
      <c r="H8" s="80" t="str">
        <f>"% Change between " &amp; TEXT($L$7,"dd mmmm")&amp;" and "&amp; TEXT($L$2,"dd mmmm") &amp; " (weekly change)"</f>
        <v>% Change between 01 August and 08 August (weekly change)</v>
      </c>
      <c r="I8" s="82" t="str">
        <f>"% Change between " &amp; TEXT($L$6,"dd mmmm")&amp;" and "&amp; TEXT($L$7,"dd mmmm") &amp; " (weekly change)"</f>
        <v>% Change between 25 July and 01 August (weekly change)</v>
      </c>
      <c r="J8" s="57"/>
      <c r="K8" s="43" t="s">
        <v>68</v>
      </c>
      <c r="L8" s="44">
        <v>44051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-3.2411718562602498E-2</v>
      </c>
      <c r="C11" s="32">
        <v>-4.9684707379304971E-3</v>
      </c>
      <c r="D11" s="32">
        <v>7.2851820856840721E-3</v>
      </c>
      <c r="E11" s="32">
        <v>4.0413393326477198E-4</v>
      </c>
      <c r="F11" s="32">
        <v>-1.7383955596034451E-2</v>
      </c>
      <c r="G11" s="32">
        <v>-7.8711064739872549E-3</v>
      </c>
      <c r="H11" s="32">
        <v>1.2989016645276852E-2</v>
      </c>
      <c r="I11" s="68">
        <v>8.5743026733842154E-3</v>
      </c>
      <c r="J11" s="46"/>
      <c r="K11" s="46"/>
      <c r="L11" s="47"/>
    </row>
    <row r="12" spans="1:12" x14ac:dyDescent="0.25">
      <c r="A12" s="69" t="s">
        <v>6</v>
      </c>
      <c r="B12" s="32">
        <v>-4.7909441949090859E-2</v>
      </c>
      <c r="C12" s="32">
        <v>-9.2333676698497236E-3</v>
      </c>
      <c r="D12" s="32">
        <v>7.8466417735567617E-4</v>
      </c>
      <c r="E12" s="32">
        <v>-1.0331932851800341E-3</v>
      </c>
      <c r="F12" s="32">
        <v>-4.1709936037826689E-2</v>
      </c>
      <c r="G12" s="32">
        <v>-2.2457470888704978E-2</v>
      </c>
      <c r="H12" s="32">
        <v>5.3802266610707417E-3</v>
      </c>
      <c r="I12" s="68">
        <v>7.5849746775658033E-5</v>
      </c>
      <c r="J12" s="46"/>
      <c r="K12" s="46"/>
      <c r="L12" s="47"/>
    </row>
    <row r="13" spans="1:12" ht="15" customHeight="1" x14ac:dyDescent="0.25">
      <c r="A13" s="69" t="s">
        <v>5</v>
      </c>
      <c r="B13" s="32">
        <v>-5.1336256603252473E-2</v>
      </c>
      <c r="C13" s="32">
        <v>-1.9171390630131624E-2</v>
      </c>
      <c r="D13" s="32">
        <v>6.1353566275823557E-3</v>
      </c>
      <c r="E13" s="32">
        <v>-3.3357664233576445E-3</v>
      </c>
      <c r="F13" s="32">
        <v>-2.6635843705825057E-2</v>
      </c>
      <c r="G13" s="32">
        <v>-1.2413283065196845E-2</v>
      </c>
      <c r="H13" s="32">
        <v>1.1618930045361742E-2</v>
      </c>
      <c r="I13" s="68">
        <v>5.1351681241440517E-3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-2.1174192592043894E-3</v>
      </c>
      <c r="C14" s="32">
        <v>3.5260083293735534E-3</v>
      </c>
      <c r="D14" s="32">
        <v>1.4012765837263741E-2</v>
      </c>
      <c r="E14" s="32">
        <v>-8.9428177406647436E-5</v>
      </c>
      <c r="F14" s="32">
        <v>9.1377446614613334E-3</v>
      </c>
      <c r="G14" s="32">
        <v>-1.3414227041251836E-3</v>
      </c>
      <c r="H14" s="32">
        <v>2.3452708640550046E-2</v>
      </c>
      <c r="I14" s="68">
        <v>1.0754356428374523E-2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-2.0187350062830789E-2</v>
      </c>
      <c r="C15" s="32">
        <v>1.2986102909334329E-2</v>
      </c>
      <c r="D15" s="32">
        <v>1.4970678728271958E-2</v>
      </c>
      <c r="E15" s="32">
        <v>6.2448731179380879E-3</v>
      </c>
      <c r="F15" s="32">
        <v>1.8635550743211216E-2</v>
      </c>
      <c r="G15" s="32">
        <v>2.2271068726990917E-2</v>
      </c>
      <c r="H15" s="32">
        <v>2.005010441606081E-2</v>
      </c>
      <c r="I15" s="68">
        <v>1.8493162147485753E-2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-5.353920515574595E-3</v>
      </c>
      <c r="C16" s="32">
        <v>8.8322181771962605E-3</v>
      </c>
      <c r="D16" s="32">
        <v>1.039162021840534E-2</v>
      </c>
      <c r="E16" s="32">
        <v>7.4750602310307279E-3</v>
      </c>
      <c r="F16" s="32">
        <v>1.0678048843205445E-2</v>
      </c>
      <c r="G16" s="32">
        <v>1.8614337880959564E-2</v>
      </c>
      <c r="H16" s="32">
        <v>1.348288731906222E-2</v>
      </c>
      <c r="I16" s="68">
        <v>2.9961737591252202E-2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-2.3632104121475095E-2</v>
      </c>
      <c r="C17" s="32">
        <v>2.0462501133581057E-2</v>
      </c>
      <c r="D17" s="32">
        <v>1.7877883310719156E-2</v>
      </c>
      <c r="E17" s="32">
        <v>4.0415966577358464E-3</v>
      </c>
      <c r="F17" s="32">
        <v>-8.6541546519407486E-3</v>
      </c>
      <c r="G17" s="32">
        <v>1.747380725615777E-2</v>
      </c>
      <c r="H17" s="32">
        <v>1.838734032023126E-2</v>
      </c>
      <c r="I17" s="68">
        <v>3.0891400325115281E-2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-4.6410343654303965E-3</v>
      </c>
      <c r="C18" s="32">
        <v>1.2235294117647122E-2</v>
      </c>
      <c r="D18" s="32">
        <v>1.3170168552297357E-2</v>
      </c>
      <c r="E18" s="32">
        <v>5.1055929449987936E-3</v>
      </c>
      <c r="F18" s="32">
        <v>4.7788009296346301E-2</v>
      </c>
      <c r="G18" s="32">
        <v>5.8014153036457072E-2</v>
      </c>
      <c r="H18" s="32">
        <v>4.4203748854583447E-2</v>
      </c>
      <c r="I18" s="68">
        <v>2.0121607466662361E-2</v>
      </c>
      <c r="J18" s="46"/>
      <c r="K18" s="46"/>
      <c r="L18" s="47"/>
    </row>
    <row r="19" spans="1:12" x14ac:dyDescent="0.25">
      <c r="A19" s="70" t="s">
        <v>1</v>
      </c>
      <c r="B19" s="32">
        <v>-5.168817624820754E-2</v>
      </c>
      <c r="C19" s="32">
        <v>-9.2611508341845505E-3</v>
      </c>
      <c r="D19" s="32">
        <v>-9.8005853127339781E-3</v>
      </c>
      <c r="E19" s="32">
        <v>1.7591245931158683E-2</v>
      </c>
      <c r="F19" s="32">
        <v>-6.6308064652826126E-2</v>
      </c>
      <c r="G19" s="32">
        <v>-8.2555374548327398E-2</v>
      </c>
      <c r="H19" s="32">
        <v>0</v>
      </c>
      <c r="I19" s="68">
        <v>0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-3.3872710831738373E-2</v>
      </c>
      <c r="C21" s="32">
        <v>-5.4298521895913554E-3</v>
      </c>
      <c r="D21" s="32">
        <v>1.1019423830883834E-2</v>
      </c>
      <c r="E21" s="32">
        <v>-2.8604669271393712E-3</v>
      </c>
      <c r="F21" s="32">
        <v>-4.5370272570018688E-2</v>
      </c>
      <c r="G21" s="32">
        <v>-3.0695582030285218E-2</v>
      </c>
      <c r="H21" s="32">
        <v>1.4252695371308688E-2</v>
      </c>
      <c r="I21" s="68">
        <v>-1.8358383820781254E-3</v>
      </c>
      <c r="J21" s="46"/>
      <c r="K21" s="46"/>
      <c r="L21" s="46"/>
    </row>
    <row r="22" spans="1:12" x14ac:dyDescent="0.25">
      <c r="A22" s="69" t="s">
        <v>13</v>
      </c>
      <c r="B22" s="32">
        <v>-4.9330775086932399E-2</v>
      </c>
      <c r="C22" s="32">
        <v>-8.7803229803005145E-3</v>
      </c>
      <c r="D22" s="32">
        <v>2.3007435340736127E-3</v>
      </c>
      <c r="E22" s="32">
        <v>2.3628967229303299E-3</v>
      </c>
      <c r="F22" s="32">
        <v>6.8184834150126772E-3</v>
      </c>
      <c r="G22" s="32">
        <v>1.6743092317659691E-2</v>
      </c>
      <c r="H22" s="32">
        <v>1.1164795127349247E-2</v>
      </c>
      <c r="I22" s="68">
        <v>2.0001805597798628E-2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0.10088088072478918</v>
      </c>
      <c r="C23" s="32">
        <v>2.9829111569795952E-2</v>
      </c>
      <c r="D23" s="32">
        <v>3.2623303299789352E-2</v>
      </c>
      <c r="E23" s="32">
        <v>5.4709100535326183E-3</v>
      </c>
      <c r="F23" s="32">
        <v>0.2863463875312755</v>
      </c>
      <c r="G23" s="32">
        <v>3.6493473587367653E-2</v>
      </c>
      <c r="H23" s="32">
        <v>5.3587078259390575E-2</v>
      </c>
      <c r="I23" s="68">
        <v>1.3333687992986842E-2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-5.7257091842164431E-2</v>
      </c>
      <c r="C24" s="32">
        <v>-4.0775983485992207E-3</v>
      </c>
      <c r="D24" s="32">
        <v>1.1880518969549003E-2</v>
      </c>
      <c r="E24" s="32">
        <v>3.3108050031356306E-3</v>
      </c>
      <c r="F24" s="32">
        <v>2.5072484654968807E-3</v>
      </c>
      <c r="G24" s="32">
        <v>1.4563660335423556E-2</v>
      </c>
      <c r="H24" s="32">
        <v>1.9208649884379758E-2</v>
      </c>
      <c r="I24" s="68">
        <v>1.9050599906183185E-2</v>
      </c>
      <c r="J24" s="46"/>
      <c r="K24" s="46" t="s">
        <v>48</v>
      </c>
      <c r="L24" s="47">
        <v>106.89937469787461</v>
      </c>
    </row>
    <row r="25" spans="1:12" x14ac:dyDescent="0.25">
      <c r="A25" s="69" t="s">
        <v>50</v>
      </c>
      <c r="B25" s="32">
        <v>-3.8786193358416376E-2</v>
      </c>
      <c r="C25" s="32">
        <v>-7.2206435757621312E-3</v>
      </c>
      <c r="D25" s="32">
        <v>6.9414440613186912E-3</v>
      </c>
      <c r="E25" s="32">
        <v>-1.3897819909145515E-3</v>
      </c>
      <c r="F25" s="32">
        <v>-4.7562550302393425E-2</v>
      </c>
      <c r="G25" s="32">
        <v>-2.0300574555908169E-2</v>
      </c>
      <c r="H25" s="32">
        <v>1.6557356230138431E-2</v>
      </c>
      <c r="I25" s="68">
        <v>-7.6843446227015111E-4</v>
      </c>
      <c r="J25" s="46"/>
      <c r="K25" s="46" t="s">
        <v>49</v>
      </c>
      <c r="L25" s="47">
        <v>94.660277406614711</v>
      </c>
    </row>
    <row r="26" spans="1:12" x14ac:dyDescent="0.25">
      <c r="A26" s="69" t="s">
        <v>51</v>
      </c>
      <c r="B26" s="32">
        <v>-2.9188944152519158E-2</v>
      </c>
      <c r="C26" s="32">
        <v>-4.9321684499853413E-3</v>
      </c>
      <c r="D26" s="32">
        <v>3.7385879790077237E-3</v>
      </c>
      <c r="E26" s="32">
        <v>-1.0155698731856289E-3</v>
      </c>
      <c r="F26" s="32">
        <v>-5.4417190188194464E-2</v>
      </c>
      <c r="G26" s="32">
        <v>-2.8781681313954088E-2</v>
      </c>
      <c r="H26" s="32">
        <v>5.7751951082611885E-3</v>
      </c>
      <c r="I26" s="68">
        <v>-5.2601271772805269E-3</v>
      </c>
      <c r="J26" s="46"/>
      <c r="K26" s="46" t="s">
        <v>50</v>
      </c>
      <c r="L26" s="47">
        <v>96.820486890828789</v>
      </c>
    </row>
    <row r="27" spans="1:12" ht="17.25" customHeight="1" x14ac:dyDescent="0.25">
      <c r="A27" s="69" t="s">
        <v>52</v>
      </c>
      <c r="B27" s="32">
        <v>-2.5651299620168322E-2</v>
      </c>
      <c r="C27" s="32">
        <v>-6.8135813313985327E-4</v>
      </c>
      <c r="D27" s="32">
        <v>4.2973607848555417E-3</v>
      </c>
      <c r="E27" s="32">
        <v>5.6070602874203068E-4</v>
      </c>
      <c r="F27" s="32">
        <v>-1.8987466388348473E-2</v>
      </c>
      <c r="G27" s="32">
        <v>3.8001410183996498E-4</v>
      </c>
      <c r="H27" s="32">
        <v>1.4894586260649101E-2</v>
      </c>
      <c r="I27" s="68">
        <v>1.7014069256748421E-2</v>
      </c>
      <c r="J27" s="59"/>
      <c r="K27" s="50" t="s">
        <v>51</v>
      </c>
      <c r="L27" s="47">
        <v>97.562299279160797</v>
      </c>
    </row>
    <row r="28" spans="1:12" x14ac:dyDescent="0.25">
      <c r="A28" s="69" t="s">
        <v>53</v>
      </c>
      <c r="B28" s="32">
        <v>-5.3859381327684419E-2</v>
      </c>
      <c r="C28" s="32">
        <v>-4.4069296707258676E-3</v>
      </c>
      <c r="D28" s="32">
        <v>3.6369043685149371E-3</v>
      </c>
      <c r="E28" s="32">
        <v>-3.6336008984905188E-4</v>
      </c>
      <c r="F28" s="32">
        <v>1.7532585997542149E-2</v>
      </c>
      <c r="G28" s="32">
        <v>3.2066654470011224E-2</v>
      </c>
      <c r="H28" s="32">
        <v>2.5003288402634993E-2</v>
      </c>
      <c r="I28" s="68">
        <v>4.4148512115479877E-2</v>
      </c>
      <c r="J28" s="54"/>
      <c r="K28" s="41" t="s">
        <v>52</v>
      </c>
      <c r="L28" s="47">
        <v>97.501303344008335</v>
      </c>
    </row>
    <row r="29" spans="1:12" ht="15.75" thickBot="1" x14ac:dyDescent="0.3">
      <c r="A29" s="71" t="s">
        <v>54</v>
      </c>
      <c r="B29" s="72">
        <v>-8.1098828211364271E-2</v>
      </c>
      <c r="C29" s="72">
        <v>-5.6961722488039213E-3</v>
      </c>
      <c r="D29" s="72">
        <v>-3.1509320505118676E-4</v>
      </c>
      <c r="E29" s="72">
        <v>5.1982591876209572E-3</v>
      </c>
      <c r="F29" s="72">
        <v>-7.5994688277482014E-3</v>
      </c>
      <c r="G29" s="72">
        <v>-2.9715956852218728E-2</v>
      </c>
      <c r="H29" s="72">
        <v>-1.0595383306144068E-2</v>
      </c>
      <c r="I29" s="73">
        <v>4.0369400824882717E-2</v>
      </c>
      <c r="J29" s="54"/>
      <c r="K29" s="41" t="s">
        <v>53</v>
      </c>
      <c r="L29" s="47">
        <v>95.032865019781326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92.416537696219322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Retail trade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106.61011398899095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93.167413591268669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95.4587590282012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96.719511182904171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97.017948908914875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94.271206504470257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91.919080256466941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110.08808807247891</v>
      </c>
    </row>
    <row r="43" spans="1:12" x14ac:dyDescent="0.25">
      <c r="K43" s="46" t="s">
        <v>49</v>
      </c>
      <c r="L43" s="47">
        <v>94.274290815783559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96.121380664158366</v>
      </c>
    </row>
    <row r="45" spans="1:12" ht="15.4" customHeight="1" x14ac:dyDescent="0.25">
      <c r="A45" s="26" t="str">
        <f>"Indexed number of payroll jobs in "&amp;$L$1&amp;" each week by age group"</f>
        <v>Indexed number of payroll jobs in Retail trade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97.081105584748087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97.434870037983174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94.614061867231555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91.890117178863576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95.76724718360208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96.830041059131617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99.691882105547251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96.673062730627308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98.341311365913398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94.777197466385161</v>
      </c>
    </row>
    <row r="59" spans="1:12" ht="15.4" customHeight="1" x14ac:dyDescent="0.25">
      <c r="K59" s="41" t="s">
        <v>2</v>
      </c>
      <c r="L59" s="47">
        <v>98.452411658498846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Retail trade each week by State and Territory</v>
      </c>
      <c r="K60" s="41" t="s">
        <v>1</v>
      </c>
      <c r="L60" s="47">
        <v>95.077864293659616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94.385251306683699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94.745562704083284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97.80831468507877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95.471586715867161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97.185795391294675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94.977219691076783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96.930616456022705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95.300333704115687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94.631803258206261</v>
      </c>
    </row>
    <row r="72" spans="1:12" ht="15.4" customHeight="1" x14ac:dyDescent="0.25">
      <c r="K72" s="46" t="s">
        <v>5</v>
      </c>
      <c r="L72" s="47">
        <v>95.751753903850499</v>
      </c>
    </row>
    <row r="73" spans="1:12" ht="15.4" customHeight="1" x14ac:dyDescent="0.25">
      <c r="K73" s="46" t="s">
        <v>46</v>
      </c>
      <c r="L73" s="47">
        <v>99.725482699292684</v>
      </c>
    </row>
    <row r="74" spans="1:12" ht="15.4" customHeight="1" x14ac:dyDescent="0.25">
      <c r="K74" s="50" t="s">
        <v>4</v>
      </c>
      <c r="L74" s="47">
        <v>97.218420664206633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Retail trade each week by State and Territory</v>
      </c>
      <c r="K75" s="41" t="s">
        <v>3</v>
      </c>
      <c r="L75" s="47">
        <v>98.693487698986985</v>
      </c>
    </row>
    <row r="76" spans="1:12" ht="15.4" customHeight="1" x14ac:dyDescent="0.25">
      <c r="K76" s="41" t="s">
        <v>45</v>
      </c>
      <c r="L76" s="47">
        <v>96.684076008445388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98.606138767087955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95.314238042269182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94.978108849365512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95.261822910631295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97.82194025461115</v>
      </c>
    </row>
    <row r="85" spans="1:12" ht="15.4" customHeight="1" x14ac:dyDescent="0.25">
      <c r="K85" s="50" t="s">
        <v>4</v>
      </c>
      <c r="L85" s="47">
        <v>95.321525755478106</v>
      </c>
    </row>
    <row r="86" spans="1:12" ht="15.4" customHeight="1" x14ac:dyDescent="0.25">
      <c r="K86" s="41" t="s">
        <v>3</v>
      </c>
      <c r="L86" s="47">
        <v>97.307010475423056</v>
      </c>
    </row>
    <row r="87" spans="1:12" ht="15.4" customHeight="1" x14ac:dyDescent="0.25">
      <c r="K87" s="41" t="s">
        <v>45</v>
      </c>
      <c r="L87" s="47">
        <v>95.033516148689827</v>
      </c>
    </row>
    <row r="88" spans="1:12" ht="15.4" customHeight="1" x14ac:dyDescent="0.25">
      <c r="K88" s="41" t="s">
        <v>2</v>
      </c>
      <c r="L88" s="47">
        <v>96.539640823477882</v>
      </c>
    </row>
    <row r="89" spans="1:12" ht="15.4" customHeight="1" x14ac:dyDescent="0.25">
      <c r="K89" s="41" t="s">
        <v>1</v>
      </c>
      <c r="L89" s="47">
        <v>94.130375980524747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94.082991660778958</v>
      </c>
    </row>
    <row r="92" spans="1:12" ht="15" customHeight="1" x14ac:dyDescent="0.25">
      <c r="K92" s="46" t="s">
        <v>5</v>
      </c>
      <c r="L92" s="47">
        <v>92.657756833661651</v>
      </c>
    </row>
    <row r="93" spans="1:12" ht="15" customHeight="1" x14ac:dyDescent="0.25">
      <c r="A93" s="26"/>
      <c r="K93" s="46" t="s">
        <v>46</v>
      </c>
      <c r="L93" s="47">
        <v>97.096760640309228</v>
      </c>
    </row>
    <row r="94" spans="1:12" ht="15" customHeight="1" x14ac:dyDescent="0.25">
      <c r="K94" s="50" t="s">
        <v>4</v>
      </c>
      <c r="L94" s="47">
        <v>95.712989926958514</v>
      </c>
    </row>
    <row r="95" spans="1:12" ht="15" customHeight="1" x14ac:dyDescent="0.25">
      <c r="K95" s="41" t="s">
        <v>3</v>
      </c>
      <c r="L95" s="47">
        <v>97.529411764705884</v>
      </c>
    </row>
    <row r="96" spans="1:12" ht="15" customHeight="1" x14ac:dyDescent="0.25">
      <c r="K96" s="41" t="s">
        <v>45</v>
      </c>
      <c r="L96" s="47">
        <v>95.223948811700183</v>
      </c>
    </row>
    <row r="97" spans="1:12" ht="15" customHeight="1" x14ac:dyDescent="0.25">
      <c r="K97" s="41" t="s">
        <v>2</v>
      </c>
      <c r="L97" s="47">
        <v>97.437582128777919</v>
      </c>
    </row>
    <row r="98" spans="1:12" ht="15" customHeight="1" x14ac:dyDescent="0.25">
      <c r="K98" s="41" t="s">
        <v>1</v>
      </c>
      <c r="L98" s="47">
        <v>93.697592642683261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93.785093990086381</v>
      </c>
    </row>
    <row r="101" spans="1:12" x14ac:dyDescent="0.25">
      <c r="A101" s="25"/>
      <c r="B101" s="24"/>
      <c r="K101" s="46" t="s">
        <v>5</v>
      </c>
      <c r="L101" s="47">
        <v>92.698559233651352</v>
      </c>
    </row>
    <row r="102" spans="1:12" x14ac:dyDescent="0.25">
      <c r="A102" s="25"/>
      <c r="B102" s="24"/>
      <c r="K102" s="46" t="s">
        <v>46</v>
      </c>
      <c r="L102" s="47">
        <v>97.892744002352842</v>
      </c>
    </row>
    <row r="103" spans="1:12" x14ac:dyDescent="0.25">
      <c r="A103" s="25"/>
      <c r="B103" s="24"/>
      <c r="K103" s="50" t="s">
        <v>4</v>
      </c>
      <c r="L103" s="47">
        <v>96.685014560557605</v>
      </c>
    </row>
    <row r="104" spans="1:12" x14ac:dyDescent="0.25">
      <c r="A104" s="25"/>
      <c r="B104" s="24"/>
      <c r="K104" s="41" t="s">
        <v>3</v>
      </c>
      <c r="L104" s="47">
        <v>98.035068493150689</v>
      </c>
    </row>
    <row r="105" spans="1:12" x14ac:dyDescent="0.25">
      <c r="A105" s="25"/>
      <c r="B105" s="24"/>
      <c r="K105" s="41" t="s">
        <v>45</v>
      </c>
      <c r="L105" s="47">
        <v>96.677787934186483</v>
      </c>
    </row>
    <row r="106" spans="1:12" x14ac:dyDescent="0.25">
      <c r="A106" s="25"/>
      <c r="B106" s="24"/>
      <c r="K106" s="41" t="s">
        <v>2</v>
      </c>
      <c r="L106" s="47">
        <v>98.403416557161634</v>
      </c>
    </row>
    <row r="107" spans="1:12" x14ac:dyDescent="0.25">
      <c r="A107" s="25"/>
      <c r="B107" s="24"/>
      <c r="K107" s="41" t="s">
        <v>1</v>
      </c>
      <c r="L107" s="47">
        <v>91.533675953475793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100.20523136224169</v>
      </c>
    </row>
    <row r="111" spans="1:12" x14ac:dyDescent="0.25">
      <c r="K111" s="75">
        <v>43918</v>
      </c>
      <c r="L111" s="47">
        <v>96.550983230486125</v>
      </c>
    </row>
    <row r="112" spans="1:12" x14ac:dyDescent="0.25">
      <c r="K112" s="75">
        <v>43925</v>
      </c>
      <c r="L112" s="47">
        <v>94.226293508632025</v>
      </c>
    </row>
    <row r="113" spans="11:12" x14ac:dyDescent="0.25">
      <c r="K113" s="75">
        <v>43932</v>
      </c>
      <c r="L113" s="47">
        <v>91.716562152410219</v>
      </c>
    </row>
    <row r="114" spans="11:12" x14ac:dyDescent="0.25">
      <c r="K114" s="75">
        <v>43939</v>
      </c>
      <c r="L114" s="47">
        <v>91.599220935821663</v>
      </c>
    </row>
    <row r="115" spans="11:12" x14ac:dyDescent="0.25">
      <c r="K115" s="75">
        <v>43946</v>
      </c>
      <c r="L115" s="47">
        <v>92.169441828115026</v>
      </c>
    </row>
    <row r="116" spans="11:12" x14ac:dyDescent="0.25">
      <c r="K116" s="75">
        <v>43953</v>
      </c>
      <c r="L116" s="47">
        <v>92.507017782704821</v>
      </c>
    </row>
    <row r="117" spans="11:12" x14ac:dyDescent="0.25">
      <c r="K117" s="75">
        <v>43960</v>
      </c>
      <c r="L117" s="47">
        <v>93.58800174483703</v>
      </c>
    </row>
    <row r="118" spans="11:12" x14ac:dyDescent="0.25">
      <c r="K118" s="75">
        <v>43967</v>
      </c>
      <c r="L118" s="47">
        <v>94.105710821971982</v>
      </c>
    </row>
    <row r="119" spans="11:12" x14ac:dyDescent="0.25">
      <c r="K119" s="75">
        <v>43974</v>
      </c>
      <c r="L119" s="47">
        <v>94.570352403364836</v>
      </c>
    </row>
    <row r="120" spans="11:12" x14ac:dyDescent="0.25">
      <c r="K120" s="75">
        <v>43981</v>
      </c>
      <c r="L120" s="47">
        <v>95.244578178238243</v>
      </c>
    </row>
    <row r="121" spans="11:12" x14ac:dyDescent="0.25">
      <c r="K121" s="75">
        <v>43988</v>
      </c>
      <c r="L121" s="47">
        <v>97.418400621621345</v>
      </c>
    </row>
    <row r="122" spans="11:12" x14ac:dyDescent="0.25">
      <c r="K122" s="75">
        <v>43995</v>
      </c>
      <c r="L122" s="47">
        <v>95.441937398877712</v>
      </c>
    </row>
    <row r="123" spans="11:12" x14ac:dyDescent="0.25">
      <c r="K123" s="75">
        <v>44002</v>
      </c>
      <c r="L123" s="47">
        <v>96.316208183878402</v>
      </c>
    </row>
    <row r="124" spans="11:12" x14ac:dyDescent="0.25">
      <c r="K124" s="75">
        <v>44009</v>
      </c>
      <c r="L124" s="47">
        <v>96.327692249274605</v>
      </c>
    </row>
    <row r="125" spans="11:12" x14ac:dyDescent="0.25">
      <c r="K125" s="75">
        <v>44016</v>
      </c>
      <c r="L125" s="47">
        <v>96.770847514764895</v>
      </c>
    </row>
    <row r="126" spans="11:12" x14ac:dyDescent="0.25">
      <c r="K126" s="75">
        <v>44023</v>
      </c>
      <c r="L126" s="47">
        <v>97.241972036300766</v>
      </c>
    </row>
    <row r="127" spans="11:12" x14ac:dyDescent="0.25">
      <c r="K127" s="75">
        <v>44030</v>
      </c>
      <c r="L127" s="47">
        <v>96.64183700591893</v>
      </c>
    </row>
    <row r="128" spans="11:12" x14ac:dyDescent="0.25">
      <c r="K128" s="75">
        <v>44037</v>
      </c>
      <c r="L128" s="47">
        <v>96.02021565963453</v>
      </c>
    </row>
    <row r="129" spans="1:12" x14ac:dyDescent="0.25">
      <c r="K129" s="75">
        <v>44044</v>
      </c>
      <c r="L129" s="47">
        <v>96.059020687061988</v>
      </c>
    </row>
    <row r="130" spans="1:12" x14ac:dyDescent="0.25">
      <c r="K130" s="75">
        <v>44051</v>
      </c>
      <c r="L130" s="47">
        <v>96.758828143739748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99.447044523833554</v>
      </c>
    </row>
    <row r="153" spans="11:12" x14ac:dyDescent="0.25">
      <c r="K153" s="75">
        <v>43918</v>
      </c>
      <c r="L153" s="47">
        <v>97.296881495261715</v>
      </c>
    </row>
    <row r="154" spans="11:12" x14ac:dyDescent="0.25">
      <c r="K154" s="75">
        <v>43925</v>
      </c>
      <c r="L154" s="47">
        <v>95.975971444025447</v>
      </c>
    </row>
    <row r="155" spans="11:12" x14ac:dyDescent="0.25">
      <c r="K155" s="75">
        <v>43932</v>
      </c>
      <c r="L155" s="47">
        <v>95.891483952057584</v>
      </c>
    </row>
    <row r="156" spans="11:12" x14ac:dyDescent="0.25">
      <c r="K156" s="75">
        <v>43939</v>
      </c>
      <c r="L156" s="47">
        <v>96.718200377460647</v>
      </c>
    </row>
    <row r="157" spans="11:12" x14ac:dyDescent="0.25">
      <c r="K157" s="75">
        <v>43946</v>
      </c>
      <c r="L157" s="47">
        <v>98.169462638611506</v>
      </c>
    </row>
    <row r="158" spans="11:12" x14ac:dyDescent="0.25">
      <c r="K158" s="75">
        <v>43953</v>
      </c>
      <c r="L158" s="47">
        <v>96.826971334130292</v>
      </c>
    </row>
    <row r="159" spans="11:12" x14ac:dyDescent="0.25">
      <c r="K159" s="75">
        <v>43960</v>
      </c>
      <c r="L159" s="47">
        <v>97.848639514326038</v>
      </c>
    </row>
    <row r="160" spans="11:12" x14ac:dyDescent="0.25">
      <c r="K160" s="75">
        <v>43967</v>
      </c>
      <c r="L160" s="47">
        <v>94.814922214763158</v>
      </c>
    </row>
    <row r="161" spans="11:12" x14ac:dyDescent="0.25">
      <c r="K161" s="75">
        <v>43974</v>
      </c>
      <c r="L161" s="47">
        <v>94.178144896441026</v>
      </c>
    </row>
    <row r="162" spans="11:12" x14ac:dyDescent="0.25">
      <c r="K162" s="75">
        <v>43981</v>
      </c>
      <c r="L162" s="47">
        <v>99.654035783358907</v>
      </c>
    </row>
    <row r="163" spans="11:12" x14ac:dyDescent="0.25">
      <c r="K163" s="75">
        <v>43988</v>
      </c>
      <c r="L163" s="47">
        <v>105.76044524048393</v>
      </c>
    </row>
    <row r="164" spans="11:12" x14ac:dyDescent="0.25">
      <c r="K164" s="75">
        <v>43995</v>
      </c>
      <c r="L164" s="47">
        <v>100.81372443564153</v>
      </c>
    </row>
    <row r="165" spans="11:12" x14ac:dyDescent="0.25">
      <c r="K165" s="75">
        <v>44002</v>
      </c>
      <c r="L165" s="47">
        <v>100.29456585770495</v>
      </c>
    </row>
    <row r="166" spans="11:12" x14ac:dyDescent="0.25">
      <c r="K166" s="75">
        <v>44009</v>
      </c>
      <c r="L166" s="47">
        <v>99.803497924099986</v>
      </c>
    </row>
    <row r="167" spans="11:12" x14ac:dyDescent="0.25">
      <c r="K167" s="75">
        <v>44016</v>
      </c>
      <c r="L167" s="47">
        <v>100.80850944585778</v>
      </c>
    </row>
    <row r="168" spans="11:12" x14ac:dyDescent="0.25">
      <c r="K168" s="75">
        <v>44023</v>
      </c>
      <c r="L168" s="47">
        <v>99.041168019183615</v>
      </c>
    </row>
    <row r="169" spans="11:12" x14ac:dyDescent="0.25">
      <c r="K169" s="75">
        <v>44030</v>
      </c>
      <c r="L169" s="47">
        <v>98.960588335408218</v>
      </c>
    </row>
    <row r="170" spans="11:12" x14ac:dyDescent="0.25">
      <c r="K170" s="75">
        <v>44037</v>
      </c>
      <c r="L170" s="47">
        <v>96.176997725802622</v>
      </c>
    </row>
    <row r="171" spans="11:12" x14ac:dyDescent="0.25">
      <c r="K171" s="75">
        <v>44044</v>
      </c>
      <c r="L171" s="47">
        <v>97.001648414521043</v>
      </c>
    </row>
    <row r="172" spans="11:12" x14ac:dyDescent="0.25">
      <c r="K172" s="75">
        <v>44051</v>
      </c>
      <c r="L172" s="47">
        <v>98.261604440396553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8F80A-0D5E-487E-90A6-813F1766B0F8}">
  <sheetPr codeName="Sheet11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27</v>
      </c>
    </row>
    <row r="2" spans="1:12" ht="19.5" customHeight="1" x14ac:dyDescent="0.3">
      <c r="A2" s="7" t="str">
        <f>"Weekly Payroll Jobs and Wages in Australia - " &amp;$L$1</f>
        <v>Weekly Payroll Jobs and Wages in Australia - Accommodation and food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44051</v>
      </c>
    </row>
    <row r="3" spans="1:12" ht="15" customHeight="1" x14ac:dyDescent="0.25">
      <c r="A3" s="38" t="str">
        <f>"Week ending "&amp;TEXT($L$2,"dddd dd mmmm yyyy")</f>
        <v>Week ending Saturday 08 August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44023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44030</v>
      </c>
    </row>
    <row r="6" spans="1:12" ht="16.5" customHeight="1" thickBot="1" x14ac:dyDescent="0.3">
      <c r="A6" s="36" t="str">
        <f>"Change in payroll jobs and total wages, "&amp;$L$1</f>
        <v>Change in payroll jobs and total wages, Accommodation and food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44037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44044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08 August (Change since 100th case of COVID-19)</v>
      </c>
      <c r="C8" s="99" t="str">
        <f>"% Change between " &amp; TEXT($L$4,"dd mmmm")&amp;" and "&amp; TEXT($L$2,"dd mmmm") &amp; " (monthly change)"</f>
        <v>% Change between 11 July and 08 August (monthly change)</v>
      </c>
      <c r="D8" s="80" t="str">
        <f>"% Change between " &amp; TEXT($L$7,"dd mmmm")&amp;" and "&amp; TEXT($L$2,"dd mmmm") &amp; " (weekly change)"</f>
        <v>% Change between 01 August and 08 August (weekly change)</v>
      </c>
      <c r="E8" s="82" t="str">
        <f>"% Change between " &amp; TEXT($L$6,"dd mmmm")&amp;" and "&amp; TEXT($L$7,"dd mmmm") &amp; " (weekly change)"</f>
        <v>% Change between 25 July and 01 August (weekly change)</v>
      </c>
      <c r="F8" s="101" t="str">
        <f>"% Change between " &amp; TEXT($L$3,"dd mmmm")&amp;" and "&amp; TEXT($L$2,"dd mmmm") &amp; " (Change since 100th case of COVID-19)"</f>
        <v>% Change between 14 March and 08 August (Change since 100th case of COVID-19)</v>
      </c>
      <c r="G8" s="99" t="str">
        <f>"% Change between " &amp; TEXT($L$4,"dd mmmm")&amp;" and "&amp; TEXT($L$2,"dd mmmm") &amp; " (monthly change)"</f>
        <v>% Change between 11 July and 08 August (monthly change)</v>
      </c>
      <c r="H8" s="80" t="str">
        <f>"% Change between " &amp; TEXT($L$7,"dd mmmm")&amp;" and "&amp; TEXT($L$2,"dd mmmm") &amp; " (weekly change)"</f>
        <v>% Change between 01 August and 08 August (weekly change)</v>
      </c>
      <c r="I8" s="82" t="str">
        <f>"% Change between " &amp; TEXT($L$6,"dd mmmm")&amp;" and "&amp; TEXT($L$7,"dd mmmm") &amp; " (weekly change)"</f>
        <v>% Change between 25 July and 01 August (weekly change)</v>
      </c>
      <c r="J8" s="57"/>
      <c r="K8" s="43" t="s">
        <v>68</v>
      </c>
      <c r="L8" s="44">
        <v>44051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-0.18035675843947541</v>
      </c>
      <c r="C11" s="32">
        <v>-1.6412021977291524E-2</v>
      </c>
      <c r="D11" s="32">
        <v>-5.1874834898297806E-3</v>
      </c>
      <c r="E11" s="32">
        <v>-2.4036925828914146E-3</v>
      </c>
      <c r="F11" s="32">
        <v>-0.12711109013026212</v>
      </c>
      <c r="G11" s="32">
        <v>-1.1218087493490847E-2</v>
      </c>
      <c r="H11" s="32">
        <v>7.2685470795565976E-3</v>
      </c>
      <c r="I11" s="68">
        <v>5.7667337773283922E-3</v>
      </c>
      <c r="J11" s="46"/>
      <c r="K11" s="46"/>
      <c r="L11" s="47"/>
    </row>
    <row r="12" spans="1:12" x14ac:dyDescent="0.25">
      <c r="A12" s="69" t="s">
        <v>6</v>
      </c>
      <c r="B12" s="32">
        <v>-0.15340146416153622</v>
      </c>
      <c r="C12" s="32">
        <v>-8.2715293963780967E-3</v>
      </c>
      <c r="D12" s="32">
        <v>-7.3354167058858888E-4</v>
      </c>
      <c r="E12" s="32">
        <v>-4.2739048118919376E-3</v>
      </c>
      <c r="F12" s="32">
        <v>-0.14200552755105966</v>
      </c>
      <c r="G12" s="32">
        <v>-2.7711388009926563E-2</v>
      </c>
      <c r="H12" s="32">
        <v>-3.4054404984226183E-3</v>
      </c>
      <c r="I12" s="68">
        <v>-1.5034010091360406E-3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-0.30931492367573798</v>
      </c>
      <c r="C13" s="32">
        <v>-0.10753254637902132</v>
      </c>
      <c r="D13" s="32">
        <v>-2.4541115258454926E-2</v>
      </c>
      <c r="E13" s="32">
        <v>-1.6588556343250405E-2</v>
      </c>
      <c r="F13" s="32">
        <v>-0.23648654260718183</v>
      </c>
      <c r="G13" s="32">
        <v>-5.8625855766081925E-2</v>
      </c>
      <c r="H13" s="32">
        <v>1.8141600979420192E-2</v>
      </c>
      <c r="I13" s="68">
        <v>4.7833836819977105E-3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-0.13075771139188697</v>
      </c>
      <c r="C14" s="32">
        <v>2.9937950314794293E-2</v>
      </c>
      <c r="D14" s="32">
        <v>1.8790879728070031E-4</v>
      </c>
      <c r="E14" s="32">
        <v>6.7478482437817178E-3</v>
      </c>
      <c r="F14" s="32">
        <v>-5.3996272368981635E-2</v>
      </c>
      <c r="G14" s="32">
        <v>3.581539049262239E-2</v>
      </c>
      <c r="H14" s="32">
        <v>9.6711670390503546E-3</v>
      </c>
      <c r="I14" s="68">
        <v>1.2896878198758399E-2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-0.12684592901878911</v>
      </c>
      <c r="C15" s="32">
        <v>3.9159212880143235E-2</v>
      </c>
      <c r="D15" s="32">
        <v>1.4507349730752406E-2</v>
      </c>
      <c r="E15" s="32">
        <v>4.3363866692651687E-3</v>
      </c>
      <c r="F15" s="32">
        <v>-7.1714985235597939E-2</v>
      </c>
      <c r="G15" s="32">
        <v>3.9504112279545645E-2</v>
      </c>
      <c r="H15" s="32">
        <v>1.651884109402979E-2</v>
      </c>
      <c r="I15" s="68">
        <v>1.1115337458417196E-2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-0.10542275656137046</v>
      </c>
      <c r="C16" s="32">
        <v>1.248577018854502E-2</v>
      </c>
      <c r="D16" s="32">
        <v>-7.6656884679083825E-3</v>
      </c>
      <c r="E16" s="32">
        <v>2.4904242459549142E-3</v>
      </c>
      <c r="F16" s="32">
        <v>-1.8890244904069431E-2</v>
      </c>
      <c r="G16" s="32">
        <v>5.2456609155775435E-3</v>
      </c>
      <c r="H16" s="32">
        <v>1.0906330688492893E-2</v>
      </c>
      <c r="I16" s="68">
        <v>4.3311813663489129E-3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-0.14373633318586865</v>
      </c>
      <c r="C17" s="32">
        <v>3.1178932947713012E-2</v>
      </c>
      <c r="D17" s="32">
        <v>4.1792808092733225E-4</v>
      </c>
      <c r="E17" s="32">
        <v>1.5217391304347849E-2</v>
      </c>
      <c r="F17" s="32">
        <v>-8.6591268095889129E-2</v>
      </c>
      <c r="G17" s="32">
        <v>3.1563011660156848E-2</v>
      </c>
      <c r="H17" s="32">
        <v>-4.7493126336993763E-3</v>
      </c>
      <c r="I17" s="68">
        <v>3.9420418965655291E-2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-7.5482513804890905E-2</v>
      </c>
      <c r="C18" s="32">
        <v>1.7638205499276527E-2</v>
      </c>
      <c r="D18" s="32">
        <v>1.353127702507928E-2</v>
      </c>
      <c r="E18" s="32">
        <v>1.9244894961069514E-2</v>
      </c>
      <c r="F18" s="32">
        <v>-5.8888228453203517E-2</v>
      </c>
      <c r="G18" s="32">
        <v>2.6421300006304937E-2</v>
      </c>
      <c r="H18" s="32">
        <v>1.7600531807286934E-2</v>
      </c>
      <c r="I18" s="68">
        <v>3.1905024604462762E-2</v>
      </c>
      <c r="J18" s="46"/>
      <c r="K18" s="46"/>
      <c r="L18" s="47"/>
    </row>
    <row r="19" spans="1:12" x14ac:dyDescent="0.25">
      <c r="A19" s="70" t="s">
        <v>1</v>
      </c>
      <c r="B19" s="32">
        <v>-0.18252660922453112</v>
      </c>
      <c r="C19" s="32">
        <v>5.5330423940149753E-3</v>
      </c>
      <c r="D19" s="32">
        <v>-2.4739080015462322E-3</v>
      </c>
      <c r="E19" s="32">
        <v>3.1797735380796333E-3</v>
      </c>
      <c r="F19" s="32">
        <v>-0.10624865883761603</v>
      </c>
      <c r="G19" s="32">
        <v>-1.327735636729277E-2</v>
      </c>
      <c r="H19" s="32">
        <v>1.1653562230288461E-2</v>
      </c>
      <c r="I19" s="68">
        <v>6.9033860113767442E-3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-0.18794098891708855</v>
      </c>
      <c r="C21" s="32">
        <v>-2.1999308808847262E-2</v>
      </c>
      <c r="D21" s="32">
        <v>-5.2339755732704329E-3</v>
      </c>
      <c r="E21" s="32">
        <v>-4.0533233750724706E-3</v>
      </c>
      <c r="F21" s="32">
        <v>-0.15239946639851165</v>
      </c>
      <c r="G21" s="32">
        <v>-7.2392163298924395E-3</v>
      </c>
      <c r="H21" s="32">
        <v>1.4177268402641774E-2</v>
      </c>
      <c r="I21" s="68">
        <v>5.0582889174872747E-3</v>
      </c>
      <c r="J21" s="46"/>
      <c r="K21" s="46"/>
      <c r="L21" s="46"/>
    </row>
    <row r="22" spans="1:12" x14ac:dyDescent="0.25">
      <c r="A22" s="69" t="s">
        <v>13</v>
      </c>
      <c r="B22" s="32">
        <v>-0.19214980385637404</v>
      </c>
      <c r="C22" s="32">
        <v>-1.9693752379340901E-2</v>
      </c>
      <c r="D22" s="32">
        <v>-7.2346412895911705E-3</v>
      </c>
      <c r="E22" s="32">
        <v>-3.6246634710092041E-3</v>
      </c>
      <c r="F22" s="32">
        <v>-0.10309590680283343</v>
      </c>
      <c r="G22" s="32">
        <v>-1.4340453520535368E-2</v>
      </c>
      <c r="H22" s="32">
        <v>8.7233206770309657E-4</v>
      </c>
      <c r="I22" s="68">
        <v>6.938996208019077E-3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-6.9812004690998353E-2</v>
      </c>
      <c r="C23" s="32">
        <v>7.6763062155520423E-3</v>
      </c>
      <c r="D23" s="32">
        <v>9.8794297509499085E-3</v>
      </c>
      <c r="E23" s="32">
        <v>4.6189824026461324E-3</v>
      </c>
      <c r="F23" s="32">
        <v>9.549542222324181E-2</v>
      </c>
      <c r="G23" s="32">
        <v>-2.0612495992333724E-3</v>
      </c>
      <c r="H23" s="32">
        <v>1.6453719045073312E-2</v>
      </c>
      <c r="I23" s="68">
        <v>1.063462285883765E-2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-0.2442719542877928</v>
      </c>
      <c r="C24" s="32">
        <v>-2.2037363930567766E-2</v>
      </c>
      <c r="D24" s="32">
        <v>-5.2335469712461169E-3</v>
      </c>
      <c r="E24" s="32">
        <v>-4.8048525039336987E-3</v>
      </c>
      <c r="F24" s="32">
        <v>-0.139964506782981</v>
      </c>
      <c r="G24" s="32">
        <v>6.2035305807059959E-3</v>
      </c>
      <c r="H24" s="32">
        <v>2.3097020437280458E-2</v>
      </c>
      <c r="I24" s="68">
        <v>4.1159222008706475E-3</v>
      </c>
      <c r="J24" s="46"/>
      <c r="K24" s="46" t="s">
        <v>48</v>
      </c>
      <c r="L24" s="47">
        <v>92.310198182830476</v>
      </c>
    </row>
    <row r="25" spans="1:12" x14ac:dyDescent="0.25">
      <c r="A25" s="69" t="s">
        <v>50</v>
      </c>
      <c r="B25" s="32">
        <v>-0.20189078874793165</v>
      </c>
      <c r="C25" s="32">
        <v>-1.965717825375779E-2</v>
      </c>
      <c r="D25" s="32">
        <v>-1.0046913483717224E-2</v>
      </c>
      <c r="E25" s="32">
        <v>-4.669442390754508E-3</v>
      </c>
      <c r="F25" s="32">
        <v>-0.18382261849320736</v>
      </c>
      <c r="G25" s="32">
        <v>-6.1396060357690185E-3</v>
      </c>
      <c r="H25" s="32">
        <v>1.1334719129412862E-2</v>
      </c>
      <c r="I25" s="68">
        <v>1.8962379232956295E-3</v>
      </c>
      <c r="J25" s="46"/>
      <c r="K25" s="46" t="s">
        <v>49</v>
      </c>
      <c r="L25" s="47">
        <v>77.275758586195394</v>
      </c>
    </row>
    <row r="26" spans="1:12" x14ac:dyDescent="0.25">
      <c r="A26" s="69" t="s">
        <v>51</v>
      </c>
      <c r="B26" s="32">
        <v>-0.14483361510865533</v>
      </c>
      <c r="C26" s="32">
        <v>-4.3506900374346014E-4</v>
      </c>
      <c r="D26" s="32">
        <v>-4.1469387755102005E-3</v>
      </c>
      <c r="E26" s="32">
        <v>2.4067388688326918E-3</v>
      </c>
      <c r="F26" s="32">
        <v>-0.14651234483668307</v>
      </c>
      <c r="G26" s="32">
        <v>-1.1212950067353789E-2</v>
      </c>
      <c r="H26" s="32">
        <v>1.1360155917561343E-3</v>
      </c>
      <c r="I26" s="68">
        <v>9.7982220113972396E-3</v>
      </c>
      <c r="J26" s="46"/>
      <c r="K26" s="46" t="s">
        <v>50</v>
      </c>
      <c r="L26" s="47">
        <v>81.411236309195488</v>
      </c>
    </row>
    <row r="27" spans="1:12" ht="17.25" customHeight="1" x14ac:dyDescent="0.25">
      <c r="A27" s="69" t="s">
        <v>52</v>
      </c>
      <c r="B27" s="32">
        <v>-0.12626170598911068</v>
      </c>
      <c r="C27" s="32">
        <v>-1.9491261894395429E-3</v>
      </c>
      <c r="D27" s="32">
        <v>-2.218031088082828E-3</v>
      </c>
      <c r="E27" s="32">
        <v>-1.3866754972370332E-3</v>
      </c>
      <c r="F27" s="32">
        <v>-0.11682480593229327</v>
      </c>
      <c r="G27" s="32">
        <v>-1.2321434592357239E-2</v>
      </c>
      <c r="H27" s="32">
        <v>-1.4697959648771741E-3</v>
      </c>
      <c r="I27" s="68">
        <v>1.1592992355819565E-2</v>
      </c>
      <c r="J27" s="59"/>
      <c r="K27" s="50" t="s">
        <v>51</v>
      </c>
      <c r="L27" s="47">
        <v>85.553860321911117</v>
      </c>
    </row>
    <row r="28" spans="1:12" x14ac:dyDescent="0.25">
      <c r="A28" s="69" t="s">
        <v>53</v>
      </c>
      <c r="B28" s="32">
        <v>-0.1280054085377631</v>
      </c>
      <c r="C28" s="32">
        <v>-4.3414203793559203E-3</v>
      </c>
      <c r="D28" s="32">
        <v>-2.7577980030042415E-3</v>
      </c>
      <c r="E28" s="32">
        <v>-2.6501766784448044E-4</v>
      </c>
      <c r="F28" s="32">
        <v>-7.7258808706766158E-2</v>
      </c>
      <c r="G28" s="32">
        <v>-2.6115578327054911E-2</v>
      </c>
      <c r="H28" s="32">
        <v>-6.8747352548679252E-3</v>
      </c>
      <c r="I28" s="68">
        <v>1.0510367760592221E-2</v>
      </c>
      <c r="J28" s="54"/>
      <c r="K28" s="41" t="s">
        <v>52</v>
      </c>
      <c r="L28" s="47">
        <v>87.544464609800372</v>
      </c>
    </row>
    <row r="29" spans="1:12" ht="15.75" thickBot="1" x14ac:dyDescent="0.3">
      <c r="A29" s="71" t="s">
        <v>54</v>
      </c>
      <c r="B29" s="72">
        <v>-0.16607929515418507</v>
      </c>
      <c r="C29" s="72">
        <v>-2.5113601938806407E-2</v>
      </c>
      <c r="D29" s="72">
        <v>-1.7673992673992722E-2</v>
      </c>
      <c r="E29" s="72">
        <v>9.1659028414303734E-4</v>
      </c>
      <c r="F29" s="72">
        <v>2.5733421981627425E-2</v>
      </c>
      <c r="G29" s="72">
        <v>-5.4711483885507284E-2</v>
      </c>
      <c r="H29" s="72">
        <v>-5.5756908826650742E-2</v>
      </c>
      <c r="I29" s="73">
        <v>2.5503180883240439E-2</v>
      </c>
      <c r="J29" s="54"/>
      <c r="K29" s="41" t="s">
        <v>53</v>
      </c>
      <c r="L29" s="47">
        <v>87.579679350975468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85.540295413319512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Accommodation and food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92.108816944454318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75.970399223983748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80.620912457647151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85.872747515566374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87.568058076225043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87.440602665636476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84.892459186317708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93.018799530900168</v>
      </c>
    </row>
    <row r="43" spans="1:12" x14ac:dyDescent="0.25">
      <c r="K43" s="46" t="s">
        <v>49</v>
      </c>
      <c r="L43" s="47">
        <v>75.572804571220715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79.810921125206832</v>
      </c>
    </row>
    <row r="45" spans="1:12" ht="15.4" customHeight="1" x14ac:dyDescent="0.25">
      <c r="A45" s="26" t="str">
        <f>"Indexed number of payroll jobs in "&amp;$L$1&amp;" each week by age group"</f>
        <v>Indexed number of payroll jobs in Accommodation and food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85.516638489134465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87.373829401088926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87.199459146223688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83.392070484581495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84.593884354310006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78.034542402197687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84.044036578247614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83.636267568424387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87.455518973028703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83.253506671228195</v>
      </c>
    </row>
    <row r="59" spans="1:12" ht="15.4" customHeight="1" x14ac:dyDescent="0.25">
      <c r="K59" s="41" t="s">
        <v>2</v>
      </c>
      <c r="L59" s="47">
        <v>89.540740740740745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Accommodation and food services each week by State and Territory</v>
      </c>
      <c r="K60" s="41" t="s">
        <v>1</v>
      </c>
      <c r="L60" s="47">
        <v>82.364104649586551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83.63187267273959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71.650048328839603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85.851871068162652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85.168551199408228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88.257008879576972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84.604858022579549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89.214814814814815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81.781211874745836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83.406412792155322</v>
      </c>
    </row>
    <row r="72" spans="1:12" ht="15.4" customHeight="1" x14ac:dyDescent="0.25">
      <c r="K72" s="46" t="s">
        <v>5</v>
      </c>
      <c r="L72" s="47">
        <v>70.190186701938245</v>
      </c>
    </row>
    <row r="73" spans="1:12" ht="15.4" customHeight="1" x14ac:dyDescent="0.25">
      <c r="K73" s="46" t="s">
        <v>46</v>
      </c>
      <c r="L73" s="47">
        <v>85.929988974641674</v>
      </c>
    </row>
    <row r="74" spans="1:12" ht="15.4" customHeight="1" x14ac:dyDescent="0.25">
      <c r="K74" s="50" t="s">
        <v>4</v>
      </c>
      <c r="L74" s="47">
        <v>85.955722286801233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Accommodation and food services each week by State and Territory</v>
      </c>
      <c r="K75" s="41" t="s">
        <v>3</v>
      </c>
      <c r="L75" s="47">
        <v>87.681532475306796</v>
      </c>
    </row>
    <row r="76" spans="1:12" ht="15.4" customHeight="1" x14ac:dyDescent="0.25">
      <c r="K76" s="41" t="s">
        <v>45</v>
      </c>
      <c r="L76" s="47">
        <v>84.430037632569281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90.424888888888887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81.633184221228134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84.740701416768971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76.500311637432105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83.405822606596942</v>
      </c>
    </row>
    <row r="85" spans="1:12" ht="15.4" customHeight="1" x14ac:dyDescent="0.25">
      <c r="K85" s="50" t="s">
        <v>4</v>
      </c>
      <c r="L85" s="47">
        <v>82.316605434212121</v>
      </c>
    </row>
    <row r="86" spans="1:12" ht="15.4" customHeight="1" x14ac:dyDescent="0.25">
      <c r="K86" s="41" t="s">
        <v>3</v>
      </c>
      <c r="L86" s="47">
        <v>87.004331889370206</v>
      </c>
    </row>
    <row r="87" spans="1:12" ht="15.4" customHeight="1" x14ac:dyDescent="0.25">
      <c r="K87" s="41" t="s">
        <v>45</v>
      </c>
      <c r="L87" s="47">
        <v>81.105938458044733</v>
      </c>
    </row>
    <row r="88" spans="1:12" ht="15.4" customHeight="1" x14ac:dyDescent="0.25">
      <c r="K88" s="41" t="s">
        <v>2</v>
      </c>
      <c r="L88" s="47">
        <v>89.610027855153206</v>
      </c>
    </row>
    <row r="89" spans="1:12" ht="15.4" customHeight="1" x14ac:dyDescent="0.25">
      <c r="K89" s="41" t="s">
        <v>1</v>
      </c>
      <c r="L89" s="47">
        <v>79.359165424739203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83.845681674906274</v>
      </c>
    </row>
    <row r="92" spans="1:12" ht="15" customHeight="1" x14ac:dyDescent="0.25">
      <c r="K92" s="46" t="s">
        <v>5</v>
      </c>
      <c r="L92" s="47">
        <v>70.158489894043271</v>
      </c>
    </row>
    <row r="93" spans="1:12" ht="15" customHeight="1" x14ac:dyDescent="0.25">
      <c r="A93" s="26"/>
      <c r="K93" s="46" t="s">
        <v>46</v>
      </c>
      <c r="L93" s="47">
        <v>85.595585277554306</v>
      </c>
    </row>
    <row r="94" spans="1:12" ht="15" customHeight="1" x14ac:dyDescent="0.25">
      <c r="K94" s="50" t="s">
        <v>4</v>
      </c>
      <c r="L94" s="47">
        <v>83.862893132544713</v>
      </c>
    </row>
    <row r="95" spans="1:12" ht="15" customHeight="1" x14ac:dyDescent="0.25">
      <c r="K95" s="41" t="s">
        <v>3</v>
      </c>
      <c r="L95" s="47">
        <v>88.419244867095586</v>
      </c>
    </row>
    <row r="96" spans="1:12" ht="15" customHeight="1" x14ac:dyDescent="0.25">
      <c r="K96" s="41" t="s">
        <v>45</v>
      </c>
      <c r="L96" s="47">
        <v>83.274667877824456</v>
      </c>
    </row>
    <row r="97" spans="1:12" ht="15" customHeight="1" x14ac:dyDescent="0.25">
      <c r="K97" s="41" t="s">
        <v>2</v>
      </c>
      <c r="L97" s="47">
        <v>90.584958217270199</v>
      </c>
    </row>
    <row r="98" spans="1:12" ht="15" customHeight="1" x14ac:dyDescent="0.25">
      <c r="K98" s="41" t="s">
        <v>1</v>
      </c>
      <c r="L98" s="47">
        <v>79.523099850968705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83.600301934370748</v>
      </c>
    </row>
    <row r="101" spans="1:12" x14ac:dyDescent="0.25">
      <c r="A101" s="25"/>
      <c r="B101" s="24"/>
      <c r="K101" s="46" t="s">
        <v>5</v>
      </c>
      <c r="L101" s="47">
        <v>68.28078532632891</v>
      </c>
    </row>
    <row r="102" spans="1:12" x14ac:dyDescent="0.25">
      <c r="A102" s="25"/>
      <c r="B102" s="24"/>
      <c r="K102" s="46" t="s">
        <v>46</v>
      </c>
      <c r="L102" s="47">
        <v>85.432949517296848</v>
      </c>
    </row>
    <row r="103" spans="1:12" x14ac:dyDescent="0.25">
      <c r="A103" s="25"/>
      <c r="B103" s="24"/>
      <c r="K103" s="50" t="s">
        <v>4</v>
      </c>
      <c r="L103" s="47">
        <v>85.050102951269736</v>
      </c>
    </row>
    <row r="104" spans="1:12" x14ac:dyDescent="0.25">
      <c r="A104" s="25"/>
      <c r="B104" s="24"/>
      <c r="K104" s="41" t="s">
        <v>3</v>
      </c>
      <c r="L104" s="47">
        <v>87.5705021403122</v>
      </c>
    </row>
    <row r="105" spans="1:12" x14ac:dyDescent="0.25">
      <c r="A105" s="25"/>
      <c r="B105" s="24"/>
      <c r="K105" s="41" t="s">
        <v>45</v>
      </c>
      <c r="L105" s="47">
        <v>83.16816168956511</v>
      </c>
    </row>
    <row r="106" spans="1:12" x14ac:dyDescent="0.25">
      <c r="A106" s="25"/>
      <c r="B106" s="24"/>
      <c r="K106" s="41" t="s">
        <v>2</v>
      </c>
      <c r="L106" s="47">
        <v>91.260167130919214</v>
      </c>
    </row>
    <row r="107" spans="1:12" x14ac:dyDescent="0.25">
      <c r="A107" s="25"/>
      <c r="B107" s="24"/>
      <c r="K107" s="41" t="s">
        <v>1</v>
      </c>
      <c r="L107" s="47">
        <v>78.650968703427708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96.607193735951796</v>
      </c>
    </row>
    <row r="111" spans="1:12" x14ac:dyDescent="0.25">
      <c r="K111" s="75">
        <v>43918</v>
      </c>
      <c r="L111" s="47">
        <v>80.661624262634149</v>
      </c>
    </row>
    <row r="112" spans="1:12" x14ac:dyDescent="0.25">
      <c r="K112" s="75">
        <v>43925</v>
      </c>
      <c r="L112" s="47">
        <v>69.779080442788853</v>
      </c>
    </row>
    <row r="113" spans="11:12" x14ac:dyDescent="0.25">
      <c r="K113" s="75">
        <v>43932</v>
      </c>
      <c r="L113" s="47">
        <v>64.974462606713587</v>
      </c>
    </row>
    <row r="114" spans="11:12" x14ac:dyDescent="0.25">
      <c r="K114" s="75">
        <v>43939</v>
      </c>
      <c r="L114" s="47">
        <v>64.944783301499527</v>
      </c>
    </row>
    <row r="115" spans="11:12" x14ac:dyDescent="0.25">
      <c r="K115" s="75">
        <v>43946</v>
      </c>
      <c r="L115" s="47">
        <v>67.291690849804255</v>
      </c>
    </row>
    <row r="116" spans="11:12" x14ac:dyDescent="0.25">
      <c r="K116" s="75">
        <v>43953</v>
      </c>
      <c r="L116" s="47">
        <v>68.980904994565378</v>
      </c>
    </row>
    <row r="117" spans="11:12" x14ac:dyDescent="0.25">
      <c r="K117" s="75">
        <v>43960</v>
      </c>
      <c r="L117" s="47">
        <v>70.146444287327341</v>
      </c>
    </row>
    <row r="118" spans="11:12" x14ac:dyDescent="0.25">
      <c r="K118" s="75">
        <v>43967</v>
      </c>
      <c r="L118" s="47">
        <v>70.379789580321429</v>
      </c>
    </row>
    <row r="119" spans="11:12" x14ac:dyDescent="0.25">
      <c r="K119" s="75">
        <v>43974</v>
      </c>
      <c r="L119" s="47">
        <v>71.689504342412121</v>
      </c>
    </row>
    <row r="120" spans="11:12" x14ac:dyDescent="0.25">
      <c r="K120" s="75">
        <v>43981</v>
      </c>
      <c r="L120" s="47">
        <v>73.270422000147732</v>
      </c>
    </row>
    <row r="121" spans="11:12" x14ac:dyDescent="0.25">
      <c r="K121" s="75">
        <v>43988</v>
      </c>
      <c r="L121" s="47">
        <v>76.328973333474039</v>
      </c>
    </row>
    <row r="122" spans="11:12" x14ac:dyDescent="0.25">
      <c r="K122" s="75">
        <v>43995</v>
      </c>
      <c r="L122" s="47">
        <v>78.411273387292511</v>
      </c>
    </row>
    <row r="123" spans="11:12" x14ac:dyDescent="0.25">
      <c r="K123" s="75">
        <v>44002</v>
      </c>
      <c r="L123" s="47">
        <v>79.989025252471961</v>
      </c>
    </row>
    <row r="124" spans="11:12" x14ac:dyDescent="0.25">
      <c r="K124" s="75">
        <v>44009</v>
      </c>
      <c r="L124" s="47">
        <v>81.396220043687933</v>
      </c>
    </row>
    <row r="125" spans="11:12" x14ac:dyDescent="0.25">
      <c r="K125" s="75">
        <v>44016</v>
      </c>
      <c r="L125" s="47">
        <v>83.739829891413322</v>
      </c>
    </row>
    <row r="126" spans="11:12" x14ac:dyDescent="0.25">
      <c r="K126" s="75">
        <v>44023</v>
      </c>
      <c r="L126" s="47">
        <v>83.33197028376054</v>
      </c>
    </row>
    <row r="127" spans="11:12" x14ac:dyDescent="0.25">
      <c r="K127" s="75">
        <v>44030</v>
      </c>
      <c r="L127" s="47">
        <v>83.133448708884274</v>
      </c>
    </row>
    <row r="128" spans="11:12" x14ac:dyDescent="0.25">
      <c r="K128" s="75">
        <v>44037</v>
      </c>
      <c r="L128" s="47">
        <v>82.590251469455382</v>
      </c>
    </row>
    <row r="129" spans="1:12" x14ac:dyDescent="0.25">
      <c r="K129" s="75">
        <v>44044</v>
      </c>
      <c r="L129" s="47">
        <v>82.391729894579115</v>
      </c>
    </row>
    <row r="130" spans="1:12" x14ac:dyDescent="0.25">
      <c r="K130" s="75">
        <v>44051</v>
      </c>
      <c r="L130" s="47">
        <v>81.964324156052456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92.525362857656631</v>
      </c>
    </row>
    <row r="153" spans="11:12" x14ac:dyDescent="0.25">
      <c r="K153" s="75">
        <v>43918</v>
      </c>
      <c r="L153" s="47">
        <v>79.899963590690106</v>
      </c>
    </row>
    <row r="154" spans="11:12" x14ac:dyDescent="0.25">
      <c r="K154" s="75">
        <v>43925</v>
      </c>
      <c r="L154" s="47">
        <v>75.636133196959207</v>
      </c>
    </row>
    <row r="155" spans="11:12" x14ac:dyDescent="0.25">
      <c r="K155" s="75">
        <v>43932</v>
      </c>
      <c r="L155" s="47">
        <v>72.451850189110431</v>
      </c>
    </row>
    <row r="156" spans="11:12" x14ac:dyDescent="0.25">
      <c r="K156" s="75">
        <v>43939</v>
      </c>
      <c r="L156" s="47">
        <v>73.998245625792066</v>
      </c>
    </row>
    <row r="157" spans="11:12" x14ac:dyDescent="0.25">
      <c r="K157" s="75">
        <v>43946</v>
      </c>
      <c r="L157" s="47">
        <v>84.793678880582547</v>
      </c>
    </row>
    <row r="158" spans="11:12" x14ac:dyDescent="0.25">
      <c r="K158" s="75">
        <v>43953</v>
      </c>
      <c r="L158" s="47">
        <v>81.449017225780736</v>
      </c>
    </row>
    <row r="159" spans="11:12" x14ac:dyDescent="0.25">
      <c r="K159" s="75">
        <v>43960</v>
      </c>
      <c r="L159" s="47">
        <v>79.232416272723043</v>
      </c>
    </row>
    <row r="160" spans="11:12" x14ac:dyDescent="0.25">
      <c r="K160" s="75">
        <v>43967</v>
      </c>
      <c r="L160" s="47">
        <v>75.062281857205377</v>
      </c>
    </row>
    <row r="161" spans="11:12" x14ac:dyDescent="0.25">
      <c r="K161" s="75">
        <v>43974</v>
      </c>
      <c r="L161" s="47">
        <v>75.401872184441373</v>
      </c>
    </row>
    <row r="162" spans="11:12" x14ac:dyDescent="0.25">
      <c r="K162" s="75">
        <v>43981</v>
      </c>
      <c r="L162" s="47">
        <v>76.163086045927585</v>
      </c>
    </row>
    <row r="163" spans="11:12" x14ac:dyDescent="0.25">
      <c r="K163" s="75">
        <v>43988</v>
      </c>
      <c r="L163" s="47">
        <v>79.812725398495616</v>
      </c>
    </row>
    <row r="164" spans="11:12" x14ac:dyDescent="0.25">
      <c r="K164" s="75">
        <v>43995</v>
      </c>
      <c r="L164" s="47">
        <v>83.496871435199196</v>
      </c>
    </row>
    <row r="165" spans="11:12" x14ac:dyDescent="0.25">
      <c r="K165" s="75">
        <v>44002</v>
      </c>
      <c r="L165" s="47">
        <v>83.497750074023429</v>
      </c>
    </row>
    <row r="166" spans="11:12" x14ac:dyDescent="0.25">
      <c r="K166" s="75">
        <v>44009</v>
      </c>
      <c r="L166" s="47">
        <v>83.496498145758835</v>
      </c>
    </row>
    <row r="167" spans="11:12" x14ac:dyDescent="0.25">
      <c r="K167" s="75">
        <v>44016</v>
      </c>
      <c r="L167" s="47">
        <v>91.91045149112982</v>
      </c>
    </row>
    <row r="168" spans="11:12" x14ac:dyDescent="0.25">
      <c r="K168" s="75">
        <v>44023</v>
      </c>
      <c r="L168" s="47">
        <v>88.27921494407309</v>
      </c>
    </row>
    <row r="169" spans="11:12" x14ac:dyDescent="0.25">
      <c r="K169" s="75">
        <v>44030</v>
      </c>
      <c r="L169" s="47">
        <v>87.613265019270003</v>
      </c>
    </row>
    <row r="170" spans="11:12" x14ac:dyDescent="0.25">
      <c r="K170" s="75">
        <v>44037</v>
      </c>
      <c r="L170" s="47">
        <v>86.162131846512196</v>
      </c>
    </row>
    <row r="171" spans="11:12" x14ac:dyDescent="0.25">
      <c r="K171" s="75">
        <v>44044</v>
      </c>
      <c r="L171" s="47">
        <v>86.659005922558094</v>
      </c>
    </row>
    <row r="172" spans="11:12" x14ac:dyDescent="0.25">
      <c r="K172" s="75">
        <v>44051</v>
      </c>
      <c r="L172" s="47">
        <v>87.288890986973783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Contents</vt:lpstr>
      <vt:lpstr>Agriculture, forestry and f...</vt:lpstr>
      <vt:lpstr>Mining</vt:lpstr>
      <vt:lpstr>Manufacturing</vt:lpstr>
      <vt:lpstr>Electricity, gas, water and...</vt:lpstr>
      <vt:lpstr>Construction</vt:lpstr>
      <vt:lpstr>Wholesale trade</vt:lpstr>
      <vt:lpstr>Retail trade</vt:lpstr>
      <vt:lpstr>Accommodation and food serv...</vt:lpstr>
      <vt:lpstr>Transport, postal and wareh...</vt:lpstr>
      <vt:lpstr>Information media and telec...</vt:lpstr>
      <vt:lpstr>Financial and insurance ser...</vt:lpstr>
      <vt:lpstr>Rental, hiring and real est...</vt:lpstr>
      <vt:lpstr>Professional, scientific an...</vt:lpstr>
      <vt:lpstr>Administrative and support ...</vt:lpstr>
      <vt:lpstr>Public administration and s...</vt:lpstr>
      <vt:lpstr>Education and training</vt:lpstr>
      <vt:lpstr>Health care and social assi...</vt:lpstr>
      <vt:lpstr>Arts and recreation services</vt:lpstr>
      <vt:lpstr>Other services</vt:lpstr>
      <vt:lpstr>'Accommodation and food serv...'!Print_Area</vt:lpstr>
      <vt:lpstr>'Administrative and support ...'!Print_Area</vt:lpstr>
      <vt:lpstr>'Agriculture, forestry and f...'!Print_Area</vt:lpstr>
      <vt:lpstr>'Arts and recreation services'!Print_Area</vt:lpstr>
      <vt:lpstr>Construction!Print_Area</vt:lpstr>
      <vt:lpstr>'Education and training'!Print_Area</vt:lpstr>
      <vt:lpstr>'Electricity, gas, water and...'!Print_Area</vt:lpstr>
      <vt:lpstr>'Financial and insurance ser...'!Print_Area</vt:lpstr>
      <vt:lpstr>'Health care and social assi...'!Print_Area</vt:lpstr>
      <vt:lpstr>'Information media and telec...'!Print_Area</vt:lpstr>
      <vt:lpstr>Manufacturing!Print_Area</vt:lpstr>
      <vt:lpstr>Mining!Print_Area</vt:lpstr>
      <vt:lpstr>'Other services'!Print_Area</vt:lpstr>
      <vt:lpstr>'Professional, scientific an...'!Print_Area</vt:lpstr>
      <vt:lpstr>'Public administration and s...'!Print_Area</vt:lpstr>
      <vt:lpstr>'Rental, hiring and real est...'!Print_Area</vt:lpstr>
      <vt:lpstr>'Retail trade'!Print_Area</vt:lpstr>
      <vt:lpstr>'Transport, postal and wareh...'!Print_Area</vt:lpstr>
      <vt:lpstr>'Wholesale trade'!Print_Area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2020-06-12T04:11:39Z</dcterms:created>
  <dcterms:modified xsi:type="dcterms:W3CDTF">2020-08-21T00:17:09Z</dcterms:modified>
</cp:coreProperties>
</file>