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5.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9.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25.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codeName="ThisWorkbook"/>
  <xr:revisionPtr revIDLastSave="0" documentId="13_ncr:1_{58F3AF43-BF19-4CA8-B18D-EE1263B85E3B}" xr6:coauthVersionLast="45" xr6:coauthVersionMax="45" xr10:uidLastSave="{00000000-0000-0000-0000-000000000000}"/>
  <bookViews>
    <workbookView xWindow="28680" yWindow="-120" windowWidth="29040" windowHeight="15840" tabRatio="841" xr2:uid="{00000000-000D-0000-FFFF-FFFF00000000}"/>
  </bookViews>
  <sheets>
    <sheet name="Contents" sheetId="176" r:id="rId1"/>
    <sheet name="New South Wales" sheetId="874" r:id="rId2"/>
    <sheet name="Victoria" sheetId="875" r:id="rId3"/>
    <sheet name="Queensland" sheetId="876" r:id="rId4"/>
    <sheet name="South Australia" sheetId="877" r:id="rId5"/>
    <sheet name="Western Australia" sheetId="878" r:id="rId6"/>
    <sheet name="Tasmania" sheetId="879" r:id="rId7"/>
    <sheet name="Northern Territory" sheetId="880" r:id="rId8"/>
    <sheet name="Australian Capital Territory" sheetId="881" r:id="rId9"/>
  </sheets>
  <definedNames>
    <definedName name="_AMO_UniqueIdentifier" hidden="1">"'2995e12c-7f92-4103-a2d1-a1d598d57c6f'"</definedName>
    <definedName name="_xlnm.Print_Area" localSheetId="8">'Australian Capital Territory'!$A$1:$I$90</definedName>
    <definedName name="_xlnm.Print_Area" localSheetId="1">'New South Wales'!$A$1:$I$90</definedName>
    <definedName name="_xlnm.Print_Area" localSheetId="7">'Northern Territory'!$A$1:$I$90</definedName>
    <definedName name="_xlnm.Print_Area" localSheetId="3">Queensland!$A$1:$I$90</definedName>
    <definedName name="_xlnm.Print_Area" localSheetId="4">'South Australia'!$A$1:$I$90</definedName>
    <definedName name="_xlnm.Print_Area" localSheetId="6">Tasmania!$A$1:$I$90</definedName>
    <definedName name="_xlnm.Print_Area" localSheetId="2">Victoria!$A$1:$I$90</definedName>
    <definedName name="_xlnm.Print_Area" localSheetId="5">'Western Australia'!$A$1:$I$90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7" i="881" l="1"/>
  <c r="A55" i="881"/>
  <c r="A46" i="881"/>
  <c r="A36" i="881"/>
  <c r="A24" i="881"/>
  <c r="B10" i="881"/>
  <c r="I8" i="881"/>
  <c r="H8" i="881"/>
  <c r="G8" i="881"/>
  <c r="F8" i="881"/>
  <c r="E8" i="881"/>
  <c r="D8" i="881"/>
  <c r="C8" i="881"/>
  <c r="B8" i="881"/>
  <c r="A6" i="881"/>
  <c r="A3" i="881"/>
  <c r="A2" i="881"/>
  <c r="A77" i="880"/>
  <c r="A55" i="880"/>
  <c r="A46" i="880"/>
  <c r="A36" i="880"/>
  <c r="A24" i="880"/>
  <c r="B10" i="880"/>
  <c r="I8" i="880"/>
  <c r="H8" i="880"/>
  <c r="G8" i="880"/>
  <c r="F8" i="880"/>
  <c r="E8" i="880"/>
  <c r="D8" i="880"/>
  <c r="C8" i="880"/>
  <c r="B8" i="880"/>
  <c r="A6" i="880"/>
  <c r="A3" i="880"/>
  <c r="A2" i="880"/>
  <c r="A77" i="879"/>
  <c r="A55" i="879"/>
  <c r="A46" i="879"/>
  <c r="A36" i="879"/>
  <c r="A24" i="879"/>
  <c r="B10" i="879"/>
  <c r="I8" i="879"/>
  <c r="H8" i="879"/>
  <c r="G8" i="879"/>
  <c r="F8" i="879"/>
  <c r="E8" i="879"/>
  <c r="D8" i="879"/>
  <c r="C8" i="879"/>
  <c r="B8" i="879"/>
  <c r="A6" i="879"/>
  <c r="A3" i="879"/>
  <c r="A2" i="879"/>
  <c r="A77" i="878"/>
  <c r="A55" i="878"/>
  <c r="A46" i="878"/>
  <c r="A36" i="878"/>
  <c r="A24" i="878"/>
  <c r="B10" i="878"/>
  <c r="I8" i="878"/>
  <c r="H8" i="878"/>
  <c r="G8" i="878"/>
  <c r="F8" i="878"/>
  <c r="E8" i="878"/>
  <c r="D8" i="878"/>
  <c r="C8" i="878"/>
  <c r="B8" i="878"/>
  <c r="A6" i="878"/>
  <c r="A3" i="878"/>
  <c r="A2" i="878"/>
  <c r="A77" i="877"/>
  <c r="A55" i="877"/>
  <c r="A46" i="877"/>
  <c r="A36" i="877"/>
  <c r="A24" i="877"/>
  <c r="B10" i="877"/>
  <c r="I8" i="877"/>
  <c r="H8" i="877"/>
  <c r="G8" i="877"/>
  <c r="F8" i="877"/>
  <c r="E8" i="877"/>
  <c r="D8" i="877"/>
  <c r="C8" i="877"/>
  <c r="B8" i="877"/>
  <c r="A6" i="877"/>
  <c r="A3" i="877"/>
  <c r="A2" i="877"/>
  <c r="A77" i="876"/>
  <c r="A55" i="876"/>
  <c r="A46" i="876"/>
  <c r="A36" i="876"/>
  <c r="A24" i="876"/>
  <c r="B10" i="876"/>
  <c r="I8" i="876"/>
  <c r="H8" i="876"/>
  <c r="G8" i="876"/>
  <c r="F8" i="876"/>
  <c r="E8" i="876"/>
  <c r="D8" i="876"/>
  <c r="C8" i="876"/>
  <c r="B8" i="876"/>
  <c r="A6" i="876"/>
  <c r="A3" i="876"/>
  <c r="A2" i="876"/>
  <c r="A77" i="875"/>
  <c r="A55" i="875"/>
  <c r="A46" i="875"/>
  <c r="A36" i="875"/>
  <c r="A24" i="875"/>
  <c r="B10" i="875"/>
  <c r="I8" i="875"/>
  <c r="H8" i="875"/>
  <c r="G8" i="875"/>
  <c r="F8" i="875"/>
  <c r="E8" i="875"/>
  <c r="D8" i="875"/>
  <c r="C8" i="875"/>
  <c r="B8" i="875"/>
  <c r="A6" i="875"/>
  <c r="A3" i="875"/>
  <c r="A2" i="875"/>
  <c r="A77" i="874" l="1"/>
  <c r="A46" i="874"/>
  <c r="A36" i="874"/>
  <c r="A24" i="874"/>
  <c r="A55" i="874"/>
  <c r="A2" i="874"/>
  <c r="A3" i="874"/>
  <c r="B10" i="874"/>
  <c r="A6" i="874"/>
  <c r="B8" i="874"/>
  <c r="F8" i="874"/>
  <c r="I8" i="874" l="1"/>
  <c r="E8" i="874"/>
  <c r="G8" i="874"/>
  <c r="C8" i="874"/>
  <c r="H8" i="874"/>
  <c r="D8" i="874"/>
</calcChain>
</file>

<file path=xl/sharedStrings.xml><?xml version="1.0" encoding="utf-8"?>
<sst xmlns="http://schemas.openxmlformats.org/spreadsheetml/2006/main" count="6265" uniqueCount="74">
  <si>
    <t>Mining</t>
  </si>
  <si>
    <t>Manufacturing</t>
  </si>
  <si>
    <t>Construction</t>
  </si>
  <si>
    <t>Other services</t>
  </si>
  <si>
    <t>Western Australia</t>
  </si>
  <si>
    <t>Arts and recreation services</t>
  </si>
  <si>
    <t>Health care and social assistance</t>
  </si>
  <si>
    <t>Education and training</t>
  </si>
  <si>
    <t>Public administration and safety</t>
  </si>
  <si>
    <t>Administrative and support services</t>
  </si>
  <si>
    <t>Professional, scientific and technical services</t>
  </si>
  <si>
    <t>Rental, hiring and real estate services</t>
  </si>
  <si>
    <t>Financial and insurance services</t>
  </si>
  <si>
    <t>Information media and telecommunications</t>
  </si>
  <si>
    <t>Transport, postal and warehousing</t>
  </si>
  <si>
    <t>Accommodation and food services</t>
  </si>
  <si>
    <t>Retail trade</t>
  </si>
  <si>
    <t>Wholesale trade</t>
  </si>
  <si>
    <t>Electricity, gas, water and waste services</t>
  </si>
  <si>
    <t>Agriculture, forestry and fishing</t>
  </si>
  <si>
    <t>This week</t>
  </si>
  <si>
    <t>Graph 5</t>
  </si>
  <si>
    <t>This wk</t>
  </si>
  <si>
    <t>Prev wk</t>
  </si>
  <si>
    <t>Prev mth</t>
  </si>
  <si>
    <t>Graph 4</t>
  </si>
  <si>
    <t>Graph 3</t>
  </si>
  <si>
    <t>Females</t>
  </si>
  <si>
    <t>Males</t>
  </si>
  <si>
    <t>Jobholder Demographics</t>
  </si>
  <si>
    <t>Total</t>
  </si>
  <si>
    <t>For businesses that are Single Touch Payroll enabled</t>
  </si>
  <si>
    <t xml:space="preserve">            Australian Bureau of Statistics</t>
  </si>
  <si>
    <t>New South Wales</t>
  </si>
  <si>
    <t>Victoria</t>
  </si>
  <si>
    <t>Queensland</t>
  </si>
  <si>
    <t>South Australia</t>
  </si>
  <si>
    <t>Tasmania</t>
  </si>
  <si>
    <t>Northern Territory</t>
  </si>
  <si>
    <t>Australian Capital Territory</t>
  </si>
  <si>
    <t>Contents</t>
  </si>
  <si>
    <t>Tables</t>
  </si>
  <si>
    <r>
      <t xml:space="preserve">More information available from the </t>
    </r>
    <r>
      <rPr>
        <b/>
        <u/>
        <sz val="12"/>
        <color indexed="12"/>
        <rFont val="Arial"/>
        <family val="2"/>
      </rPr>
      <t>ABS website</t>
    </r>
  </si>
  <si>
    <t>Inquiries</t>
  </si>
  <si>
    <t>Weekly Payroll Jobs and Wages in Australia - State and Territory</t>
  </si>
  <si>
    <t>*The week ending 14 March represents the week Australia had 100 cases of Covid-19. It is indexed to 100.</t>
  </si>
  <si>
    <t>Aged 20-29</t>
  </si>
  <si>
    <t>Aged 30-39</t>
  </si>
  <si>
    <t>Aged 40-49</t>
  </si>
  <si>
    <t>Aged 50-59</t>
  </si>
  <si>
    <t>Aged 60-69</t>
  </si>
  <si>
    <t>Aged 70+</t>
  </si>
  <si>
    <t>Graph 1 national jobs</t>
  </si>
  <si>
    <t/>
  </si>
  <si>
    <t>Graph 1 national wages</t>
  </si>
  <si>
    <t>Graph 1 state jobs</t>
  </si>
  <si>
    <t>Graph 1 state wages</t>
  </si>
  <si>
    <t>Payroll jobs</t>
  </si>
  <si>
    <t>Total wages</t>
  </si>
  <si>
    <t>Current week</t>
  </si>
  <si>
    <t>Base week</t>
  </si>
  <si>
    <t>Indexed male jobs</t>
  </si>
  <si>
    <t>Indexed female jobs</t>
  </si>
  <si>
    <t>Change jobs 14 March</t>
  </si>
  <si>
    <t>Graph 6</t>
  </si>
  <si>
    <t>Dist jobs by ind</t>
  </si>
  <si>
    <t>Week ending 14 Mar 2020</t>
  </si>
  <si>
    <t>© Commonwealth of Australia 2021</t>
  </si>
  <si>
    <t>Aged 15-19</t>
  </si>
  <si>
    <t>Previous month (week ending 22 May 2021)</t>
  </si>
  <si>
    <t>Previous week (ending 12 Jun 2021)</t>
  </si>
  <si>
    <t>This week (ending 19 Jun 2021)</t>
  </si>
  <si>
    <t>Released at 11.30am (Canberra time) 6 July 2021</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</si>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</sst>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C09]d\ mmmm\ yyyy;@"/>
  </numFmts>
  <fonts count="31" x14ac:knownFonts="1">
    <font>
      <sz val="11"/>
      <color theme="1"/>
      <name val="Calibri"/>
      <family val="2"/>
      <scheme val="minor"/>
    </font>
    <font>
      <sz val="8"/>
      <name val="Arial"/>
      <family val="2"/>
    </font>
    <font>
      <sz val="10"/>
      <name val="Arial"/>
      <family val="2"/>
    </font>
    <font>
      <sz val="11"/>
      <color theme="1"/>
      <name val="Calibri"/>
      <family val="2"/>
      <scheme val="minor"/>
    </font>
    <font>
      <b/>
      <sz val="13"/>
      <color theme="3"/>
      <name val="Calibri"/>
      <family val="2"/>
      <scheme val="minor"/>
    </font>
    <font>
      <sz val="11"/>
      <color rgb="FF3F3F76"/>
      <name val="Calibri"/>
      <family val="2"/>
      <scheme val="minor"/>
    </font>
    <font>
      <sz val="9"/>
      <name val="Arial"/>
      <family val="2"/>
    </font>
    <font>
      <sz val="9"/>
      <color theme="1"/>
      <name val="Calibri"/>
      <family val="2"/>
      <scheme val="minor"/>
    </font>
    <font>
      <sz val="8"/>
      <color theme="1"/>
      <name val="Calibri"/>
      <family val="2"/>
      <scheme val="minor"/>
    </font>
    <font>
      <b/>
      <sz val="12"/>
      <color theme="1"/>
      <name val="Calibri"/>
      <family val="2"/>
      <scheme val="minor"/>
    </font>
    <font>
      <b/>
      <sz val="14"/>
      <name val="Calibri"/>
      <family val="2"/>
      <scheme val="minor"/>
    </font>
    <font>
      <sz val="28"/>
      <color theme="1"/>
      <name val="Calibri"/>
      <family val="2"/>
      <scheme val="minor"/>
    </font>
    <font>
      <b/>
      <sz val="12"/>
      <name val="Arial"/>
      <family val="2"/>
    </font>
    <font>
      <b/>
      <sz val="8"/>
      <name val="Arial"/>
      <family val="2"/>
    </font>
    <font>
      <u/>
      <sz val="10"/>
      <color indexed="12"/>
      <name val="Arial"/>
      <family val="2"/>
    </font>
    <font>
      <u/>
      <sz val="8"/>
      <color indexed="12"/>
      <name val="Arial"/>
      <family val="2"/>
    </font>
    <font>
      <b/>
      <u/>
      <sz val="12"/>
      <color indexed="12"/>
      <name val="Arial"/>
      <family val="2"/>
    </font>
    <font>
      <sz val="10"/>
      <name val="Calibri"/>
      <family val="2"/>
      <scheme val="minor"/>
    </font>
    <font>
      <b/>
      <sz val="9"/>
      <color theme="1"/>
      <name val="Calibri"/>
      <family val="2"/>
      <scheme val="minor"/>
    </font>
    <font>
      <b/>
      <sz val="10"/>
      <color theme="1"/>
      <name val="Calibri"/>
      <family val="2"/>
      <scheme val="minor"/>
    </font>
    <font>
      <i/>
      <sz val="9"/>
      <color theme="1"/>
      <name val="Calibri"/>
      <family val="2"/>
      <scheme val="minor"/>
    </font>
    <font>
      <i/>
      <sz val="10"/>
      <color theme="1"/>
      <name val="Calibri"/>
      <family val="2"/>
      <scheme val="minor"/>
    </font>
    <font>
      <sz val="10"/>
      <color theme="1"/>
      <name val="Calibri"/>
      <family val="2"/>
      <scheme val="minor"/>
    </font>
    <font>
      <sz val="11"/>
      <color theme="0"/>
      <name val="Calibri"/>
      <family val="2"/>
      <scheme val="minor"/>
    </font>
    <font>
      <b/>
      <sz val="10"/>
      <color theme="0"/>
      <name val="Calibri"/>
      <family val="2"/>
      <scheme val="minor"/>
    </font>
    <font>
      <sz val="9"/>
      <color theme="0"/>
      <name val="Calibri"/>
      <family val="2"/>
      <scheme val="minor"/>
    </font>
    <font>
      <b/>
      <sz val="9"/>
      <color theme="0"/>
      <name val="Calibri"/>
      <family val="2"/>
      <scheme val="minor"/>
    </font>
    <font>
      <b/>
      <sz val="11"/>
      <color theme="1"/>
      <name val="Calibri"/>
      <family val="2"/>
      <scheme val="minor"/>
    </font>
    <font>
      <b/>
      <sz val="8"/>
      <color theme="1"/>
      <name val="Calibri"/>
      <family val="2"/>
      <scheme val="minor"/>
    </font>
    <font>
      <i/>
      <sz val="11"/>
      <color theme="1"/>
      <name val="Calibri"/>
      <family val="2"/>
      <scheme val="minor"/>
    </font>
    <font>
      <u/>
      <sz val="9"/>
      <color rgb="FF0000FF"/>
      <name val="Arial"/>
      <family val="2"/>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E6E6E6"/>
        <bgColor indexed="64"/>
      </patternFill>
    </fill>
  </fills>
  <borders count="2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7">
    <xf numFmtId="0" fontId="0" fillId="0" borderId="0"/>
    <xf numFmtId="0" fontId="1" fillId="0" borderId="0"/>
    <xf numFmtId="0" fontId="2" fillId="0" borderId="0"/>
    <xf numFmtId="9" fontId="3" fillId="0" borderId="0" applyFont="0" applyFill="0" applyBorder="0" applyAlignment="0" applyProtection="0"/>
    <xf numFmtId="0" fontId="4" fillId="0" borderId="1" applyNumberFormat="0" applyFill="0" applyAlignment="0" applyProtection="0"/>
    <xf numFmtId="0" fontId="5" fillId="2" borderId="2" applyNumberFormat="0" applyAlignment="0" applyProtection="0"/>
    <xf numFmtId="0" fontId="14" fillId="0" borderId="0" applyNumberFormat="0" applyFill="0" applyBorder="0" applyAlignment="0" applyProtection="0">
      <alignment vertical="top"/>
      <protection locked="0"/>
    </xf>
  </cellStyleXfs>
  <cellXfs count="87">
    <xf numFmtId="0" fontId="0" fillId="0" borderId="0" xfId="0"/>
    <xf numFmtId="0" fontId="0" fillId="0" borderId="0" xfId="0"/>
    <xf numFmtId="0" fontId="9" fillId="0" borderId="0" xfId="0" applyFont="1" applyProtection="1">
      <protection hidden="1"/>
    </xf>
    <xf numFmtId="0" fontId="10" fillId="0" borderId="0" xfId="1" applyFont="1" applyFill="1" applyProtection="1">
      <protection hidden="1"/>
    </xf>
    <xf numFmtId="0" fontId="2" fillId="0" borderId="0" xfId="1" applyFont="1" applyBorder="1" applyAlignment="1">
      <alignment vertical="center"/>
    </xf>
    <xf numFmtId="0" fontId="12" fillId="0" borderId="0" xfId="1" applyFont="1" applyBorder="1" applyAlignment="1">
      <alignment horizontal="left"/>
    </xf>
    <xf numFmtId="0" fontId="13" fillId="0" borderId="0" xfId="1" applyFont="1"/>
    <xf numFmtId="0" fontId="8" fillId="0" borderId="0" xfId="0" applyFont="1"/>
    <xf numFmtId="0" fontId="14" fillId="0" borderId="0" xfId="6" applyAlignment="1" applyProtection="1">
      <alignment horizontal="center"/>
    </xf>
    <xf numFmtId="0" fontId="6" fillId="0" borderId="0" xfId="6" applyFont="1" applyFill="1" applyAlignment="1" applyProtection="1">
      <alignment horizontal="left" wrapText="1"/>
    </xf>
    <xf numFmtId="0" fontId="1" fillId="0" borderId="3" xfId="1" applyBorder="1" applyAlignment="1" applyProtection="1">
      <alignment wrapText="1"/>
      <protection locked="0"/>
    </xf>
    <xf numFmtId="0" fontId="1" fillId="0" borderId="3" xfId="1" applyBorder="1" applyAlignment="1">
      <alignment wrapText="1"/>
    </xf>
    <xf numFmtId="0" fontId="15" fillId="0" borderId="0" xfId="6" applyFont="1" applyAlignment="1" applyProtection="1"/>
    <xf numFmtId="0" fontId="12" fillId="0" borderId="0" xfId="6" applyFont="1" applyAlignment="1" applyProtection="1"/>
    <xf numFmtId="0" fontId="14" fillId="0" borderId="0" xfId="6" applyAlignment="1" applyProtection="1"/>
    <xf numFmtId="0" fontId="1" fillId="0" borderId="0" xfId="1" applyFont="1" applyBorder="1" applyAlignment="1">
      <alignment horizontal="left"/>
    </xf>
    <xf numFmtId="0" fontId="12" fillId="0" borderId="0" xfId="1" applyFont="1"/>
    <xf numFmtId="0" fontId="1" fillId="0" borderId="0" xfId="1"/>
    <xf numFmtId="0" fontId="3" fillId="0" borderId="0" xfId="0" applyFont="1"/>
    <xf numFmtId="0" fontId="3" fillId="0" borderId="0" xfId="0" applyFont="1" applyProtection="1">
      <protection hidden="1"/>
    </xf>
    <xf numFmtId="164" fontId="3" fillId="0" borderId="0" xfId="3" applyNumberFormat="1" applyFont="1" applyFill="1" applyProtection="1">
      <protection hidden="1"/>
    </xf>
    <xf numFmtId="164" fontId="7" fillId="0" borderId="0" xfId="3" applyNumberFormat="1" applyFont="1" applyFill="1" applyBorder="1" applyAlignment="1" applyProtection="1">
      <alignment horizontal="center"/>
      <protection hidden="1"/>
    </xf>
    <xf numFmtId="0" fontId="23" fillId="0" borderId="0" xfId="0" applyFont="1" applyFill="1" applyBorder="1"/>
    <xf numFmtId="0" fontId="24" fillId="0" borderId="0" xfId="4" applyFont="1" applyFill="1" applyBorder="1" applyProtection="1">
      <protection hidden="1"/>
    </xf>
    <xf numFmtId="14" fontId="25" fillId="0" borderId="0" xfId="5" applyNumberFormat="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25" fillId="0" borderId="0" xfId="0" applyFont="1" applyFill="1" applyBorder="1"/>
    <xf numFmtId="0" fontId="25" fillId="0" borderId="0" xfId="0" applyFont="1" applyFill="1" applyBorder="1" applyProtection="1">
      <protection hidden="1"/>
    </xf>
    <xf numFmtId="166" fontId="25" fillId="0" borderId="0" xfId="3" applyNumberFormat="1" applyFont="1" applyFill="1" applyBorder="1" applyAlignment="1" applyProtection="1">
      <alignment horizontal="center"/>
      <protection hidden="1"/>
    </xf>
    <xf numFmtId="164" fontId="25" fillId="0" borderId="0" xfId="3" applyNumberFormat="1" applyFont="1" applyFill="1" applyBorder="1" applyAlignment="1" applyProtection="1">
      <alignment horizontal="center"/>
      <protection hidden="1"/>
    </xf>
    <xf numFmtId="165" fontId="25" fillId="0" borderId="0" xfId="3" applyNumberFormat="1" applyFont="1" applyFill="1" applyBorder="1" applyAlignment="1" applyProtection="1">
      <alignment horizontal="center"/>
      <protection hidden="1"/>
    </xf>
    <xf numFmtId="0" fontId="25" fillId="0" borderId="0" xfId="0" applyFont="1" applyFill="1" applyBorder="1" applyAlignment="1" applyProtection="1">
      <alignment horizontal="center" vertical="center" wrapText="1"/>
      <protection hidden="1"/>
    </xf>
    <xf numFmtId="0" fontId="23" fillId="0" borderId="0" xfId="0" applyFont="1" applyFill="1" applyBorder="1" applyProtection="1">
      <protection hidden="1"/>
    </xf>
    <xf numFmtId="9" fontId="25" fillId="0" borderId="0" xfId="3" applyFont="1" applyFill="1" applyBorder="1" applyAlignment="1" applyProtection="1">
      <alignment horizontal="center"/>
      <protection hidden="1"/>
    </xf>
    <xf numFmtId="1" fontId="25" fillId="0" borderId="0" xfId="3" applyNumberFormat="1" applyFont="1" applyFill="1" applyBorder="1" applyAlignment="1" applyProtection="1">
      <alignment horizontal="center"/>
      <protection hidden="1"/>
    </xf>
    <xf numFmtId="16" fontId="25" fillId="0" borderId="0" xfId="5" applyNumberFormat="1" applyFont="1" applyFill="1" applyBorder="1" applyAlignment="1">
      <alignment horizontal="center"/>
    </xf>
    <xf numFmtId="0" fontId="7" fillId="0" borderId="0" xfId="0" applyFont="1"/>
    <xf numFmtId="164" fontId="25" fillId="0" borderId="0" xfId="3" applyNumberFormat="1" applyFont="1" applyFill="1" applyBorder="1" applyAlignment="1" applyProtection="1">
      <alignment horizontal="right"/>
      <protection hidden="1"/>
    </xf>
    <xf numFmtId="0" fontId="25" fillId="0" borderId="0" xfId="0" applyFont="1" applyFill="1" applyBorder="1" applyAlignment="1">
      <alignment horizontal="right"/>
    </xf>
    <xf numFmtId="0" fontId="25" fillId="0" borderId="0" xfId="0" applyFont="1" applyFill="1" applyBorder="1" applyAlignment="1" applyProtection="1">
      <alignment horizontal="right"/>
      <protection hidden="1"/>
    </xf>
    <xf numFmtId="0" fontId="3" fillId="0" borderId="14" xfId="0" applyFont="1" applyBorder="1"/>
    <xf numFmtId="0" fontId="3" fillId="0" borderId="19" xfId="0" applyFont="1" applyBorder="1"/>
    <xf numFmtId="0" fontId="18" fillId="0" borderId="19" xfId="0" applyFont="1" applyBorder="1" applyProtection="1">
      <protection hidden="1"/>
    </xf>
    <xf numFmtId="164" fontId="7" fillId="0" borderId="22" xfId="3" applyNumberFormat="1" applyFont="1" applyFill="1" applyBorder="1" applyAlignment="1" applyProtection="1">
      <alignment horizontal="center"/>
      <protection hidden="1"/>
    </xf>
    <xf numFmtId="0" fontId="7" fillId="0" borderId="19" xfId="0" applyFont="1" applyBorder="1" applyAlignment="1" applyProtection="1">
      <alignment horizontal="left" indent="1"/>
      <protection hidden="1"/>
    </xf>
    <xf numFmtId="0" fontId="7" fillId="0" borderId="20" xfId="0" applyFont="1" applyBorder="1" applyAlignment="1" applyProtection="1">
      <alignment horizontal="left" indent="1"/>
      <protection hidden="1"/>
    </xf>
    <xf numFmtId="164" fontId="7" fillId="0" borderId="9" xfId="3" applyNumberFormat="1" applyFont="1" applyFill="1" applyBorder="1" applyAlignment="1" applyProtection="1">
      <alignment horizontal="center"/>
      <protection hidden="1"/>
    </xf>
    <xf numFmtId="164" fontId="7" fillId="0" borderId="23" xfId="3" applyNumberFormat="1" applyFont="1" applyFill="1" applyBorder="1" applyAlignment="1" applyProtection="1">
      <alignment horizontal="center"/>
      <protection hidden="1"/>
    </xf>
    <xf numFmtId="14" fontId="25" fillId="0" borderId="0" xfId="3" applyNumberFormat="1" applyFont="1" applyFill="1" applyBorder="1" applyAlignment="1" applyProtection="1">
      <alignment horizontal="center"/>
      <protection hidden="1"/>
    </xf>
    <xf numFmtId="0" fontId="25" fillId="0" borderId="0" xfId="0" applyFont="1" applyFill="1" applyBorder="1" applyAlignment="1">
      <alignment horizontal="center"/>
    </xf>
    <xf numFmtId="0" fontId="11" fillId="0" borderId="0" xfId="1" applyFont="1" applyAlignment="1">
      <alignment horizontal="left" vertical="center"/>
    </xf>
    <xf numFmtId="0" fontId="10" fillId="0" borderId="0" xfId="1" applyFont="1" applyProtection="1">
      <protection hidden="1"/>
    </xf>
    <xf numFmtId="0" fontId="17" fillId="0" borderId="0" xfId="1" applyFont="1" applyAlignment="1" applyProtection="1">
      <alignment vertical="center"/>
      <protection hidden="1"/>
    </xf>
    <xf numFmtId="14" fontId="3" fillId="0" borderId="0" xfId="0" applyNumberFormat="1" applyFont="1" applyProtection="1">
      <protection hidden="1"/>
    </xf>
    <xf numFmtId="2" fontId="3" fillId="0" borderId="0" xfId="0" applyNumberFormat="1" applyFont="1" applyProtection="1">
      <protection hidden="1"/>
    </xf>
    <xf numFmtId="0" fontId="3" fillId="0" borderId="0" xfId="0" applyFont="1" applyAlignment="1" applyProtection="1">
      <alignment horizontal="left"/>
      <protection hidden="1"/>
    </xf>
    <xf numFmtId="0" fontId="18" fillId="0" borderId="0" xfId="0" applyFont="1" applyProtection="1">
      <protection hidden="1"/>
    </xf>
    <xf numFmtId="0" fontId="3" fillId="0" borderId="0" xfId="0" applyFont="1" applyAlignment="1" applyProtection="1">
      <alignment horizontal="left" vertical="center" indent="1"/>
      <protection hidden="1"/>
    </xf>
    <xf numFmtId="0" fontId="27" fillId="0" borderId="0" xfId="0" applyFont="1" applyAlignment="1">
      <alignment horizontal="center"/>
    </xf>
    <xf numFmtId="0" fontId="28" fillId="0" borderId="0" xfId="0" applyFont="1" applyAlignment="1" applyProtection="1">
      <alignment horizontal="center" vertical="center" wrapText="1"/>
      <protection hidden="1"/>
    </xf>
    <xf numFmtId="0" fontId="29" fillId="0" borderId="0" xfId="0" applyFont="1" applyAlignment="1" applyProtection="1">
      <alignment horizontal="center"/>
      <protection hidden="1"/>
    </xf>
    <xf numFmtId="0" fontId="22" fillId="0" borderId="0" xfId="0" applyFont="1" applyAlignment="1" applyProtection="1">
      <alignment vertical="center" wrapText="1"/>
      <protection hidden="1"/>
    </xf>
    <xf numFmtId="0" fontId="20" fillId="0" borderId="0" xfId="0" applyFont="1" applyProtection="1">
      <protection hidden="1"/>
    </xf>
    <xf numFmtId="0" fontId="26" fillId="0" borderId="0" xfId="0" applyFont="1" applyFill="1" applyBorder="1" applyProtection="1">
      <protection hidden="1"/>
    </xf>
    <xf numFmtId="0" fontId="11" fillId="4" borderId="0" xfId="1" applyFont="1" applyFill="1" applyAlignment="1">
      <alignment horizontal="left" vertical="center"/>
    </xf>
    <xf numFmtId="0" fontId="6" fillId="0" borderId="0" xfId="6" applyFont="1" applyAlignment="1" applyProtection="1">
      <alignment vertical="center" wrapText="1"/>
    </xf>
    <xf numFmtId="0" fontId="6" fillId="0" borderId="0" xfId="1" applyFont="1" applyAlignment="1">
      <alignment vertical="center" wrapText="1"/>
    </xf>
    <xf numFmtId="0" fontId="15" fillId="0" borderId="0" xfId="6" applyFont="1" applyAlignment="1" applyProtection="1"/>
    <xf numFmtId="0" fontId="8" fillId="3" borderId="6"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wrapText="1"/>
      <protection hidden="1"/>
    </xf>
    <xf numFmtId="0" fontId="21" fillId="0" borderId="12" xfId="0" applyFont="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21" xfId="0" applyFont="1" applyBorder="1" applyAlignment="1" applyProtection="1">
      <alignment horizontal="center"/>
      <protection hidden="1"/>
    </xf>
    <xf numFmtId="0" fontId="21" fillId="0" borderId="0" xfId="0" applyFont="1" applyAlignment="1" applyProtection="1">
      <alignment horizontal="center"/>
      <protection hidden="1"/>
    </xf>
    <xf numFmtId="0" fontId="21" fillId="0" borderId="22" xfId="0" applyFont="1" applyBorder="1" applyAlignment="1" applyProtection="1">
      <alignment horizontal="center"/>
      <protection hidden="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0" fillId="0" borderId="19" xfId="0" applyFont="1" applyBorder="1" applyAlignment="1">
      <alignment horizontal="center"/>
    </xf>
    <xf numFmtId="0" fontId="20" fillId="0" borderId="20" xfId="0" applyFont="1" applyBorder="1" applyAlignment="1">
      <alignment horizontal="center"/>
    </xf>
    <xf numFmtId="0" fontId="8" fillId="3" borderId="4"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cellXfs>
  <cellStyles count="7">
    <cellStyle name="Heading 2" xfId="4" builtinId="17"/>
    <cellStyle name="Hyperlink" xfId="6" builtinId="8"/>
    <cellStyle name="Input" xfId="5" builtinId="20"/>
    <cellStyle name="Normal" xfId="0" builtinId="0"/>
    <cellStyle name="Normal 2" xfId="1" xr:uid="{00000000-0005-0000-0000-000004000000}"/>
    <cellStyle name="Normal 4" xfId="2" xr:uid="{00000000-0005-0000-0000-000005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22 May 2021)</c:v>
                </c:pt>
              </c:strCache>
            </c:strRef>
          </c:tx>
          <c:spPr>
            <a:solidFill>
              <a:srgbClr val="336699"/>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Wales'!$L$36:$L$42</c:f>
              <c:numCache>
                <c:formatCode>0.0</c:formatCode>
                <c:ptCount val="7"/>
                <c:pt idx="0">
                  <c:v>83.43</c:v>
                </c:pt>
                <c:pt idx="1">
                  <c:v>100.46</c:v>
                </c:pt>
                <c:pt idx="2">
                  <c:v>101.13</c:v>
                </c:pt>
                <c:pt idx="3">
                  <c:v>101.84</c:v>
                </c:pt>
                <c:pt idx="4">
                  <c:v>102.46</c:v>
                </c:pt>
                <c:pt idx="5">
                  <c:v>106.24</c:v>
                </c:pt>
                <c:pt idx="6">
                  <c:v>107.26</c:v>
                </c:pt>
              </c:numCache>
            </c:numRef>
          </c:val>
          <c:extLst>
            <c:ext xmlns:c16="http://schemas.microsoft.com/office/drawing/2014/chart" uri="{C3380CC4-5D6E-409C-BE32-E72D297353CC}">
              <c16:uniqueId val="{00000000-E775-4213-8A3F-DF58FD0AE5FD}"/>
            </c:ext>
          </c:extLst>
        </c:ser>
        <c:ser>
          <c:idx val="2"/>
          <c:order val="1"/>
          <c:tx>
            <c:strRef>
              <c:f>'New South Wales'!$K$7</c:f>
              <c:strCache>
                <c:ptCount val="1"/>
                <c:pt idx="0">
                  <c:v>Previous week (ending 12 Jun 2021)</c:v>
                </c:pt>
              </c:strCache>
            </c:strRef>
          </c:tx>
          <c:spPr>
            <a:solidFill>
              <a:srgbClr val="669966"/>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Wales'!$L$45:$L$51</c:f>
              <c:numCache>
                <c:formatCode>0.0</c:formatCode>
                <c:ptCount val="7"/>
                <c:pt idx="0">
                  <c:v>80.7</c:v>
                </c:pt>
                <c:pt idx="1">
                  <c:v>99.74</c:v>
                </c:pt>
                <c:pt idx="2">
                  <c:v>100.59</c:v>
                </c:pt>
                <c:pt idx="3">
                  <c:v>101.36</c:v>
                </c:pt>
                <c:pt idx="4">
                  <c:v>102.02</c:v>
                </c:pt>
                <c:pt idx="5">
                  <c:v>106.27</c:v>
                </c:pt>
                <c:pt idx="6">
                  <c:v>107.97</c:v>
                </c:pt>
              </c:numCache>
            </c:numRef>
          </c:val>
          <c:extLst>
            <c:ext xmlns:c16="http://schemas.microsoft.com/office/drawing/2014/chart" uri="{C3380CC4-5D6E-409C-BE32-E72D297353CC}">
              <c16:uniqueId val="{00000001-E775-4213-8A3F-DF58FD0AE5FD}"/>
            </c:ext>
          </c:extLst>
        </c:ser>
        <c:ser>
          <c:idx val="3"/>
          <c:order val="2"/>
          <c:tx>
            <c:strRef>
              <c:f>'New South Wales'!$K$8</c:f>
              <c:strCache>
                <c:ptCount val="1"/>
                <c:pt idx="0">
                  <c:v>This week (ending 19 Jun 2021)</c:v>
                </c:pt>
              </c:strCache>
            </c:strRef>
          </c:tx>
          <c:spPr>
            <a:solidFill>
              <a:srgbClr val="993366"/>
            </a:solidFill>
            <a:ln>
              <a:noFill/>
            </a:ln>
            <a:effectLst/>
          </c:spPr>
          <c:invertIfNegative val="0"/>
          <c:cat>
            <c:strRef>
              <c:f>'New South Wales'!$K$36:$K$42</c:f>
              <c:strCache>
                <c:ptCount val="7"/>
                <c:pt idx="0">
                  <c:v>Aged 15-19</c:v>
                </c:pt>
                <c:pt idx="1">
                  <c:v>Aged 20-29</c:v>
                </c:pt>
                <c:pt idx="2">
                  <c:v>Aged 30-39</c:v>
                </c:pt>
                <c:pt idx="3">
                  <c:v>Aged 40-49</c:v>
                </c:pt>
                <c:pt idx="4">
                  <c:v>Aged 50-59</c:v>
                </c:pt>
                <c:pt idx="5">
                  <c:v>Aged 60-69</c:v>
                </c:pt>
                <c:pt idx="6">
                  <c:v>Aged 70+</c:v>
                </c:pt>
              </c:strCache>
            </c:strRef>
          </c:cat>
          <c:val>
            <c:numRef>
              <c:f>'New South Wales'!$L$54:$L$60</c:f>
              <c:numCache>
                <c:formatCode>0.0</c:formatCode>
                <c:ptCount val="7"/>
                <c:pt idx="0">
                  <c:v>81.89</c:v>
                </c:pt>
                <c:pt idx="1">
                  <c:v>99.79</c:v>
                </c:pt>
                <c:pt idx="2">
                  <c:v>100.56</c:v>
                </c:pt>
                <c:pt idx="3">
                  <c:v>101.55</c:v>
                </c:pt>
                <c:pt idx="4">
                  <c:v>102.23</c:v>
                </c:pt>
                <c:pt idx="5">
                  <c:v>106.59</c:v>
                </c:pt>
                <c:pt idx="6">
                  <c:v>108.29</c:v>
                </c:pt>
              </c:numCache>
            </c:numRef>
          </c:val>
          <c:extLst>
            <c:ext xmlns:c16="http://schemas.microsoft.com/office/drawing/2014/chart" uri="{C3380CC4-5D6E-409C-BE32-E72D297353CC}">
              <c16:uniqueId val="{00000002-E775-4213-8A3F-DF58FD0AE5FD}"/>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Victoria!$K$157:$K$303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Victoria!$L$453:$L$599</c:f>
              <c:numCache>
                <c:formatCode>0.0</c:formatCode>
                <c:ptCount val="147"/>
                <c:pt idx="0">
                  <c:v>100</c:v>
                </c:pt>
                <c:pt idx="1">
                  <c:v>98.641999999999996</c:v>
                </c:pt>
                <c:pt idx="2">
                  <c:v>95.229900000000001</c:v>
                </c:pt>
                <c:pt idx="3">
                  <c:v>92.4636</c:v>
                </c:pt>
                <c:pt idx="4">
                  <c:v>91.411000000000001</c:v>
                </c:pt>
                <c:pt idx="5">
                  <c:v>91.415400000000005</c:v>
                </c:pt>
                <c:pt idx="6">
                  <c:v>92.1417</c:v>
                </c:pt>
                <c:pt idx="7">
                  <c:v>92.362899999999996</c:v>
                </c:pt>
                <c:pt idx="8">
                  <c:v>92.731399999999994</c:v>
                </c:pt>
                <c:pt idx="9">
                  <c:v>92.974900000000005</c:v>
                </c:pt>
                <c:pt idx="10">
                  <c:v>93.233199999999997</c:v>
                </c:pt>
                <c:pt idx="11">
                  <c:v>93.901200000000003</c:v>
                </c:pt>
                <c:pt idx="12">
                  <c:v>94.870099999999994</c:v>
                </c:pt>
                <c:pt idx="13">
                  <c:v>95.901399999999995</c:v>
                </c:pt>
                <c:pt idx="14">
                  <c:v>96.034999999999997</c:v>
                </c:pt>
                <c:pt idx="15">
                  <c:v>95.070999999999998</c:v>
                </c:pt>
                <c:pt idx="16">
                  <c:v>96.272599999999997</c:v>
                </c:pt>
                <c:pt idx="17">
                  <c:v>96.990300000000005</c:v>
                </c:pt>
                <c:pt idx="18">
                  <c:v>96.865200000000002</c:v>
                </c:pt>
                <c:pt idx="19">
                  <c:v>96.774799999999999</c:v>
                </c:pt>
                <c:pt idx="20">
                  <c:v>96.839500000000001</c:v>
                </c:pt>
                <c:pt idx="21">
                  <c:v>96.226200000000006</c:v>
                </c:pt>
                <c:pt idx="22">
                  <c:v>95.516499999999994</c:v>
                </c:pt>
                <c:pt idx="23">
                  <c:v>95.323499999999996</c:v>
                </c:pt>
                <c:pt idx="24">
                  <c:v>95.535600000000002</c:v>
                </c:pt>
                <c:pt idx="25">
                  <c:v>95.717600000000004</c:v>
                </c:pt>
                <c:pt idx="26">
                  <c:v>96.058999999999997</c:v>
                </c:pt>
                <c:pt idx="27">
                  <c:v>96.177800000000005</c:v>
                </c:pt>
                <c:pt idx="28">
                  <c:v>96.0916</c:v>
                </c:pt>
                <c:pt idx="29">
                  <c:v>95.461100000000002</c:v>
                </c:pt>
                <c:pt idx="30">
                  <c:v>95.897999999999996</c:v>
                </c:pt>
                <c:pt idx="31">
                  <c:v>96.671499999999995</c:v>
                </c:pt>
                <c:pt idx="32">
                  <c:v>97.033100000000005</c:v>
                </c:pt>
                <c:pt idx="33">
                  <c:v>97.816999999999993</c:v>
                </c:pt>
                <c:pt idx="34">
                  <c:v>98.687399999999997</c:v>
                </c:pt>
                <c:pt idx="35">
                  <c:v>99.757499999999993</c:v>
                </c:pt>
                <c:pt idx="36">
                  <c:v>100.2403</c:v>
                </c:pt>
                <c:pt idx="37">
                  <c:v>100.8733</c:v>
                </c:pt>
                <c:pt idx="38">
                  <c:v>101.58029999999999</c:v>
                </c:pt>
                <c:pt idx="39">
                  <c:v>101.792</c:v>
                </c:pt>
                <c:pt idx="40">
                  <c:v>101.2741</c:v>
                </c:pt>
                <c:pt idx="41">
                  <c:v>97.829099999999997</c:v>
                </c:pt>
                <c:pt idx="42">
                  <c:v>95.304900000000004</c:v>
                </c:pt>
                <c:pt idx="43">
                  <c:v>96.184899999999999</c:v>
                </c:pt>
                <c:pt idx="44">
                  <c:v>98.130300000000005</c:v>
                </c:pt>
                <c:pt idx="45">
                  <c:v>99.207099999999997</c:v>
                </c:pt>
                <c:pt idx="46">
                  <c:v>99.813900000000004</c:v>
                </c:pt>
                <c:pt idx="47">
                  <c:v>100.4238</c:v>
                </c:pt>
                <c:pt idx="48">
                  <c:v>100.8856</c:v>
                </c:pt>
                <c:pt idx="49">
                  <c:v>101.2286</c:v>
                </c:pt>
                <c:pt idx="50">
                  <c:v>101.77460000000001</c:v>
                </c:pt>
                <c:pt idx="51">
                  <c:v>101.959</c:v>
                </c:pt>
                <c:pt idx="52">
                  <c:v>102.4357</c:v>
                </c:pt>
                <c:pt idx="53">
                  <c:v>103.10720000000001</c:v>
                </c:pt>
                <c:pt idx="54">
                  <c:v>103.2011</c:v>
                </c:pt>
                <c:pt idx="55">
                  <c:v>102.376</c:v>
                </c:pt>
                <c:pt idx="56">
                  <c:v>101.9785</c:v>
                </c:pt>
                <c:pt idx="57">
                  <c:v>101.715</c:v>
                </c:pt>
                <c:pt idx="58">
                  <c:v>102.1829</c:v>
                </c:pt>
                <c:pt idx="59">
                  <c:v>102.55670000000001</c:v>
                </c:pt>
                <c:pt idx="60">
                  <c:v>102.7734</c:v>
                </c:pt>
                <c:pt idx="61">
                  <c:v>103.5421</c:v>
                </c:pt>
                <c:pt idx="62">
                  <c:v>103.8051</c:v>
                </c:pt>
                <c:pt idx="63">
                  <c:v>103.3524</c:v>
                </c:pt>
                <c:pt idx="64">
                  <c:v>101.44</c:v>
                </c:pt>
                <c:pt idx="65">
                  <c:v>101.2276</c:v>
                </c:pt>
                <c:pt idx="66">
                  <c:v>101.8819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A30-4083-8B1E-94DB6F8B75C5}"/>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FA30-4083-8B1E-94DB6F8B75C5}"/>
              </c:ext>
            </c:extLst>
          </c:dPt>
          <c:cat>
            <c:strRef>
              <c:f>Victoria!$K$157:$K$303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Victoria!$L$601:$L$747</c:f>
              <c:numCache>
                <c:formatCode>0.0</c:formatCode>
                <c:ptCount val="147"/>
                <c:pt idx="0">
                  <c:v>100</c:v>
                </c:pt>
                <c:pt idx="1">
                  <c:v>99.597399999999993</c:v>
                </c:pt>
                <c:pt idx="2">
                  <c:v>98.165400000000005</c:v>
                </c:pt>
                <c:pt idx="3">
                  <c:v>96.839600000000004</c:v>
                </c:pt>
                <c:pt idx="4">
                  <c:v>94.572500000000005</c:v>
                </c:pt>
                <c:pt idx="5">
                  <c:v>94.358900000000006</c:v>
                </c:pt>
                <c:pt idx="6">
                  <c:v>95.403499999999994</c:v>
                </c:pt>
                <c:pt idx="7">
                  <c:v>95.667400000000001</c:v>
                </c:pt>
                <c:pt idx="8">
                  <c:v>93.875500000000002</c:v>
                </c:pt>
                <c:pt idx="9">
                  <c:v>93.1828</c:v>
                </c:pt>
                <c:pt idx="10">
                  <c:v>92.929699999999997</c:v>
                </c:pt>
                <c:pt idx="11">
                  <c:v>93.296499999999995</c:v>
                </c:pt>
                <c:pt idx="12">
                  <c:v>96.593999999999994</c:v>
                </c:pt>
                <c:pt idx="13">
                  <c:v>97.667400000000001</c:v>
                </c:pt>
                <c:pt idx="14">
                  <c:v>98.735200000000006</c:v>
                </c:pt>
                <c:pt idx="15">
                  <c:v>98.727800000000002</c:v>
                </c:pt>
                <c:pt idx="16">
                  <c:v>100.5827</c:v>
                </c:pt>
                <c:pt idx="17">
                  <c:v>97.605800000000002</c:v>
                </c:pt>
                <c:pt idx="18">
                  <c:v>97.429199999999994</c:v>
                </c:pt>
                <c:pt idx="19">
                  <c:v>96.645799999999994</c:v>
                </c:pt>
                <c:pt idx="20">
                  <c:v>97.944100000000006</c:v>
                </c:pt>
                <c:pt idx="21">
                  <c:v>97.741100000000003</c:v>
                </c:pt>
                <c:pt idx="22">
                  <c:v>96.649500000000003</c:v>
                </c:pt>
                <c:pt idx="23">
                  <c:v>96.013900000000007</c:v>
                </c:pt>
                <c:pt idx="24">
                  <c:v>96.554299999999998</c:v>
                </c:pt>
                <c:pt idx="25">
                  <c:v>98.677700000000002</c:v>
                </c:pt>
                <c:pt idx="26">
                  <c:v>99.545000000000002</c:v>
                </c:pt>
                <c:pt idx="27">
                  <c:v>100.6323</c:v>
                </c:pt>
                <c:pt idx="28">
                  <c:v>100.2094</c:v>
                </c:pt>
                <c:pt idx="29">
                  <c:v>97.749099999999999</c:v>
                </c:pt>
                <c:pt idx="30">
                  <c:v>96.377700000000004</c:v>
                </c:pt>
                <c:pt idx="31">
                  <c:v>97.051199999999994</c:v>
                </c:pt>
                <c:pt idx="32">
                  <c:v>96.758700000000005</c:v>
                </c:pt>
                <c:pt idx="33">
                  <c:v>97.567700000000002</c:v>
                </c:pt>
                <c:pt idx="34">
                  <c:v>100.02509999999999</c:v>
                </c:pt>
                <c:pt idx="35">
                  <c:v>101.5998</c:v>
                </c:pt>
                <c:pt idx="36">
                  <c:v>101.7046</c:v>
                </c:pt>
                <c:pt idx="37">
                  <c:v>102.41370000000001</c:v>
                </c:pt>
                <c:pt idx="38">
                  <c:v>104.4409</c:v>
                </c:pt>
                <c:pt idx="39">
                  <c:v>105.6528</c:v>
                </c:pt>
                <c:pt idx="40">
                  <c:v>106.64660000000001</c:v>
                </c:pt>
                <c:pt idx="41">
                  <c:v>101.32259999999999</c:v>
                </c:pt>
                <c:pt idx="42">
                  <c:v>97.366900000000001</c:v>
                </c:pt>
                <c:pt idx="43">
                  <c:v>97.830399999999997</c:v>
                </c:pt>
                <c:pt idx="44">
                  <c:v>99.606999999999999</c:v>
                </c:pt>
                <c:pt idx="45">
                  <c:v>100.2056</c:v>
                </c:pt>
                <c:pt idx="46">
                  <c:v>100.8545</c:v>
                </c:pt>
                <c:pt idx="47">
                  <c:v>104.26139999999999</c:v>
                </c:pt>
                <c:pt idx="48">
                  <c:v>104.8289</c:v>
                </c:pt>
                <c:pt idx="49">
                  <c:v>104.4161</c:v>
                </c:pt>
                <c:pt idx="50">
                  <c:v>105.9237</c:v>
                </c:pt>
                <c:pt idx="51">
                  <c:v>105.5438</c:v>
                </c:pt>
                <c:pt idx="52">
                  <c:v>105.8544</c:v>
                </c:pt>
                <c:pt idx="53">
                  <c:v>107.3001</c:v>
                </c:pt>
                <c:pt idx="54">
                  <c:v>108.20950000000001</c:v>
                </c:pt>
                <c:pt idx="55">
                  <c:v>107.4064</c:v>
                </c:pt>
                <c:pt idx="56">
                  <c:v>105.9546</c:v>
                </c:pt>
                <c:pt idx="57">
                  <c:v>105.8938</c:v>
                </c:pt>
                <c:pt idx="58">
                  <c:v>105.7932</c:v>
                </c:pt>
                <c:pt idx="59">
                  <c:v>106.13079999999999</c:v>
                </c:pt>
                <c:pt idx="60">
                  <c:v>105.69370000000001</c:v>
                </c:pt>
                <c:pt idx="61">
                  <c:v>106.1859</c:v>
                </c:pt>
                <c:pt idx="62">
                  <c:v>106.22880000000001</c:v>
                </c:pt>
                <c:pt idx="63">
                  <c:v>105.1972</c:v>
                </c:pt>
                <c:pt idx="64">
                  <c:v>104.4812</c:v>
                </c:pt>
                <c:pt idx="65">
                  <c:v>104.0774</c:v>
                </c:pt>
                <c:pt idx="66">
                  <c:v>104.8978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FA30-4083-8B1E-94DB6F8B75C5}"/>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Victoria!$K$157:$K$303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Victoria!$L$157:$L$303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FA30-4083-8B1E-94DB6F8B75C5}"/>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Victoria!$K$157:$K$303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Victoria!$L$305:$L$451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FA30-4083-8B1E-94DB6F8B75C5}"/>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22 May 2021)</c:v>
                </c:pt>
              </c:strCache>
            </c:strRef>
          </c:tx>
          <c:spPr>
            <a:solidFill>
              <a:srgbClr val="336699"/>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Queensland!$L$36:$L$42</c:f>
              <c:numCache>
                <c:formatCode>0.0</c:formatCode>
                <c:ptCount val="7"/>
                <c:pt idx="0">
                  <c:v>85.24</c:v>
                </c:pt>
                <c:pt idx="1">
                  <c:v>102.32</c:v>
                </c:pt>
                <c:pt idx="2">
                  <c:v>102.83</c:v>
                </c:pt>
                <c:pt idx="3">
                  <c:v>101.92</c:v>
                </c:pt>
                <c:pt idx="4">
                  <c:v>103.88</c:v>
                </c:pt>
                <c:pt idx="5">
                  <c:v>107.75</c:v>
                </c:pt>
                <c:pt idx="6">
                  <c:v>108.5</c:v>
                </c:pt>
              </c:numCache>
            </c:numRef>
          </c:val>
          <c:extLst>
            <c:ext xmlns:c16="http://schemas.microsoft.com/office/drawing/2014/chart" uri="{C3380CC4-5D6E-409C-BE32-E72D297353CC}">
              <c16:uniqueId val="{00000000-FD59-47D5-BD5A-8C2C418F2F28}"/>
            </c:ext>
          </c:extLst>
        </c:ser>
        <c:ser>
          <c:idx val="2"/>
          <c:order val="1"/>
          <c:tx>
            <c:strRef>
              <c:f>Queensland!$K$7</c:f>
              <c:strCache>
                <c:ptCount val="1"/>
                <c:pt idx="0">
                  <c:v>Previous week (ending 12 Jun 2021)</c:v>
                </c:pt>
              </c:strCache>
            </c:strRef>
          </c:tx>
          <c:spPr>
            <a:solidFill>
              <a:srgbClr val="669966"/>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Queensland!$L$45:$L$51</c:f>
              <c:numCache>
                <c:formatCode>0.0</c:formatCode>
                <c:ptCount val="7"/>
                <c:pt idx="0">
                  <c:v>83.07</c:v>
                </c:pt>
                <c:pt idx="1">
                  <c:v>101.94</c:v>
                </c:pt>
                <c:pt idx="2">
                  <c:v>102.52</c:v>
                </c:pt>
                <c:pt idx="3">
                  <c:v>101.65</c:v>
                </c:pt>
                <c:pt idx="4">
                  <c:v>104.03</c:v>
                </c:pt>
                <c:pt idx="5">
                  <c:v>108.31</c:v>
                </c:pt>
                <c:pt idx="6">
                  <c:v>110.4</c:v>
                </c:pt>
              </c:numCache>
            </c:numRef>
          </c:val>
          <c:extLst>
            <c:ext xmlns:c16="http://schemas.microsoft.com/office/drawing/2014/chart" uri="{C3380CC4-5D6E-409C-BE32-E72D297353CC}">
              <c16:uniqueId val="{00000001-FD59-47D5-BD5A-8C2C418F2F28}"/>
            </c:ext>
          </c:extLst>
        </c:ser>
        <c:ser>
          <c:idx val="3"/>
          <c:order val="2"/>
          <c:tx>
            <c:strRef>
              <c:f>Queensland!$K$8</c:f>
              <c:strCache>
                <c:ptCount val="1"/>
                <c:pt idx="0">
                  <c:v>This week (ending 19 Jun 2021)</c:v>
                </c:pt>
              </c:strCache>
            </c:strRef>
          </c:tx>
          <c:spPr>
            <a:solidFill>
              <a:srgbClr val="993366"/>
            </a:solidFill>
            <a:ln>
              <a:noFill/>
            </a:ln>
            <a:effectLst/>
          </c:spPr>
          <c:invertIfNegative val="0"/>
          <c:cat>
            <c:strRef>
              <c:f>Queensland!$K$36:$K$42</c:f>
              <c:strCache>
                <c:ptCount val="7"/>
                <c:pt idx="0">
                  <c:v>Aged 15-19</c:v>
                </c:pt>
                <c:pt idx="1">
                  <c:v>Aged 20-29</c:v>
                </c:pt>
                <c:pt idx="2">
                  <c:v>Aged 30-39</c:v>
                </c:pt>
                <c:pt idx="3">
                  <c:v>Aged 40-49</c:v>
                </c:pt>
                <c:pt idx="4">
                  <c:v>Aged 50-59</c:v>
                </c:pt>
                <c:pt idx="5">
                  <c:v>Aged 60-69</c:v>
                </c:pt>
                <c:pt idx="6">
                  <c:v>Aged 70+</c:v>
                </c:pt>
              </c:strCache>
            </c:strRef>
          </c:cat>
          <c:val>
            <c:numRef>
              <c:f>Queensland!$L$54:$L$60</c:f>
              <c:numCache>
                <c:formatCode>0.0</c:formatCode>
                <c:ptCount val="7"/>
                <c:pt idx="0">
                  <c:v>84.38</c:v>
                </c:pt>
                <c:pt idx="1">
                  <c:v>102.12</c:v>
                </c:pt>
                <c:pt idx="2">
                  <c:v>102.73</c:v>
                </c:pt>
                <c:pt idx="3">
                  <c:v>102.05</c:v>
                </c:pt>
                <c:pt idx="4">
                  <c:v>104.49</c:v>
                </c:pt>
                <c:pt idx="5">
                  <c:v>108.75</c:v>
                </c:pt>
                <c:pt idx="6">
                  <c:v>110.63</c:v>
                </c:pt>
              </c:numCache>
            </c:numRef>
          </c:val>
          <c:extLst>
            <c:ext xmlns:c16="http://schemas.microsoft.com/office/drawing/2014/chart" uri="{C3380CC4-5D6E-409C-BE32-E72D297353CC}">
              <c16:uniqueId val="{00000002-FD59-47D5-BD5A-8C2C418F2F2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Queensland!$K$4</c:f>
              <c:strCache>
                <c:ptCount val="1"/>
                <c:pt idx="0">
                  <c:v>Previous month (week ending 22 May 2021)</c:v>
                </c:pt>
              </c:strCache>
            </c:strRef>
          </c:tx>
          <c:spPr>
            <a:solidFill>
              <a:srgbClr val="336699"/>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Queensland!$L$65:$L$71</c:f>
              <c:numCache>
                <c:formatCode>0.0</c:formatCode>
                <c:ptCount val="7"/>
                <c:pt idx="0">
                  <c:v>85.88</c:v>
                </c:pt>
                <c:pt idx="1">
                  <c:v>102.54</c:v>
                </c:pt>
                <c:pt idx="2">
                  <c:v>104.49</c:v>
                </c:pt>
                <c:pt idx="3">
                  <c:v>102.06</c:v>
                </c:pt>
                <c:pt idx="4">
                  <c:v>103.38</c:v>
                </c:pt>
                <c:pt idx="5">
                  <c:v>106.11</c:v>
                </c:pt>
                <c:pt idx="6">
                  <c:v>108.32</c:v>
                </c:pt>
              </c:numCache>
            </c:numRef>
          </c:val>
          <c:extLst>
            <c:ext xmlns:c16="http://schemas.microsoft.com/office/drawing/2014/chart" uri="{C3380CC4-5D6E-409C-BE32-E72D297353CC}">
              <c16:uniqueId val="{00000000-F858-4FDC-B103-8A2DA1F0B52C}"/>
            </c:ext>
          </c:extLst>
        </c:ser>
        <c:ser>
          <c:idx val="2"/>
          <c:order val="1"/>
          <c:tx>
            <c:strRef>
              <c:f>Queensland!$K$7</c:f>
              <c:strCache>
                <c:ptCount val="1"/>
                <c:pt idx="0">
                  <c:v>Previous week (ending 12 Jun 2021)</c:v>
                </c:pt>
              </c:strCache>
            </c:strRef>
          </c:tx>
          <c:spPr>
            <a:solidFill>
              <a:srgbClr val="669966"/>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Queensland!$L$74:$L$80</c:f>
              <c:numCache>
                <c:formatCode>0.0</c:formatCode>
                <c:ptCount val="7"/>
                <c:pt idx="0">
                  <c:v>83.53</c:v>
                </c:pt>
                <c:pt idx="1">
                  <c:v>102.14</c:v>
                </c:pt>
                <c:pt idx="2">
                  <c:v>104.54</c:v>
                </c:pt>
                <c:pt idx="3">
                  <c:v>102.11</c:v>
                </c:pt>
                <c:pt idx="4">
                  <c:v>103.79</c:v>
                </c:pt>
                <c:pt idx="5">
                  <c:v>107.2</c:v>
                </c:pt>
                <c:pt idx="6">
                  <c:v>110.81</c:v>
                </c:pt>
              </c:numCache>
            </c:numRef>
          </c:val>
          <c:extLst>
            <c:ext xmlns:c16="http://schemas.microsoft.com/office/drawing/2014/chart" uri="{C3380CC4-5D6E-409C-BE32-E72D297353CC}">
              <c16:uniqueId val="{00000001-F858-4FDC-B103-8A2DA1F0B52C}"/>
            </c:ext>
          </c:extLst>
        </c:ser>
        <c:ser>
          <c:idx val="3"/>
          <c:order val="2"/>
          <c:tx>
            <c:strRef>
              <c:f>Queensland!$K$8</c:f>
              <c:strCache>
                <c:ptCount val="1"/>
                <c:pt idx="0">
                  <c:v>This week (ending 19 Jun 2021)</c:v>
                </c:pt>
              </c:strCache>
            </c:strRef>
          </c:tx>
          <c:spPr>
            <a:solidFill>
              <a:srgbClr val="993366"/>
            </a:solidFill>
            <a:ln>
              <a:noFill/>
            </a:ln>
            <a:effectLst/>
          </c:spPr>
          <c:invertIfNegative val="0"/>
          <c:cat>
            <c:strRef>
              <c:f>Queensland!$K$65:$K$71</c:f>
              <c:strCache>
                <c:ptCount val="7"/>
                <c:pt idx="0">
                  <c:v>Aged 15-19</c:v>
                </c:pt>
                <c:pt idx="1">
                  <c:v>Aged 20-29</c:v>
                </c:pt>
                <c:pt idx="2">
                  <c:v>Aged 30-39</c:v>
                </c:pt>
                <c:pt idx="3">
                  <c:v>Aged 40-49</c:v>
                </c:pt>
                <c:pt idx="4">
                  <c:v>Aged 50-59</c:v>
                </c:pt>
                <c:pt idx="5">
                  <c:v>Aged 60-69</c:v>
                </c:pt>
                <c:pt idx="6">
                  <c:v>Aged 70+</c:v>
                </c:pt>
              </c:strCache>
            </c:strRef>
          </c:cat>
          <c:val>
            <c:numRef>
              <c:f>Queensland!$L$83:$L$89</c:f>
              <c:numCache>
                <c:formatCode>0.0</c:formatCode>
                <c:ptCount val="7"/>
                <c:pt idx="0">
                  <c:v>84.87</c:v>
                </c:pt>
                <c:pt idx="1">
                  <c:v>102.11</c:v>
                </c:pt>
                <c:pt idx="2">
                  <c:v>104.62</c:v>
                </c:pt>
                <c:pt idx="3">
                  <c:v>102.31</c:v>
                </c:pt>
                <c:pt idx="4">
                  <c:v>104</c:v>
                </c:pt>
                <c:pt idx="5">
                  <c:v>107.56</c:v>
                </c:pt>
                <c:pt idx="6">
                  <c:v>111.46</c:v>
                </c:pt>
              </c:numCache>
            </c:numRef>
          </c:val>
          <c:extLst>
            <c:ext xmlns:c16="http://schemas.microsoft.com/office/drawing/2014/chart" uri="{C3380CC4-5D6E-409C-BE32-E72D297353CC}">
              <c16:uniqueId val="{00000002-F858-4FDC-B103-8A2DA1F0B52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Queensland!$K$9</c:f>
              <c:strCache>
                <c:ptCount val="1"/>
                <c:pt idx="0">
                  <c:v>Week ending 14 Mar 2020</c:v>
                </c:pt>
              </c:strCache>
            </c:strRef>
          </c:tx>
          <c:spPr>
            <a:solidFill>
              <a:srgbClr val="99CC66"/>
            </a:solidFill>
            <a:ln>
              <a:noFill/>
            </a:ln>
            <a:effectLst/>
          </c:spPr>
          <c:invertIfNegative val="0"/>
          <c:cat>
            <c:strRef>
              <c:f>Queensland!$K$116:$K$134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Queensland!$L$116:$L$134</c:f>
              <c:numCache>
                <c:formatCode>0.0%</c:formatCode>
                <c:ptCount val="19"/>
                <c:pt idx="0">
                  <c:v>1.4200000000000001E-2</c:v>
                </c:pt>
                <c:pt idx="1">
                  <c:v>2.1499999999999998E-2</c:v>
                </c:pt>
                <c:pt idx="2">
                  <c:v>6.8900000000000003E-2</c:v>
                </c:pt>
                <c:pt idx="3">
                  <c:v>1.18E-2</c:v>
                </c:pt>
                <c:pt idx="4">
                  <c:v>7.2599999999999998E-2</c:v>
                </c:pt>
                <c:pt idx="5">
                  <c:v>4.3400000000000001E-2</c:v>
                </c:pt>
                <c:pt idx="6">
                  <c:v>0.10589999999999999</c:v>
                </c:pt>
                <c:pt idx="7">
                  <c:v>7.5200000000000003E-2</c:v>
                </c:pt>
                <c:pt idx="8">
                  <c:v>4.5499999999999999E-2</c:v>
                </c:pt>
                <c:pt idx="9">
                  <c:v>9.7000000000000003E-3</c:v>
                </c:pt>
                <c:pt idx="10">
                  <c:v>2.8199999999999999E-2</c:v>
                </c:pt>
                <c:pt idx="11">
                  <c:v>2.3099999999999999E-2</c:v>
                </c:pt>
                <c:pt idx="12">
                  <c:v>7.3300000000000004E-2</c:v>
                </c:pt>
                <c:pt idx="13">
                  <c:v>6.8500000000000005E-2</c:v>
                </c:pt>
                <c:pt idx="14">
                  <c:v>5.9799999999999999E-2</c:v>
                </c:pt>
                <c:pt idx="15">
                  <c:v>5.57E-2</c:v>
                </c:pt>
                <c:pt idx="16">
                  <c:v>0.16289999999999999</c:v>
                </c:pt>
                <c:pt idx="17">
                  <c:v>1.61E-2</c:v>
                </c:pt>
                <c:pt idx="18">
                  <c:v>4.0099999999999997E-2</c:v>
                </c:pt>
              </c:numCache>
            </c:numRef>
          </c:val>
          <c:extLst>
            <c:ext xmlns:c16="http://schemas.microsoft.com/office/drawing/2014/chart" uri="{C3380CC4-5D6E-409C-BE32-E72D297353CC}">
              <c16:uniqueId val="{00000000-7F3F-4569-8C1E-6D32098C2DB2}"/>
            </c:ext>
          </c:extLst>
        </c:ser>
        <c:ser>
          <c:idx val="0"/>
          <c:order val="1"/>
          <c:tx>
            <c:strRef>
              <c:f>Queensland!$K$8</c:f>
              <c:strCache>
                <c:ptCount val="1"/>
                <c:pt idx="0">
                  <c:v>This week (ending 19 Jun 2021)</c:v>
                </c:pt>
              </c:strCache>
            </c:strRef>
          </c:tx>
          <c:spPr>
            <a:solidFill>
              <a:srgbClr val="993366"/>
            </a:solidFill>
            <a:ln>
              <a:noFill/>
            </a:ln>
            <a:effectLst/>
          </c:spPr>
          <c:invertIfNegative val="0"/>
          <c:cat>
            <c:strRef>
              <c:f>Queensland!$K$116:$K$134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Queensland!$L$136:$L$154</c:f>
              <c:numCache>
                <c:formatCode>0.0%</c:formatCode>
                <c:ptCount val="19"/>
                <c:pt idx="0">
                  <c:v>1.4800000000000001E-2</c:v>
                </c:pt>
                <c:pt idx="1">
                  <c:v>1.9900000000000001E-2</c:v>
                </c:pt>
                <c:pt idx="2">
                  <c:v>6.59E-2</c:v>
                </c:pt>
                <c:pt idx="3">
                  <c:v>1.1299999999999999E-2</c:v>
                </c:pt>
                <c:pt idx="4">
                  <c:v>7.5499999999999998E-2</c:v>
                </c:pt>
                <c:pt idx="5">
                  <c:v>4.2099999999999999E-2</c:v>
                </c:pt>
                <c:pt idx="6">
                  <c:v>0.1062</c:v>
                </c:pt>
                <c:pt idx="7">
                  <c:v>7.0699999999999999E-2</c:v>
                </c:pt>
                <c:pt idx="8">
                  <c:v>4.1599999999999998E-2</c:v>
                </c:pt>
                <c:pt idx="9">
                  <c:v>8.5000000000000006E-3</c:v>
                </c:pt>
                <c:pt idx="10">
                  <c:v>3.0700000000000002E-2</c:v>
                </c:pt>
                <c:pt idx="11">
                  <c:v>2.3199999999999998E-2</c:v>
                </c:pt>
                <c:pt idx="12">
                  <c:v>7.4700000000000003E-2</c:v>
                </c:pt>
                <c:pt idx="13">
                  <c:v>7.2999999999999995E-2</c:v>
                </c:pt>
                <c:pt idx="14">
                  <c:v>6.4899999999999999E-2</c:v>
                </c:pt>
                <c:pt idx="15">
                  <c:v>5.6000000000000001E-2</c:v>
                </c:pt>
                <c:pt idx="16">
                  <c:v>0.16170000000000001</c:v>
                </c:pt>
                <c:pt idx="17">
                  <c:v>1.5800000000000002E-2</c:v>
                </c:pt>
                <c:pt idx="18">
                  <c:v>4.02E-2</c:v>
                </c:pt>
              </c:numCache>
            </c:numRef>
          </c:val>
          <c:extLst>
            <c:ext xmlns:c16="http://schemas.microsoft.com/office/drawing/2014/chart" uri="{C3380CC4-5D6E-409C-BE32-E72D297353CC}">
              <c16:uniqueId val="{00000001-7F3F-4569-8C1E-6D32098C2DB2}"/>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Queensland!$K$94:$K$112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Queensland!$L$94:$L$112</c:f>
              <c:numCache>
                <c:formatCode>0.0%</c:formatCode>
                <c:ptCount val="19"/>
                <c:pt idx="0">
                  <c:v>7.9799999999999996E-2</c:v>
                </c:pt>
                <c:pt idx="1">
                  <c:v>-4.0899999999999999E-2</c:v>
                </c:pt>
                <c:pt idx="2">
                  <c:v>-6.7999999999999996E-3</c:v>
                </c:pt>
                <c:pt idx="3">
                  <c:v>-3.7000000000000002E-3</c:v>
                </c:pt>
                <c:pt idx="4">
                  <c:v>8.1000000000000003E-2</c:v>
                </c:pt>
                <c:pt idx="5">
                  <c:v>7.3000000000000001E-3</c:v>
                </c:pt>
                <c:pt idx="6">
                  <c:v>4.24E-2</c:v>
                </c:pt>
                <c:pt idx="7">
                  <c:v>-2.3900000000000001E-2</c:v>
                </c:pt>
                <c:pt idx="8">
                  <c:v>-5.1999999999999998E-2</c:v>
                </c:pt>
                <c:pt idx="9">
                  <c:v>-8.8499999999999995E-2</c:v>
                </c:pt>
                <c:pt idx="10">
                  <c:v>0.1278</c:v>
                </c:pt>
                <c:pt idx="11">
                  <c:v>3.9800000000000002E-2</c:v>
                </c:pt>
                <c:pt idx="12">
                  <c:v>5.8999999999999997E-2</c:v>
                </c:pt>
                <c:pt idx="13">
                  <c:v>0.1077</c:v>
                </c:pt>
                <c:pt idx="14">
                  <c:v>0.12839999999999999</c:v>
                </c:pt>
                <c:pt idx="15">
                  <c:v>4.3999999999999997E-2</c:v>
                </c:pt>
                <c:pt idx="16">
                  <c:v>3.1399999999999997E-2</c:v>
                </c:pt>
                <c:pt idx="17">
                  <c:v>1.7600000000000001E-2</c:v>
                </c:pt>
                <c:pt idx="18">
                  <c:v>4.2500000000000003E-2</c:v>
                </c:pt>
              </c:numCache>
            </c:numRef>
          </c:val>
          <c:extLst>
            <c:ext xmlns:c16="http://schemas.microsoft.com/office/drawing/2014/chart" uri="{C3380CC4-5D6E-409C-BE32-E72D297353CC}">
              <c16:uniqueId val="{00000000-E85A-40F6-AB0C-CEB689C3D450}"/>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150000000000000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Queensland!$K$157:$K$303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Queensland!$L$453:$L$599</c:f>
              <c:numCache>
                <c:formatCode>0.0</c:formatCode>
                <c:ptCount val="147"/>
                <c:pt idx="0">
                  <c:v>100</c:v>
                </c:pt>
                <c:pt idx="1">
                  <c:v>99.3215</c:v>
                </c:pt>
                <c:pt idx="2">
                  <c:v>95.463300000000004</c:v>
                </c:pt>
                <c:pt idx="3">
                  <c:v>93.06</c:v>
                </c:pt>
                <c:pt idx="4">
                  <c:v>91.351600000000005</c:v>
                </c:pt>
                <c:pt idx="5">
                  <c:v>91.484200000000001</c:v>
                </c:pt>
                <c:pt idx="6">
                  <c:v>92.266400000000004</c:v>
                </c:pt>
                <c:pt idx="7">
                  <c:v>92.859200000000001</c:v>
                </c:pt>
                <c:pt idx="8">
                  <c:v>93.615799999999993</c:v>
                </c:pt>
                <c:pt idx="9">
                  <c:v>94.227500000000006</c:v>
                </c:pt>
                <c:pt idx="10">
                  <c:v>94.412300000000002</c:v>
                </c:pt>
                <c:pt idx="11">
                  <c:v>94.691800000000001</c:v>
                </c:pt>
                <c:pt idx="12">
                  <c:v>95.546800000000005</c:v>
                </c:pt>
                <c:pt idx="13">
                  <c:v>96.100499999999997</c:v>
                </c:pt>
                <c:pt idx="14">
                  <c:v>96.082999999999998</c:v>
                </c:pt>
                <c:pt idx="15">
                  <c:v>95.840699999999998</c:v>
                </c:pt>
                <c:pt idx="16">
                  <c:v>97.052099999999996</c:v>
                </c:pt>
                <c:pt idx="17">
                  <c:v>98.440600000000003</c:v>
                </c:pt>
                <c:pt idx="18">
                  <c:v>98.972499999999997</c:v>
                </c:pt>
                <c:pt idx="19">
                  <c:v>99.335999999999999</c:v>
                </c:pt>
                <c:pt idx="20">
                  <c:v>99.328999999999994</c:v>
                </c:pt>
                <c:pt idx="21">
                  <c:v>99.623599999999996</c:v>
                </c:pt>
                <c:pt idx="22">
                  <c:v>99.550200000000004</c:v>
                </c:pt>
                <c:pt idx="23">
                  <c:v>99.921199999999999</c:v>
                </c:pt>
                <c:pt idx="24">
                  <c:v>99.697299999999998</c:v>
                </c:pt>
                <c:pt idx="25">
                  <c:v>100.0197</c:v>
                </c:pt>
                <c:pt idx="26">
                  <c:v>100.7552</c:v>
                </c:pt>
                <c:pt idx="27">
                  <c:v>100.96559999999999</c:v>
                </c:pt>
                <c:pt idx="28">
                  <c:v>100.3519</c:v>
                </c:pt>
                <c:pt idx="29">
                  <c:v>99.616900000000001</c:v>
                </c:pt>
                <c:pt idx="30">
                  <c:v>100.0008</c:v>
                </c:pt>
                <c:pt idx="31">
                  <c:v>100.67010000000001</c:v>
                </c:pt>
                <c:pt idx="32">
                  <c:v>100.7984</c:v>
                </c:pt>
                <c:pt idx="33">
                  <c:v>100.86499999999999</c:v>
                </c:pt>
                <c:pt idx="34">
                  <c:v>101.316</c:v>
                </c:pt>
                <c:pt idx="35">
                  <c:v>101.9873</c:v>
                </c:pt>
                <c:pt idx="36">
                  <c:v>102.1699</c:v>
                </c:pt>
                <c:pt idx="37">
                  <c:v>102.33880000000001</c:v>
                </c:pt>
                <c:pt idx="38">
                  <c:v>102.6782</c:v>
                </c:pt>
                <c:pt idx="39">
                  <c:v>102.5675</c:v>
                </c:pt>
                <c:pt idx="40">
                  <c:v>101.44670000000001</c:v>
                </c:pt>
                <c:pt idx="41">
                  <c:v>97.080500000000001</c:v>
                </c:pt>
                <c:pt idx="42">
                  <c:v>94.239500000000007</c:v>
                </c:pt>
                <c:pt idx="43">
                  <c:v>96.108500000000006</c:v>
                </c:pt>
                <c:pt idx="44">
                  <c:v>98.492699999999999</c:v>
                </c:pt>
                <c:pt idx="45">
                  <c:v>99.652500000000003</c:v>
                </c:pt>
                <c:pt idx="46">
                  <c:v>100.1079</c:v>
                </c:pt>
                <c:pt idx="47">
                  <c:v>100.5595</c:v>
                </c:pt>
                <c:pt idx="48">
                  <c:v>101.2958</c:v>
                </c:pt>
                <c:pt idx="49">
                  <c:v>101.43640000000001</c:v>
                </c:pt>
                <c:pt idx="50">
                  <c:v>101.67529999999999</c:v>
                </c:pt>
                <c:pt idx="51">
                  <c:v>101.9037</c:v>
                </c:pt>
                <c:pt idx="52">
                  <c:v>102.0556</c:v>
                </c:pt>
                <c:pt idx="53">
                  <c:v>102.6652</c:v>
                </c:pt>
                <c:pt idx="54">
                  <c:v>102.7527</c:v>
                </c:pt>
                <c:pt idx="55">
                  <c:v>101.70359999999999</c:v>
                </c:pt>
                <c:pt idx="56">
                  <c:v>101.26309999999999</c:v>
                </c:pt>
                <c:pt idx="57">
                  <c:v>101.6181</c:v>
                </c:pt>
                <c:pt idx="58">
                  <c:v>102.0689</c:v>
                </c:pt>
                <c:pt idx="59">
                  <c:v>102.2158</c:v>
                </c:pt>
                <c:pt idx="60">
                  <c:v>102.32940000000001</c:v>
                </c:pt>
                <c:pt idx="61">
                  <c:v>103.1734</c:v>
                </c:pt>
                <c:pt idx="62">
                  <c:v>103.5821</c:v>
                </c:pt>
                <c:pt idx="63">
                  <c:v>103.511</c:v>
                </c:pt>
                <c:pt idx="64">
                  <c:v>103.5107</c:v>
                </c:pt>
                <c:pt idx="65">
                  <c:v>103.5295</c:v>
                </c:pt>
                <c:pt idx="66">
                  <c:v>103.86920000000001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F682-41ED-B9DD-33D77B6AF51C}"/>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F682-41ED-B9DD-33D77B6AF51C}"/>
              </c:ext>
            </c:extLst>
          </c:dPt>
          <c:cat>
            <c:strRef>
              <c:f>Queensland!$K$157:$K$303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Queensland!$L$601:$L$747</c:f>
              <c:numCache>
                <c:formatCode>0.0</c:formatCode>
                <c:ptCount val="147"/>
                <c:pt idx="0">
                  <c:v>100</c:v>
                </c:pt>
                <c:pt idx="1">
                  <c:v>99.571600000000004</c:v>
                </c:pt>
                <c:pt idx="2">
                  <c:v>97.366399999999999</c:v>
                </c:pt>
                <c:pt idx="3">
                  <c:v>96.33</c:v>
                </c:pt>
                <c:pt idx="4">
                  <c:v>93.4953</c:v>
                </c:pt>
                <c:pt idx="5">
                  <c:v>94.0441</c:v>
                </c:pt>
                <c:pt idx="6">
                  <c:v>94.540300000000002</c:v>
                </c:pt>
                <c:pt idx="7">
                  <c:v>95.343699999999998</c:v>
                </c:pt>
                <c:pt idx="8">
                  <c:v>95.180800000000005</c:v>
                </c:pt>
                <c:pt idx="9">
                  <c:v>94.161699999999996</c:v>
                </c:pt>
                <c:pt idx="10">
                  <c:v>93.284800000000004</c:v>
                </c:pt>
                <c:pt idx="11">
                  <c:v>94.682000000000002</c:v>
                </c:pt>
                <c:pt idx="12">
                  <c:v>95.830600000000004</c:v>
                </c:pt>
                <c:pt idx="13">
                  <c:v>96.8626</c:v>
                </c:pt>
                <c:pt idx="14">
                  <c:v>97.957499999999996</c:v>
                </c:pt>
                <c:pt idx="15">
                  <c:v>98.717500000000001</c:v>
                </c:pt>
                <c:pt idx="16">
                  <c:v>100.2034</c:v>
                </c:pt>
                <c:pt idx="17">
                  <c:v>98.197900000000004</c:v>
                </c:pt>
                <c:pt idx="18">
                  <c:v>98.017600000000002</c:v>
                </c:pt>
                <c:pt idx="19">
                  <c:v>97.7727</c:v>
                </c:pt>
                <c:pt idx="20">
                  <c:v>98.162400000000005</c:v>
                </c:pt>
                <c:pt idx="21">
                  <c:v>98.775899999999993</c:v>
                </c:pt>
                <c:pt idx="22">
                  <c:v>98.419600000000003</c:v>
                </c:pt>
                <c:pt idx="23">
                  <c:v>98.724400000000003</c:v>
                </c:pt>
                <c:pt idx="24">
                  <c:v>98.4071</c:v>
                </c:pt>
                <c:pt idx="25">
                  <c:v>101.21680000000001</c:v>
                </c:pt>
                <c:pt idx="26">
                  <c:v>102.7812</c:v>
                </c:pt>
                <c:pt idx="27">
                  <c:v>103.5103</c:v>
                </c:pt>
                <c:pt idx="28">
                  <c:v>102.4149</c:v>
                </c:pt>
                <c:pt idx="29">
                  <c:v>99.996099999999998</c:v>
                </c:pt>
                <c:pt idx="30">
                  <c:v>98.976500000000001</c:v>
                </c:pt>
                <c:pt idx="31">
                  <c:v>99.568100000000001</c:v>
                </c:pt>
                <c:pt idx="32">
                  <c:v>98.710700000000003</c:v>
                </c:pt>
                <c:pt idx="33">
                  <c:v>98.570700000000002</c:v>
                </c:pt>
                <c:pt idx="34">
                  <c:v>100.3365</c:v>
                </c:pt>
                <c:pt idx="35">
                  <c:v>101.0838</c:v>
                </c:pt>
                <c:pt idx="36">
                  <c:v>101.7153</c:v>
                </c:pt>
                <c:pt idx="37">
                  <c:v>103.34699999999999</c:v>
                </c:pt>
                <c:pt idx="38">
                  <c:v>104.8563</c:v>
                </c:pt>
                <c:pt idx="39">
                  <c:v>104.77030000000001</c:v>
                </c:pt>
                <c:pt idx="40">
                  <c:v>103.8265</c:v>
                </c:pt>
                <c:pt idx="41">
                  <c:v>97.367000000000004</c:v>
                </c:pt>
                <c:pt idx="42">
                  <c:v>93.615799999999993</c:v>
                </c:pt>
                <c:pt idx="43">
                  <c:v>95.417000000000002</c:v>
                </c:pt>
                <c:pt idx="44">
                  <c:v>97.952600000000004</c:v>
                </c:pt>
                <c:pt idx="45">
                  <c:v>98.762799999999999</c:v>
                </c:pt>
                <c:pt idx="46">
                  <c:v>99.066000000000003</c:v>
                </c:pt>
                <c:pt idx="47">
                  <c:v>102.2433</c:v>
                </c:pt>
                <c:pt idx="48">
                  <c:v>103.395</c:v>
                </c:pt>
                <c:pt idx="49">
                  <c:v>103.6435</c:v>
                </c:pt>
                <c:pt idx="50">
                  <c:v>103.7405</c:v>
                </c:pt>
                <c:pt idx="51">
                  <c:v>104.9286</c:v>
                </c:pt>
                <c:pt idx="52">
                  <c:v>104.5681</c:v>
                </c:pt>
                <c:pt idx="53">
                  <c:v>104.14190000000001</c:v>
                </c:pt>
                <c:pt idx="54">
                  <c:v>104.1969</c:v>
                </c:pt>
                <c:pt idx="55">
                  <c:v>103.91930000000001</c:v>
                </c:pt>
                <c:pt idx="56">
                  <c:v>103.04859999999999</c:v>
                </c:pt>
                <c:pt idx="57">
                  <c:v>103.9957</c:v>
                </c:pt>
                <c:pt idx="58">
                  <c:v>103.34829999999999</c:v>
                </c:pt>
                <c:pt idx="59">
                  <c:v>103.45</c:v>
                </c:pt>
                <c:pt idx="60">
                  <c:v>103.43729999999999</c:v>
                </c:pt>
                <c:pt idx="61">
                  <c:v>105.0453</c:v>
                </c:pt>
                <c:pt idx="62">
                  <c:v>105.0476</c:v>
                </c:pt>
                <c:pt idx="63">
                  <c:v>104.828</c:v>
                </c:pt>
                <c:pt idx="64">
                  <c:v>104.69240000000001</c:v>
                </c:pt>
                <c:pt idx="65">
                  <c:v>104.8888</c:v>
                </c:pt>
                <c:pt idx="66">
                  <c:v>105.3677</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F682-41ED-B9DD-33D77B6AF51C}"/>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Queensland!$K$157:$K$303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Queensland!$L$157:$L$303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F682-41ED-B9DD-33D77B6AF51C}"/>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Queensland!$K$157:$K$303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Queensland!$L$305:$L$451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F682-41ED-B9DD-33D77B6AF51C}"/>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22 May 2021)</c:v>
                </c:pt>
              </c:strCache>
            </c:strRef>
          </c:tx>
          <c:spPr>
            <a:solidFill>
              <a:srgbClr val="336699"/>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Australia'!$L$36:$L$42</c:f>
              <c:numCache>
                <c:formatCode>0.0</c:formatCode>
                <c:ptCount val="7"/>
                <c:pt idx="0">
                  <c:v>86.17</c:v>
                </c:pt>
                <c:pt idx="1">
                  <c:v>103.78</c:v>
                </c:pt>
                <c:pt idx="2">
                  <c:v>103.42</c:v>
                </c:pt>
                <c:pt idx="3">
                  <c:v>102.28</c:v>
                </c:pt>
                <c:pt idx="4">
                  <c:v>103.2</c:v>
                </c:pt>
                <c:pt idx="5">
                  <c:v>108.02</c:v>
                </c:pt>
                <c:pt idx="6">
                  <c:v>109.29</c:v>
                </c:pt>
              </c:numCache>
            </c:numRef>
          </c:val>
          <c:extLst>
            <c:ext xmlns:c16="http://schemas.microsoft.com/office/drawing/2014/chart" uri="{C3380CC4-5D6E-409C-BE32-E72D297353CC}">
              <c16:uniqueId val="{00000000-8A7B-4F9C-BABF-DF7970565EEC}"/>
            </c:ext>
          </c:extLst>
        </c:ser>
        <c:ser>
          <c:idx val="2"/>
          <c:order val="1"/>
          <c:tx>
            <c:strRef>
              <c:f>'South Australia'!$K$7</c:f>
              <c:strCache>
                <c:ptCount val="1"/>
                <c:pt idx="0">
                  <c:v>Previous week (ending 12 Jun 2021)</c:v>
                </c:pt>
              </c:strCache>
            </c:strRef>
          </c:tx>
          <c:spPr>
            <a:solidFill>
              <a:srgbClr val="669966"/>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Australia'!$L$45:$L$51</c:f>
              <c:numCache>
                <c:formatCode>0.0</c:formatCode>
                <c:ptCount val="7"/>
                <c:pt idx="0">
                  <c:v>83.63</c:v>
                </c:pt>
                <c:pt idx="1">
                  <c:v>102.63</c:v>
                </c:pt>
                <c:pt idx="2">
                  <c:v>102.43</c:v>
                </c:pt>
                <c:pt idx="3">
                  <c:v>101.71</c:v>
                </c:pt>
                <c:pt idx="4">
                  <c:v>102.97</c:v>
                </c:pt>
                <c:pt idx="5">
                  <c:v>108.53</c:v>
                </c:pt>
                <c:pt idx="6">
                  <c:v>111.04</c:v>
                </c:pt>
              </c:numCache>
            </c:numRef>
          </c:val>
          <c:extLst>
            <c:ext xmlns:c16="http://schemas.microsoft.com/office/drawing/2014/chart" uri="{C3380CC4-5D6E-409C-BE32-E72D297353CC}">
              <c16:uniqueId val="{00000001-8A7B-4F9C-BABF-DF7970565EEC}"/>
            </c:ext>
          </c:extLst>
        </c:ser>
        <c:ser>
          <c:idx val="3"/>
          <c:order val="2"/>
          <c:tx>
            <c:strRef>
              <c:f>'South Australia'!$K$8</c:f>
              <c:strCache>
                <c:ptCount val="1"/>
                <c:pt idx="0">
                  <c:v>This week (ending 19 Jun 2021)</c:v>
                </c:pt>
              </c:strCache>
            </c:strRef>
          </c:tx>
          <c:spPr>
            <a:solidFill>
              <a:srgbClr val="993366"/>
            </a:solidFill>
            <a:ln>
              <a:noFill/>
            </a:ln>
            <a:effectLst/>
          </c:spPr>
          <c:invertIfNegative val="0"/>
          <c:cat>
            <c:strRef>
              <c:f>'South Australia'!$K$36:$K$42</c:f>
              <c:strCache>
                <c:ptCount val="7"/>
                <c:pt idx="0">
                  <c:v>Aged 15-19</c:v>
                </c:pt>
                <c:pt idx="1">
                  <c:v>Aged 20-29</c:v>
                </c:pt>
                <c:pt idx="2">
                  <c:v>Aged 30-39</c:v>
                </c:pt>
                <c:pt idx="3">
                  <c:v>Aged 40-49</c:v>
                </c:pt>
                <c:pt idx="4">
                  <c:v>Aged 50-59</c:v>
                </c:pt>
                <c:pt idx="5">
                  <c:v>Aged 60-69</c:v>
                </c:pt>
                <c:pt idx="6">
                  <c:v>Aged 70+</c:v>
                </c:pt>
              </c:strCache>
            </c:strRef>
          </c:cat>
          <c:val>
            <c:numRef>
              <c:f>'South Australia'!$L$54:$L$60</c:f>
              <c:numCache>
                <c:formatCode>0.0</c:formatCode>
                <c:ptCount val="7"/>
                <c:pt idx="0">
                  <c:v>84.33</c:v>
                </c:pt>
                <c:pt idx="1">
                  <c:v>102.88</c:v>
                </c:pt>
                <c:pt idx="2">
                  <c:v>102.74</c:v>
                </c:pt>
                <c:pt idx="3">
                  <c:v>102.14</c:v>
                </c:pt>
                <c:pt idx="4">
                  <c:v>103.5</c:v>
                </c:pt>
                <c:pt idx="5">
                  <c:v>109.05</c:v>
                </c:pt>
                <c:pt idx="6">
                  <c:v>112.14</c:v>
                </c:pt>
              </c:numCache>
            </c:numRef>
          </c:val>
          <c:extLst>
            <c:ext xmlns:c16="http://schemas.microsoft.com/office/drawing/2014/chart" uri="{C3380CC4-5D6E-409C-BE32-E72D297353CC}">
              <c16:uniqueId val="{00000002-8A7B-4F9C-BABF-DF7970565EE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'South Australia'!$K$4</c:f>
              <c:strCache>
                <c:ptCount val="1"/>
                <c:pt idx="0">
                  <c:v>Previous month (week ending 22 May 2021)</c:v>
                </c:pt>
              </c:strCache>
            </c:strRef>
          </c:tx>
          <c:spPr>
            <a:solidFill>
              <a:srgbClr val="336699"/>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Australia'!$L$65:$L$71</c:f>
              <c:numCache>
                <c:formatCode>0.0</c:formatCode>
                <c:ptCount val="7"/>
                <c:pt idx="0">
                  <c:v>84.98</c:v>
                </c:pt>
                <c:pt idx="1">
                  <c:v>104.27</c:v>
                </c:pt>
                <c:pt idx="2">
                  <c:v>106.11</c:v>
                </c:pt>
                <c:pt idx="3">
                  <c:v>104.97</c:v>
                </c:pt>
                <c:pt idx="4">
                  <c:v>106.26</c:v>
                </c:pt>
                <c:pt idx="5">
                  <c:v>109.77</c:v>
                </c:pt>
                <c:pt idx="6">
                  <c:v>109.49</c:v>
                </c:pt>
              </c:numCache>
            </c:numRef>
          </c:val>
          <c:extLst>
            <c:ext xmlns:c16="http://schemas.microsoft.com/office/drawing/2014/chart" uri="{C3380CC4-5D6E-409C-BE32-E72D297353CC}">
              <c16:uniqueId val="{00000000-92EC-4374-96C8-A1EEEE5512A0}"/>
            </c:ext>
          </c:extLst>
        </c:ser>
        <c:ser>
          <c:idx val="2"/>
          <c:order val="1"/>
          <c:tx>
            <c:strRef>
              <c:f>'South Australia'!$K$7</c:f>
              <c:strCache>
                <c:ptCount val="1"/>
                <c:pt idx="0">
                  <c:v>Previous week (ending 12 Jun 2021)</c:v>
                </c:pt>
              </c:strCache>
            </c:strRef>
          </c:tx>
          <c:spPr>
            <a:solidFill>
              <a:srgbClr val="669966"/>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Australia'!$L$74:$L$80</c:f>
              <c:numCache>
                <c:formatCode>0.0</c:formatCode>
                <c:ptCount val="7"/>
                <c:pt idx="0">
                  <c:v>82.6</c:v>
                </c:pt>
                <c:pt idx="1">
                  <c:v>104.14</c:v>
                </c:pt>
                <c:pt idx="2">
                  <c:v>106.58</c:v>
                </c:pt>
                <c:pt idx="3">
                  <c:v>105.34</c:v>
                </c:pt>
                <c:pt idx="4">
                  <c:v>106.73</c:v>
                </c:pt>
                <c:pt idx="5">
                  <c:v>110.21</c:v>
                </c:pt>
                <c:pt idx="6">
                  <c:v>110.46</c:v>
                </c:pt>
              </c:numCache>
            </c:numRef>
          </c:val>
          <c:extLst>
            <c:ext xmlns:c16="http://schemas.microsoft.com/office/drawing/2014/chart" uri="{C3380CC4-5D6E-409C-BE32-E72D297353CC}">
              <c16:uniqueId val="{00000001-92EC-4374-96C8-A1EEEE5512A0}"/>
            </c:ext>
          </c:extLst>
        </c:ser>
        <c:ser>
          <c:idx val="3"/>
          <c:order val="2"/>
          <c:tx>
            <c:strRef>
              <c:f>'South Australia'!$K$8</c:f>
              <c:strCache>
                <c:ptCount val="1"/>
                <c:pt idx="0">
                  <c:v>This week (ending 19 Jun 2021)</c:v>
                </c:pt>
              </c:strCache>
            </c:strRef>
          </c:tx>
          <c:spPr>
            <a:solidFill>
              <a:srgbClr val="993366"/>
            </a:solidFill>
            <a:ln>
              <a:noFill/>
            </a:ln>
            <a:effectLst/>
          </c:spPr>
          <c:invertIfNegative val="0"/>
          <c:cat>
            <c:strRef>
              <c:f>'South Australia'!$K$65:$K$71</c:f>
              <c:strCache>
                <c:ptCount val="7"/>
                <c:pt idx="0">
                  <c:v>Aged 15-19</c:v>
                </c:pt>
                <c:pt idx="1">
                  <c:v>Aged 20-29</c:v>
                </c:pt>
                <c:pt idx="2">
                  <c:v>Aged 30-39</c:v>
                </c:pt>
                <c:pt idx="3">
                  <c:v>Aged 40-49</c:v>
                </c:pt>
                <c:pt idx="4">
                  <c:v>Aged 50-59</c:v>
                </c:pt>
                <c:pt idx="5">
                  <c:v>Aged 60-69</c:v>
                </c:pt>
                <c:pt idx="6">
                  <c:v>Aged 70+</c:v>
                </c:pt>
              </c:strCache>
            </c:strRef>
          </c:cat>
          <c:val>
            <c:numRef>
              <c:f>'South Australia'!$L$83:$L$89</c:f>
              <c:numCache>
                <c:formatCode>0.0</c:formatCode>
                <c:ptCount val="7"/>
                <c:pt idx="0">
                  <c:v>83.39</c:v>
                </c:pt>
                <c:pt idx="1">
                  <c:v>104.08</c:v>
                </c:pt>
                <c:pt idx="2">
                  <c:v>106.65</c:v>
                </c:pt>
                <c:pt idx="3">
                  <c:v>105.4</c:v>
                </c:pt>
                <c:pt idx="4">
                  <c:v>106.8</c:v>
                </c:pt>
                <c:pt idx="5">
                  <c:v>110.37</c:v>
                </c:pt>
                <c:pt idx="6">
                  <c:v>110.88</c:v>
                </c:pt>
              </c:numCache>
            </c:numRef>
          </c:val>
          <c:extLst>
            <c:ext xmlns:c16="http://schemas.microsoft.com/office/drawing/2014/chart" uri="{C3380CC4-5D6E-409C-BE32-E72D297353CC}">
              <c16:uniqueId val="{00000002-92EC-4374-96C8-A1EEEE5512A0}"/>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'South Australia'!$K$9</c:f>
              <c:strCache>
                <c:ptCount val="1"/>
                <c:pt idx="0">
                  <c:v>Week ending 14 Mar 2020</c:v>
                </c:pt>
              </c:strCache>
            </c:strRef>
          </c:tx>
          <c:spPr>
            <a:solidFill>
              <a:srgbClr val="99CC66"/>
            </a:solidFill>
            <a:ln>
              <a:noFill/>
            </a:ln>
            <a:effectLst/>
          </c:spPr>
          <c:invertIfNegative val="0"/>
          <c:cat>
            <c:strRef>
              <c:f>'South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Australia'!$L$116:$L$134</c:f>
              <c:numCache>
                <c:formatCode>0.0%</c:formatCode>
                <c:ptCount val="19"/>
                <c:pt idx="0">
                  <c:v>2.5100000000000001E-2</c:v>
                </c:pt>
                <c:pt idx="1">
                  <c:v>1.6400000000000001E-2</c:v>
                </c:pt>
                <c:pt idx="2">
                  <c:v>9.4799999999999995E-2</c:v>
                </c:pt>
                <c:pt idx="3">
                  <c:v>1.2999999999999999E-2</c:v>
                </c:pt>
                <c:pt idx="4">
                  <c:v>6.5600000000000006E-2</c:v>
                </c:pt>
                <c:pt idx="5">
                  <c:v>4.6800000000000001E-2</c:v>
                </c:pt>
                <c:pt idx="6">
                  <c:v>0.124</c:v>
                </c:pt>
                <c:pt idx="7">
                  <c:v>7.4700000000000003E-2</c:v>
                </c:pt>
                <c:pt idx="8">
                  <c:v>4.2200000000000001E-2</c:v>
                </c:pt>
                <c:pt idx="9">
                  <c:v>1.0999999999999999E-2</c:v>
                </c:pt>
                <c:pt idx="10">
                  <c:v>3.61E-2</c:v>
                </c:pt>
                <c:pt idx="11">
                  <c:v>1.8499999999999999E-2</c:v>
                </c:pt>
                <c:pt idx="12">
                  <c:v>7.0800000000000002E-2</c:v>
                </c:pt>
                <c:pt idx="13">
                  <c:v>6.8599999999999994E-2</c:v>
                </c:pt>
                <c:pt idx="14">
                  <c:v>3.8800000000000001E-2</c:v>
                </c:pt>
                <c:pt idx="15">
                  <c:v>6.2399999999999997E-2</c:v>
                </c:pt>
                <c:pt idx="16">
                  <c:v>0.1328</c:v>
                </c:pt>
                <c:pt idx="17">
                  <c:v>1.61E-2</c:v>
                </c:pt>
                <c:pt idx="18">
                  <c:v>3.85E-2</c:v>
                </c:pt>
              </c:numCache>
            </c:numRef>
          </c:val>
          <c:extLst>
            <c:ext xmlns:c16="http://schemas.microsoft.com/office/drawing/2014/chart" uri="{C3380CC4-5D6E-409C-BE32-E72D297353CC}">
              <c16:uniqueId val="{00000000-726E-46BE-97BA-F3079DE4019A}"/>
            </c:ext>
          </c:extLst>
        </c:ser>
        <c:ser>
          <c:idx val="0"/>
          <c:order val="1"/>
          <c:tx>
            <c:strRef>
              <c:f>'South Australia'!$K$8</c:f>
              <c:strCache>
                <c:ptCount val="1"/>
                <c:pt idx="0">
                  <c:v>This week (ending 19 Jun 2021)</c:v>
                </c:pt>
              </c:strCache>
            </c:strRef>
          </c:tx>
          <c:spPr>
            <a:solidFill>
              <a:srgbClr val="993366"/>
            </a:solidFill>
            <a:ln>
              <a:noFill/>
            </a:ln>
            <a:effectLst/>
          </c:spPr>
          <c:invertIfNegative val="0"/>
          <c:cat>
            <c:strRef>
              <c:f>'South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Australia'!$L$136:$L$154</c:f>
              <c:numCache>
                <c:formatCode>0.0%</c:formatCode>
                <c:ptCount val="19"/>
                <c:pt idx="0">
                  <c:v>2.3800000000000002E-2</c:v>
                </c:pt>
                <c:pt idx="1">
                  <c:v>1.61E-2</c:v>
                </c:pt>
                <c:pt idx="2">
                  <c:v>8.9200000000000002E-2</c:v>
                </c:pt>
                <c:pt idx="3">
                  <c:v>1.26E-2</c:v>
                </c:pt>
                <c:pt idx="4">
                  <c:v>6.7299999999999999E-2</c:v>
                </c:pt>
                <c:pt idx="5">
                  <c:v>4.3499999999999997E-2</c:v>
                </c:pt>
                <c:pt idx="6">
                  <c:v>0.11940000000000001</c:v>
                </c:pt>
                <c:pt idx="7">
                  <c:v>6.9400000000000003E-2</c:v>
                </c:pt>
                <c:pt idx="8">
                  <c:v>4.0800000000000003E-2</c:v>
                </c:pt>
                <c:pt idx="9">
                  <c:v>1.0200000000000001E-2</c:v>
                </c:pt>
                <c:pt idx="10">
                  <c:v>3.85E-2</c:v>
                </c:pt>
                <c:pt idx="11">
                  <c:v>1.84E-2</c:v>
                </c:pt>
                <c:pt idx="12">
                  <c:v>7.4899999999999994E-2</c:v>
                </c:pt>
                <c:pt idx="13">
                  <c:v>7.2999999999999995E-2</c:v>
                </c:pt>
                <c:pt idx="14">
                  <c:v>3.7100000000000001E-2</c:v>
                </c:pt>
                <c:pt idx="15">
                  <c:v>6.7400000000000002E-2</c:v>
                </c:pt>
                <c:pt idx="16">
                  <c:v>0.1404</c:v>
                </c:pt>
                <c:pt idx="17">
                  <c:v>1.61E-2</c:v>
                </c:pt>
                <c:pt idx="18">
                  <c:v>3.8800000000000001E-2</c:v>
                </c:pt>
              </c:numCache>
            </c:numRef>
          </c:val>
          <c:extLst>
            <c:ext xmlns:c16="http://schemas.microsoft.com/office/drawing/2014/chart" uri="{C3380CC4-5D6E-409C-BE32-E72D297353CC}">
              <c16:uniqueId val="{00000001-726E-46BE-97BA-F3079DE4019A}"/>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'South Australia'!$K$94:$K$112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'South Australia'!$L$94:$L$112</c:f>
              <c:numCache>
                <c:formatCode>0.0%</c:formatCode>
                <c:ptCount val="19"/>
                <c:pt idx="0">
                  <c:v>-2.2000000000000001E-3</c:v>
                </c:pt>
                <c:pt idx="1">
                  <c:v>2.7099999999999999E-2</c:v>
                </c:pt>
                <c:pt idx="2">
                  <c:v>-1.23E-2</c:v>
                </c:pt>
                <c:pt idx="3">
                  <c:v>1.7000000000000001E-2</c:v>
                </c:pt>
                <c:pt idx="4">
                  <c:v>7.8100000000000003E-2</c:v>
                </c:pt>
                <c:pt idx="5">
                  <c:v>-2.46E-2</c:v>
                </c:pt>
                <c:pt idx="6">
                  <c:v>1.12E-2</c:v>
                </c:pt>
                <c:pt idx="7">
                  <c:v>-2.46E-2</c:v>
                </c:pt>
                <c:pt idx="8">
                  <c:v>1.5299999999999999E-2</c:v>
                </c:pt>
                <c:pt idx="9">
                  <c:v>-2.8400000000000002E-2</c:v>
                </c:pt>
                <c:pt idx="10">
                  <c:v>0.11990000000000001</c:v>
                </c:pt>
                <c:pt idx="11">
                  <c:v>4.48E-2</c:v>
                </c:pt>
                <c:pt idx="12">
                  <c:v>0.1099</c:v>
                </c:pt>
                <c:pt idx="13">
                  <c:v>0.1171</c:v>
                </c:pt>
                <c:pt idx="14">
                  <c:v>4.4999999999999997E-3</c:v>
                </c:pt>
                <c:pt idx="15">
                  <c:v>0.1343</c:v>
                </c:pt>
                <c:pt idx="16">
                  <c:v>0.1101</c:v>
                </c:pt>
                <c:pt idx="17">
                  <c:v>5.5199999999999999E-2</c:v>
                </c:pt>
                <c:pt idx="18">
                  <c:v>5.8599999999999999E-2</c:v>
                </c:pt>
              </c:numCache>
            </c:numRef>
          </c:val>
          <c:extLst>
            <c:ext xmlns:c16="http://schemas.microsoft.com/office/drawing/2014/chart" uri="{C3380CC4-5D6E-409C-BE32-E72D297353CC}">
              <c16:uniqueId val="{00000000-6BEF-4D63-A9F6-32A884F0C6B0}"/>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1"/>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'New South Wales'!$K$4</c:f>
              <c:strCache>
                <c:ptCount val="1"/>
                <c:pt idx="0">
                  <c:v>Previous month (week ending 22 May 2021)</c:v>
                </c:pt>
              </c:strCache>
            </c:strRef>
          </c:tx>
          <c:spPr>
            <a:solidFill>
              <a:srgbClr val="336699"/>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Wales'!$L$65:$L$71</c:f>
              <c:numCache>
                <c:formatCode>0.0</c:formatCode>
                <c:ptCount val="7"/>
                <c:pt idx="0">
                  <c:v>86.81</c:v>
                </c:pt>
                <c:pt idx="1">
                  <c:v>103</c:v>
                </c:pt>
                <c:pt idx="2">
                  <c:v>104.83</c:v>
                </c:pt>
                <c:pt idx="3">
                  <c:v>103.48</c:v>
                </c:pt>
                <c:pt idx="4">
                  <c:v>103.78</c:v>
                </c:pt>
                <c:pt idx="5">
                  <c:v>108.54</c:v>
                </c:pt>
                <c:pt idx="6">
                  <c:v>111.41</c:v>
                </c:pt>
              </c:numCache>
            </c:numRef>
          </c:val>
          <c:extLst>
            <c:ext xmlns:c16="http://schemas.microsoft.com/office/drawing/2014/chart" uri="{C3380CC4-5D6E-409C-BE32-E72D297353CC}">
              <c16:uniqueId val="{00000000-F3F7-4054-9E91-4AAC14425003}"/>
            </c:ext>
          </c:extLst>
        </c:ser>
        <c:ser>
          <c:idx val="2"/>
          <c:order val="1"/>
          <c:tx>
            <c:strRef>
              <c:f>'New South Wales'!$K$7</c:f>
              <c:strCache>
                <c:ptCount val="1"/>
                <c:pt idx="0">
                  <c:v>Previous week (ending 12 Jun 2021)</c:v>
                </c:pt>
              </c:strCache>
            </c:strRef>
          </c:tx>
          <c:spPr>
            <a:solidFill>
              <a:srgbClr val="669966"/>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Wales'!$L$74:$L$80</c:f>
              <c:numCache>
                <c:formatCode>0.0</c:formatCode>
                <c:ptCount val="7"/>
                <c:pt idx="0">
                  <c:v>84.07</c:v>
                </c:pt>
                <c:pt idx="1">
                  <c:v>102.28</c:v>
                </c:pt>
                <c:pt idx="2">
                  <c:v>104.64</c:v>
                </c:pt>
                <c:pt idx="3">
                  <c:v>103.03</c:v>
                </c:pt>
                <c:pt idx="4">
                  <c:v>103.34</c:v>
                </c:pt>
                <c:pt idx="5">
                  <c:v>109.09</c:v>
                </c:pt>
                <c:pt idx="6">
                  <c:v>112.44</c:v>
                </c:pt>
              </c:numCache>
            </c:numRef>
          </c:val>
          <c:extLst>
            <c:ext xmlns:c16="http://schemas.microsoft.com/office/drawing/2014/chart" uri="{C3380CC4-5D6E-409C-BE32-E72D297353CC}">
              <c16:uniqueId val="{00000001-F3F7-4054-9E91-4AAC14425003}"/>
            </c:ext>
          </c:extLst>
        </c:ser>
        <c:ser>
          <c:idx val="3"/>
          <c:order val="2"/>
          <c:tx>
            <c:strRef>
              <c:f>'New South Wales'!$K$8</c:f>
              <c:strCache>
                <c:ptCount val="1"/>
                <c:pt idx="0">
                  <c:v>This week (ending 19 Jun 2021)</c:v>
                </c:pt>
              </c:strCache>
            </c:strRef>
          </c:tx>
          <c:spPr>
            <a:solidFill>
              <a:srgbClr val="993366"/>
            </a:solidFill>
            <a:ln>
              <a:noFill/>
            </a:ln>
            <a:effectLst/>
          </c:spPr>
          <c:invertIfNegative val="0"/>
          <c:cat>
            <c:strRef>
              <c:f>'New South Wales'!$K$65:$K$71</c:f>
              <c:strCache>
                <c:ptCount val="7"/>
                <c:pt idx="0">
                  <c:v>Aged 15-19</c:v>
                </c:pt>
                <c:pt idx="1">
                  <c:v>Aged 20-29</c:v>
                </c:pt>
                <c:pt idx="2">
                  <c:v>Aged 30-39</c:v>
                </c:pt>
                <c:pt idx="3">
                  <c:v>Aged 40-49</c:v>
                </c:pt>
                <c:pt idx="4">
                  <c:v>Aged 50-59</c:v>
                </c:pt>
                <c:pt idx="5">
                  <c:v>Aged 60-69</c:v>
                </c:pt>
                <c:pt idx="6">
                  <c:v>Aged 70+</c:v>
                </c:pt>
              </c:strCache>
            </c:strRef>
          </c:cat>
          <c:val>
            <c:numRef>
              <c:f>'New South Wales'!$L$83:$L$89</c:f>
              <c:numCache>
                <c:formatCode>0.0</c:formatCode>
                <c:ptCount val="7"/>
                <c:pt idx="0">
                  <c:v>85.37</c:v>
                </c:pt>
                <c:pt idx="1">
                  <c:v>101.98</c:v>
                </c:pt>
                <c:pt idx="2">
                  <c:v>104.46</c:v>
                </c:pt>
                <c:pt idx="3">
                  <c:v>103.19</c:v>
                </c:pt>
                <c:pt idx="4">
                  <c:v>103.54</c:v>
                </c:pt>
                <c:pt idx="5">
                  <c:v>109.28</c:v>
                </c:pt>
                <c:pt idx="6">
                  <c:v>112.43</c:v>
                </c:pt>
              </c:numCache>
            </c:numRef>
          </c:val>
          <c:extLst>
            <c:ext xmlns:c16="http://schemas.microsoft.com/office/drawing/2014/chart" uri="{C3380CC4-5D6E-409C-BE32-E72D297353CC}">
              <c16:uniqueId val="{00000002-F3F7-4054-9E91-4AAC1442500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'South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'South Australia'!$L$453:$L$599</c:f>
              <c:numCache>
                <c:formatCode>0.0</c:formatCode>
                <c:ptCount val="147"/>
                <c:pt idx="0">
                  <c:v>100</c:v>
                </c:pt>
                <c:pt idx="1">
                  <c:v>98.840100000000007</c:v>
                </c:pt>
                <c:pt idx="2">
                  <c:v>95.019900000000007</c:v>
                </c:pt>
                <c:pt idx="3">
                  <c:v>92.406999999999996</c:v>
                </c:pt>
                <c:pt idx="4">
                  <c:v>91.210899999999995</c:v>
                </c:pt>
                <c:pt idx="5">
                  <c:v>91.294799999999995</c:v>
                </c:pt>
                <c:pt idx="6">
                  <c:v>91.723399999999998</c:v>
                </c:pt>
                <c:pt idx="7">
                  <c:v>92.3125</c:v>
                </c:pt>
                <c:pt idx="8">
                  <c:v>93.217699999999994</c:v>
                </c:pt>
                <c:pt idx="9">
                  <c:v>94.212699999999998</c:v>
                </c:pt>
                <c:pt idx="10">
                  <c:v>94.407600000000002</c:v>
                </c:pt>
                <c:pt idx="11">
                  <c:v>94.833500000000001</c:v>
                </c:pt>
                <c:pt idx="12">
                  <c:v>95.634200000000007</c:v>
                </c:pt>
                <c:pt idx="13">
                  <c:v>95.940799999999996</c:v>
                </c:pt>
                <c:pt idx="14">
                  <c:v>95.588200000000001</c:v>
                </c:pt>
                <c:pt idx="15">
                  <c:v>94.944599999999994</c:v>
                </c:pt>
                <c:pt idx="16">
                  <c:v>96.328000000000003</c:v>
                </c:pt>
                <c:pt idx="17">
                  <c:v>97.968500000000006</c:v>
                </c:pt>
                <c:pt idx="18">
                  <c:v>98.297700000000006</c:v>
                </c:pt>
                <c:pt idx="19">
                  <c:v>98.951099999999997</c:v>
                </c:pt>
                <c:pt idx="20">
                  <c:v>98.994200000000006</c:v>
                </c:pt>
                <c:pt idx="21">
                  <c:v>99.408100000000005</c:v>
                </c:pt>
                <c:pt idx="22">
                  <c:v>99.682500000000005</c:v>
                </c:pt>
                <c:pt idx="23">
                  <c:v>99.847200000000001</c:v>
                </c:pt>
                <c:pt idx="24">
                  <c:v>99.953400000000002</c:v>
                </c:pt>
                <c:pt idx="25">
                  <c:v>100.5831</c:v>
                </c:pt>
                <c:pt idx="26">
                  <c:v>100.79510000000001</c:v>
                </c:pt>
                <c:pt idx="27">
                  <c:v>100.9888</c:v>
                </c:pt>
                <c:pt idx="28">
                  <c:v>100.8952</c:v>
                </c:pt>
                <c:pt idx="29">
                  <c:v>100.2979</c:v>
                </c:pt>
                <c:pt idx="30">
                  <c:v>100.5902</c:v>
                </c:pt>
                <c:pt idx="31">
                  <c:v>102.0596</c:v>
                </c:pt>
                <c:pt idx="32">
                  <c:v>102.18129999999999</c:v>
                </c:pt>
                <c:pt idx="33">
                  <c:v>101.8212</c:v>
                </c:pt>
                <c:pt idx="34">
                  <c:v>102.4045</c:v>
                </c:pt>
                <c:pt idx="35">
                  <c:v>103.2976</c:v>
                </c:pt>
                <c:pt idx="36">
                  <c:v>102.3708</c:v>
                </c:pt>
                <c:pt idx="37">
                  <c:v>102.75360000000001</c:v>
                </c:pt>
                <c:pt idx="38">
                  <c:v>103.8516</c:v>
                </c:pt>
                <c:pt idx="39">
                  <c:v>104.27070000000001</c:v>
                </c:pt>
                <c:pt idx="40">
                  <c:v>102.9211</c:v>
                </c:pt>
                <c:pt idx="41">
                  <c:v>98.960999999999999</c:v>
                </c:pt>
                <c:pt idx="42">
                  <c:v>96.256500000000003</c:v>
                </c:pt>
                <c:pt idx="43">
                  <c:v>98.046300000000002</c:v>
                </c:pt>
                <c:pt idx="44">
                  <c:v>100.21429999999999</c:v>
                </c:pt>
                <c:pt idx="45">
                  <c:v>101.1164</c:v>
                </c:pt>
                <c:pt idx="46">
                  <c:v>101.64319999999999</c:v>
                </c:pt>
                <c:pt idx="47">
                  <c:v>102.2799</c:v>
                </c:pt>
                <c:pt idx="48">
                  <c:v>102.9892</c:v>
                </c:pt>
                <c:pt idx="49">
                  <c:v>103.3912</c:v>
                </c:pt>
                <c:pt idx="50">
                  <c:v>103.8999</c:v>
                </c:pt>
                <c:pt idx="51">
                  <c:v>103.8387</c:v>
                </c:pt>
                <c:pt idx="52">
                  <c:v>104.059</c:v>
                </c:pt>
                <c:pt idx="53">
                  <c:v>104.634</c:v>
                </c:pt>
                <c:pt idx="54">
                  <c:v>104.8728</c:v>
                </c:pt>
                <c:pt idx="55">
                  <c:v>103.96810000000001</c:v>
                </c:pt>
                <c:pt idx="56">
                  <c:v>103.86109999999999</c:v>
                </c:pt>
                <c:pt idx="57">
                  <c:v>103.9486</c:v>
                </c:pt>
                <c:pt idx="58">
                  <c:v>103.614</c:v>
                </c:pt>
                <c:pt idx="59">
                  <c:v>103.80240000000001</c:v>
                </c:pt>
                <c:pt idx="60">
                  <c:v>104.1615</c:v>
                </c:pt>
                <c:pt idx="61">
                  <c:v>104.789</c:v>
                </c:pt>
                <c:pt idx="62">
                  <c:v>104.9251</c:v>
                </c:pt>
                <c:pt idx="63">
                  <c:v>105.0157</c:v>
                </c:pt>
                <c:pt idx="64">
                  <c:v>104.68259999999999</c:v>
                </c:pt>
                <c:pt idx="65">
                  <c:v>104.6863</c:v>
                </c:pt>
                <c:pt idx="66">
                  <c:v>104.9883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CBEC-4611-AA88-F9FC867B1F4A}"/>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CBEC-4611-AA88-F9FC867B1F4A}"/>
              </c:ext>
            </c:extLst>
          </c:dPt>
          <c:cat>
            <c:strRef>
              <c:f>'South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'South Australia'!$L$601:$L$747</c:f>
              <c:numCache>
                <c:formatCode>0.0</c:formatCode>
                <c:ptCount val="147"/>
                <c:pt idx="0">
                  <c:v>100</c:v>
                </c:pt>
                <c:pt idx="1">
                  <c:v>99.813000000000002</c:v>
                </c:pt>
                <c:pt idx="2">
                  <c:v>98.153199999999998</c:v>
                </c:pt>
                <c:pt idx="3">
                  <c:v>96.440399999999997</c:v>
                </c:pt>
                <c:pt idx="4">
                  <c:v>93.5535</c:v>
                </c:pt>
                <c:pt idx="5">
                  <c:v>94.000799999999998</c:v>
                </c:pt>
                <c:pt idx="6">
                  <c:v>95.590100000000007</c:v>
                </c:pt>
                <c:pt idx="7">
                  <c:v>96.2774</c:v>
                </c:pt>
                <c:pt idx="8">
                  <c:v>95.840199999999996</c:v>
                </c:pt>
                <c:pt idx="9">
                  <c:v>95.470600000000005</c:v>
                </c:pt>
                <c:pt idx="10">
                  <c:v>95.125900000000001</c:v>
                </c:pt>
                <c:pt idx="11">
                  <c:v>95.6875</c:v>
                </c:pt>
                <c:pt idx="12">
                  <c:v>97.650400000000005</c:v>
                </c:pt>
                <c:pt idx="13">
                  <c:v>97.298500000000004</c:v>
                </c:pt>
                <c:pt idx="14">
                  <c:v>97.741600000000005</c:v>
                </c:pt>
                <c:pt idx="15">
                  <c:v>97.046899999999994</c:v>
                </c:pt>
                <c:pt idx="16">
                  <c:v>98.699700000000007</c:v>
                </c:pt>
                <c:pt idx="17">
                  <c:v>97.800799999999995</c:v>
                </c:pt>
                <c:pt idx="18">
                  <c:v>98.091800000000006</c:v>
                </c:pt>
                <c:pt idx="19">
                  <c:v>98.112899999999996</c:v>
                </c:pt>
                <c:pt idx="20">
                  <c:v>98.619100000000003</c:v>
                </c:pt>
                <c:pt idx="21">
                  <c:v>99.485200000000006</c:v>
                </c:pt>
                <c:pt idx="22">
                  <c:v>99.471599999999995</c:v>
                </c:pt>
                <c:pt idx="23">
                  <c:v>99.110500000000002</c:v>
                </c:pt>
                <c:pt idx="24">
                  <c:v>99.789400000000001</c:v>
                </c:pt>
                <c:pt idx="25">
                  <c:v>102.90430000000001</c:v>
                </c:pt>
                <c:pt idx="26">
                  <c:v>103.1065</c:v>
                </c:pt>
                <c:pt idx="27">
                  <c:v>103.7842</c:v>
                </c:pt>
                <c:pt idx="28">
                  <c:v>103.48569999999999</c:v>
                </c:pt>
                <c:pt idx="29">
                  <c:v>101.19329999999999</c:v>
                </c:pt>
                <c:pt idx="30">
                  <c:v>99.970200000000006</c:v>
                </c:pt>
                <c:pt idx="31">
                  <c:v>101.4051</c:v>
                </c:pt>
                <c:pt idx="32">
                  <c:v>101.3755</c:v>
                </c:pt>
                <c:pt idx="33">
                  <c:v>99.829300000000003</c:v>
                </c:pt>
                <c:pt idx="34">
                  <c:v>101.0763</c:v>
                </c:pt>
                <c:pt idx="35">
                  <c:v>101.79859999999999</c:v>
                </c:pt>
                <c:pt idx="36">
                  <c:v>99.363900000000001</c:v>
                </c:pt>
                <c:pt idx="37">
                  <c:v>100.9598</c:v>
                </c:pt>
                <c:pt idx="38">
                  <c:v>104.1092</c:v>
                </c:pt>
                <c:pt idx="39">
                  <c:v>105.2092</c:v>
                </c:pt>
                <c:pt idx="40">
                  <c:v>104.35680000000001</c:v>
                </c:pt>
                <c:pt idx="41">
                  <c:v>98.473200000000006</c:v>
                </c:pt>
                <c:pt idx="42">
                  <c:v>95.766000000000005</c:v>
                </c:pt>
                <c:pt idx="43">
                  <c:v>97.052300000000002</c:v>
                </c:pt>
                <c:pt idx="44">
                  <c:v>99.197599999999994</c:v>
                </c:pt>
                <c:pt idx="45">
                  <c:v>99.832599999999999</c:v>
                </c:pt>
                <c:pt idx="46">
                  <c:v>99.949799999999996</c:v>
                </c:pt>
                <c:pt idx="47">
                  <c:v>102.6567</c:v>
                </c:pt>
                <c:pt idx="48">
                  <c:v>103.72020000000001</c:v>
                </c:pt>
                <c:pt idx="49">
                  <c:v>105.04</c:v>
                </c:pt>
                <c:pt idx="50">
                  <c:v>105.7696</c:v>
                </c:pt>
                <c:pt idx="51">
                  <c:v>106.4349</c:v>
                </c:pt>
                <c:pt idx="52">
                  <c:v>106.0001</c:v>
                </c:pt>
                <c:pt idx="53">
                  <c:v>106.3083</c:v>
                </c:pt>
                <c:pt idx="54">
                  <c:v>107.0703</c:v>
                </c:pt>
                <c:pt idx="55">
                  <c:v>105.6354</c:v>
                </c:pt>
                <c:pt idx="56">
                  <c:v>104.8664</c:v>
                </c:pt>
                <c:pt idx="57">
                  <c:v>105.7236</c:v>
                </c:pt>
                <c:pt idx="58">
                  <c:v>104.9513</c:v>
                </c:pt>
                <c:pt idx="59">
                  <c:v>105.43040000000001</c:v>
                </c:pt>
                <c:pt idx="60">
                  <c:v>105.0223</c:v>
                </c:pt>
                <c:pt idx="61">
                  <c:v>105.8449</c:v>
                </c:pt>
                <c:pt idx="62">
                  <c:v>105.85129999999999</c:v>
                </c:pt>
                <c:pt idx="63">
                  <c:v>104.9927</c:v>
                </c:pt>
                <c:pt idx="64">
                  <c:v>105.24939999999999</c:v>
                </c:pt>
                <c:pt idx="65">
                  <c:v>105.3978</c:v>
                </c:pt>
                <c:pt idx="66">
                  <c:v>105.3021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CBEC-4611-AA88-F9FC867B1F4A}"/>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'South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'South Australia'!$L$157:$L$303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CBEC-4611-AA88-F9FC867B1F4A}"/>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'South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'South Australia'!$L$305:$L$451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CBEC-4611-AA88-F9FC867B1F4A}"/>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22 May 2021)</c:v>
                </c:pt>
              </c:strCache>
            </c:strRef>
          </c:tx>
          <c:spPr>
            <a:solidFill>
              <a:srgbClr val="336699"/>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Australia'!$L$36:$L$42</c:f>
              <c:numCache>
                <c:formatCode>0.0</c:formatCode>
                <c:ptCount val="7"/>
                <c:pt idx="0">
                  <c:v>86.99</c:v>
                </c:pt>
                <c:pt idx="1">
                  <c:v>103.6</c:v>
                </c:pt>
                <c:pt idx="2">
                  <c:v>102.43</c:v>
                </c:pt>
                <c:pt idx="3">
                  <c:v>103.4</c:v>
                </c:pt>
                <c:pt idx="4">
                  <c:v>105.31</c:v>
                </c:pt>
                <c:pt idx="5">
                  <c:v>110.31</c:v>
                </c:pt>
                <c:pt idx="6">
                  <c:v>113.16</c:v>
                </c:pt>
              </c:numCache>
            </c:numRef>
          </c:val>
          <c:extLst>
            <c:ext xmlns:c16="http://schemas.microsoft.com/office/drawing/2014/chart" uri="{C3380CC4-5D6E-409C-BE32-E72D297353CC}">
              <c16:uniqueId val="{00000000-090C-470F-9A01-FEBD4BB0EEA8}"/>
            </c:ext>
          </c:extLst>
        </c:ser>
        <c:ser>
          <c:idx val="2"/>
          <c:order val="1"/>
          <c:tx>
            <c:strRef>
              <c:f>'Western Australia'!$K$7</c:f>
              <c:strCache>
                <c:ptCount val="1"/>
                <c:pt idx="0">
                  <c:v>Previous week (ending 12 Jun 2021)</c:v>
                </c:pt>
              </c:strCache>
            </c:strRef>
          </c:tx>
          <c:spPr>
            <a:solidFill>
              <a:srgbClr val="669966"/>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Australia'!$L$45:$L$51</c:f>
              <c:numCache>
                <c:formatCode>0.0</c:formatCode>
                <c:ptCount val="7"/>
                <c:pt idx="0">
                  <c:v>84.15</c:v>
                </c:pt>
                <c:pt idx="1">
                  <c:v>102.85</c:v>
                </c:pt>
                <c:pt idx="2">
                  <c:v>101.79</c:v>
                </c:pt>
                <c:pt idx="3">
                  <c:v>103.07</c:v>
                </c:pt>
                <c:pt idx="4">
                  <c:v>105.2</c:v>
                </c:pt>
                <c:pt idx="5">
                  <c:v>110.49</c:v>
                </c:pt>
                <c:pt idx="6">
                  <c:v>114.09</c:v>
                </c:pt>
              </c:numCache>
            </c:numRef>
          </c:val>
          <c:extLst>
            <c:ext xmlns:c16="http://schemas.microsoft.com/office/drawing/2014/chart" uri="{C3380CC4-5D6E-409C-BE32-E72D297353CC}">
              <c16:uniqueId val="{00000001-090C-470F-9A01-FEBD4BB0EEA8}"/>
            </c:ext>
          </c:extLst>
        </c:ser>
        <c:ser>
          <c:idx val="3"/>
          <c:order val="2"/>
          <c:tx>
            <c:strRef>
              <c:f>'Western Australia'!$K$8</c:f>
              <c:strCache>
                <c:ptCount val="1"/>
                <c:pt idx="0">
                  <c:v>This week (ending 19 Jun 2021)</c:v>
                </c:pt>
              </c:strCache>
            </c:strRef>
          </c:tx>
          <c:spPr>
            <a:solidFill>
              <a:srgbClr val="993366"/>
            </a:solidFill>
            <a:ln>
              <a:noFill/>
            </a:ln>
            <a:effectLst/>
          </c:spPr>
          <c:invertIfNegative val="0"/>
          <c:cat>
            <c:strRef>
              <c:f>'Western Australia'!$K$36:$K$42</c:f>
              <c:strCache>
                <c:ptCount val="7"/>
                <c:pt idx="0">
                  <c:v>Aged 15-19</c:v>
                </c:pt>
                <c:pt idx="1">
                  <c:v>Aged 20-29</c:v>
                </c:pt>
                <c:pt idx="2">
                  <c:v>Aged 30-39</c:v>
                </c:pt>
                <c:pt idx="3">
                  <c:v>Aged 40-49</c:v>
                </c:pt>
                <c:pt idx="4">
                  <c:v>Aged 50-59</c:v>
                </c:pt>
                <c:pt idx="5">
                  <c:v>Aged 60-69</c:v>
                </c:pt>
                <c:pt idx="6">
                  <c:v>Aged 70+</c:v>
                </c:pt>
              </c:strCache>
            </c:strRef>
          </c:cat>
          <c:val>
            <c:numRef>
              <c:f>'Western Australia'!$L$54:$L$60</c:f>
              <c:numCache>
                <c:formatCode>0.0</c:formatCode>
                <c:ptCount val="7"/>
                <c:pt idx="0">
                  <c:v>85.55</c:v>
                </c:pt>
                <c:pt idx="1">
                  <c:v>103.05</c:v>
                </c:pt>
                <c:pt idx="2">
                  <c:v>101.88</c:v>
                </c:pt>
                <c:pt idx="3">
                  <c:v>103.34</c:v>
                </c:pt>
                <c:pt idx="4">
                  <c:v>105.63</c:v>
                </c:pt>
                <c:pt idx="5">
                  <c:v>110.83</c:v>
                </c:pt>
                <c:pt idx="6">
                  <c:v>114.49</c:v>
                </c:pt>
              </c:numCache>
            </c:numRef>
          </c:val>
          <c:extLst>
            <c:ext xmlns:c16="http://schemas.microsoft.com/office/drawing/2014/chart" uri="{C3380CC4-5D6E-409C-BE32-E72D297353CC}">
              <c16:uniqueId val="{00000002-090C-470F-9A01-FEBD4BB0EEA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'Western Australia'!$K$4</c:f>
              <c:strCache>
                <c:ptCount val="1"/>
                <c:pt idx="0">
                  <c:v>Previous month (week ending 22 May 2021)</c:v>
                </c:pt>
              </c:strCache>
            </c:strRef>
          </c:tx>
          <c:spPr>
            <a:solidFill>
              <a:srgbClr val="336699"/>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Australia'!$L$65:$L$71</c:f>
              <c:numCache>
                <c:formatCode>0.0</c:formatCode>
                <c:ptCount val="7"/>
                <c:pt idx="0">
                  <c:v>87.79</c:v>
                </c:pt>
                <c:pt idx="1">
                  <c:v>105.57</c:v>
                </c:pt>
                <c:pt idx="2">
                  <c:v>106.58</c:v>
                </c:pt>
                <c:pt idx="3">
                  <c:v>105.58</c:v>
                </c:pt>
                <c:pt idx="4">
                  <c:v>105.76</c:v>
                </c:pt>
                <c:pt idx="5">
                  <c:v>109.69</c:v>
                </c:pt>
                <c:pt idx="6">
                  <c:v>112.09</c:v>
                </c:pt>
              </c:numCache>
            </c:numRef>
          </c:val>
          <c:extLst>
            <c:ext xmlns:c16="http://schemas.microsoft.com/office/drawing/2014/chart" uri="{C3380CC4-5D6E-409C-BE32-E72D297353CC}">
              <c16:uniqueId val="{00000000-BF09-422F-8122-EF51451F3357}"/>
            </c:ext>
          </c:extLst>
        </c:ser>
        <c:ser>
          <c:idx val="2"/>
          <c:order val="1"/>
          <c:tx>
            <c:strRef>
              <c:f>'Western Australia'!$K$7</c:f>
              <c:strCache>
                <c:ptCount val="1"/>
                <c:pt idx="0">
                  <c:v>Previous week (ending 12 Jun 2021)</c:v>
                </c:pt>
              </c:strCache>
            </c:strRef>
          </c:tx>
          <c:spPr>
            <a:solidFill>
              <a:srgbClr val="669966"/>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Australia'!$L$74:$L$80</c:f>
              <c:numCache>
                <c:formatCode>0.0</c:formatCode>
                <c:ptCount val="7"/>
                <c:pt idx="0">
                  <c:v>85.17</c:v>
                </c:pt>
                <c:pt idx="1">
                  <c:v>104.81</c:v>
                </c:pt>
                <c:pt idx="2">
                  <c:v>106.3</c:v>
                </c:pt>
                <c:pt idx="3">
                  <c:v>105.37</c:v>
                </c:pt>
                <c:pt idx="4">
                  <c:v>105.69</c:v>
                </c:pt>
                <c:pt idx="5">
                  <c:v>110.52</c:v>
                </c:pt>
                <c:pt idx="6">
                  <c:v>114.84</c:v>
                </c:pt>
              </c:numCache>
            </c:numRef>
          </c:val>
          <c:extLst>
            <c:ext xmlns:c16="http://schemas.microsoft.com/office/drawing/2014/chart" uri="{C3380CC4-5D6E-409C-BE32-E72D297353CC}">
              <c16:uniqueId val="{00000001-BF09-422F-8122-EF51451F3357}"/>
            </c:ext>
          </c:extLst>
        </c:ser>
        <c:ser>
          <c:idx val="3"/>
          <c:order val="2"/>
          <c:tx>
            <c:strRef>
              <c:f>'Western Australia'!$K$8</c:f>
              <c:strCache>
                <c:ptCount val="1"/>
                <c:pt idx="0">
                  <c:v>This week (ending 19 Jun 2021)</c:v>
                </c:pt>
              </c:strCache>
            </c:strRef>
          </c:tx>
          <c:spPr>
            <a:solidFill>
              <a:srgbClr val="993366"/>
            </a:solidFill>
            <a:ln>
              <a:noFill/>
            </a:ln>
            <a:effectLst/>
          </c:spPr>
          <c:invertIfNegative val="0"/>
          <c:cat>
            <c:strRef>
              <c:f>'Western Australia'!$K$65:$K$71</c:f>
              <c:strCache>
                <c:ptCount val="7"/>
                <c:pt idx="0">
                  <c:v>Aged 15-19</c:v>
                </c:pt>
                <c:pt idx="1">
                  <c:v>Aged 20-29</c:v>
                </c:pt>
                <c:pt idx="2">
                  <c:v>Aged 30-39</c:v>
                </c:pt>
                <c:pt idx="3">
                  <c:v>Aged 40-49</c:v>
                </c:pt>
                <c:pt idx="4">
                  <c:v>Aged 50-59</c:v>
                </c:pt>
                <c:pt idx="5">
                  <c:v>Aged 60-69</c:v>
                </c:pt>
                <c:pt idx="6">
                  <c:v>Aged 70+</c:v>
                </c:pt>
              </c:strCache>
            </c:strRef>
          </c:cat>
          <c:val>
            <c:numRef>
              <c:f>'Western Australia'!$L$83:$L$89</c:f>
              <c:numCache>
                <c:formatCode>0.0</c:formatCode>
                <c:ptCount val="7"/>
                <c:pt idx="0">
                  <c:v>86.56</c:v>
                </c:pt>
                <c:pt idx="1">
                  <c:v>104.47</c:v>
                </c:pt>
                <c:pt idx="2">
                  <c:v>105.83</c:v>
                </c:pt>
                <c:pt idx="3">
                  <c:v>105.18</c:v>
                </c:pt>
                <c:pt idx="4">
                  <c:v>105.41</c:v>
                </c:pt>
                <c:pt idx="5">
                  <c:v>110.24</c:v>
                </c:pt>
                <c:pt idx="6">
                  <c:v>114.59</c:v>
                </c:pt>
              </c:numCache>
            </c:numRef>
          </c:val>
          <c:extLst>
            <c:ext xmlns:c16="http://schemas.microsoft.com/office/drawing/2014/chart" uri="{C3380CC4-5D6E-409C-BE32-E72D297353CC}">
              <c16:uniqueId val="{00000002-BF09-422F-8122-EF51451F3357}"/>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2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'Western Australia'!$K$9</c:f>
              <c:strCache>
                <c:ptCount val="1"/>
                <c:pt idx="0">
                  <c:v>Week ending 14 Mar 2020</c:v>
                </c:pt>
              </c:strCache>
            </c:strRef>
          </c:tx>
          <c:spPr>
            <a:solidFill>
              <a:srgbClr val="99CC66"/>
            </a:solidFill>
            <a:ln>
              <a:noFill/>
            </a:ln>
            <a:effectLst/>
          </c:spPr>
          <c:invertIfNegative val="0"/>
          <c:cat>
            <c:strRef>
              <c:f>'Western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Australia'!$L$116:$L$134</c:f>
              <c:numCache>
                <c:formatCode>0.0%</c:formatCode>
                <c:ptCount val="19"/>
                <c:pt idx="0">
                  <c:v>1.35E-2</c:v>
                </c:pt>
                <c:pt idx="1">
                  <c:v>7.0099999999999996E-2</c:v>
                </c:pt>
                <c:pt idx="2">
                  <c:v>5.9499999999999997E-2</c:v>
                </c:pt>
                <c:pt idx="3">
                  <c:v>1.11E-2</c:v>
                </c:pt>
                <c:pt idx="4">
                  <c:v>6.8000000000000005E-2</c:v>
                </c:pt>
                <c:pt idx="5">
                  <c:v>3.9300000000000002E-2</c:v>
                </c:pt>
                <c:pt idx="6">
                  <c:v>9.5299999999999996E-2</c:v>
                </c:pt>
                <c:pt idx="7">
                  <c:v>6.4500000000000002E-2</c:v>
                </c:pt>
                <c:pt idx="8">
                  <c:v>4.1099999999999998E-2</c:v>
                </c:pt>
                <c:pt idx="9">
                  <c:v>7.3000000000000001E-3</c:v>
                </c:pt>
                <c:pt idx="10">
                  <c:v>2.5600000000000001E-2</c:v>
                </c:pt>
                <c:pt idx="11">
                  <c:v>2.1600000000000001E-2</c:v>
                </c:pt>
                <c:pt idx="12">
                  <c:v>7.4099999999999999E-2</c:v>
                </c:pt>
                <c:pt idx="13">
                  <c:v>6.3700000000000007E-2</c:v>
                </c:pt>
                <c:pt idx="14">
                  <c:v>6.0400000000000002E-2</c:v>
                </c:pt>
                <c:pt idx="15">
                  <c:v>8.6400000000000005E-2</c:v>
                </c:pt>
                <c:pt idx="16">
                  <c:v>0.14249999999999999</c:v>
                </c:pt>
                <c:pt idx="17">
                  <c:v>1.61E-2</c:v>
                </c:pt>
                <c:pt idx="18">
                  <c:v>3.5799999999999998E-2</c:v>
                </c:pt>
              </c:numCache>
            </c:numRef>
          </c:val>
          <c:extLst>
            <c:ext xmlns:c16="http://schemas.microsoft.com/office/drawing/2014/chart" uri="{C3380CC4-5D6E-409C-BE32-E72D297353CC}">
              <c16:uniqueId val="{00000000-479D-4156-A36F-FAA3A0D14512}"/>
            </c:ext>
          </c:extLst>
        </c:ser>
        <c:ser>
          <c:idx val="0"/>
          <c:order val="1"/>
          <c:tx>
            <c:strRef>
              <c:f>'Western Australia'!$K$8</c:f>
              <c:strCache>
                <c:ptCount val="1"/>
                <c:pt idx="0">
                  <c:v>This week (ending 19 Jun 2021)</c:v>
                </c:pt>
              </c:strCache>
            </c:strRef>
          </c:tx>
          <c:spPr>
            <a:solidFill>
              <a:srgbClr val="993366"/>
            </a:solidFill>
            <a:ln>
              <a:noFill/>
            </a:ln>
            <a:effectLst/>
          </c:spPr>
          <c:invertIfNegative val="0"/>
          <c:cat>
            <c:strRef>
              <c:f>'Western Australia'!$K$116:$K$134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Australia'!$L$136:$L$154</c:f>
              <c:numCache>
                <c:formatCode>0.0%</c:formatCode>
                <c:ptCount val="19"/>
                <c:pt idx="0">
                  <c:v>1.2699999999999999E-2</c:v>
                </c:pt>
                <c:pt idx="1">
                  <c:v>6.7100000000000007E-2</c:v>
                </c:pt>
                <c:pt idx="2">
                  <c:v>5.8500000000000003E-2</c:v>
                </c:pt>
                <c:pt idx="3">
                  <c:v>1.1299999999999999E-2</c:v>
                </c:pt>
                <c:pt idx="4">
                  <c:v>6.8900000000000003E-2</c:v>
                </c:pt>
                <c:pt idx="5">
                  <c:v>3.78E-2</c:v>
                </c:pt>
                <c:pt idx="6">
                  <c:v>9.3100000000000002E-2</c:v>
                </c:pt>
                <c:pt idx="7">
                  <c:v>6.1400000000000003E-2</c:v>
                </c:pt>
                <c:pt idx="8">
                  <c:v>3.85E-2</c:v>
                </c:pt>
                <c:pt idx="9">
                  <c:v>6.3E-3</c:v>
                </c:pt>
                <c:pt idx="10">
                  <c:v>2.76E-2</c:v>
                </c:pt>
                <c:pt idx="11">
                  <c:v>2.1600000000000001E-2</c:v>
                </c:pt>
                <c:pt idx="12">
                  <c:v>7.7899999999999997E-2</c:v>
                </c:pt>
                <c:pt idx="13">
                  <c:v>6.7000000000000004E-2</c:v>
                </c:pt>
                <c:pt idx="14">
                  <c:v>6.5299999999999997E-2</c:v>
                </c:pt>
                <c:pt idx="15">
                  <c:v>8.0600000000000005E-2</c:v>
                </c:pt>
                <c:pt idx="16">
                  <c:v>0.14849999999999999</c:v>
                </c:pt>
                <c:pt idx="17">
                  <c:v>1.6500000000000001E-2</c:v>
                </c:pt>
                <c:pt idx="18">
                  <c:v>3.6999999999999998E-2</c:v>
                </c:pt>
              </c:numCache>
            </c:numRef>
          </c:val>
          <c:extLst>
            <c:ext xmlns:c16="http://schemas.microsoft.com/office/drawing/2014/chart" uri="{C3380CC4-5D6E-409C-BE32-E72D297353CC}">
              <c16:uniqueId val="{00000001-479D-4156-A36F-FAA3A0D14512}"/>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'Western Australia'!$K$94:$K$112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'Western Australia'!$L$94:$L$112</c:f>
              <c:numCache>
                <c:formatCode>0.0%</c:formatCode>
                <c:ptCount val="19"/>
                <c:pt idx="0">
                  <c:v>-1.11E-2</c:v>
                </c:pt>
                <c:pt idx="1">
                  <c:v>1.09E-2</c:v>
                </c:pt>
                <c:pt idx="2">
                  <c:v>3.8600000000000002E-2</c:v>
                </c:pt>
                <c:pt idx="3">
                  <c:v>7.1300000000000002E-2</c:v>
                </c:pt>
                <c:pt idx="4">
                  <c:v>7.1400000000000005E-2</c:v>
                </c:pt>
                <c:pt idx="5">
                  <c:v>1.7100000000000001E-2</c:v>
                </c:pt>
                <c:pt idx="6">
                  <c:v>3.1800000000000002E-2</c:v>
                </c:pt>
                <c:pt idx="7">
                  <c:v>4.7999999999999996E-3</c:v>
                </c:pt>
                <c:pt idx="8">
                  <c:v>-9.2999999999999992E-3</c:v>
                </c:pt>
                <c:pt idx="9">
                  <c:v>-8.4699999999999998E-2</c:v>
                </c:pt>
                <c:pt idx="10">
                  <c:v>0.13789999999999999</c:v>
                </c:pt>
                <c:pt idx="11">
                  <c:v>5.1900000000000002E-2</c:v>
                </c:pt>
                <c:pt idx="12">
                  <c:v>0.10970000000000001</c:v>
                </c:pt>
                <c:pt idx="13">
                  <c:v>0.1114</c:v>
                </c:pt>
                <c:pt idx="14">
                  <c:v>0.14230000000000001</c:v>
                </c:pt>
                <c:pt idx="15">
                  <c:v>-1.4E-2</c:v>
                </c:pt>
                <c:pt idx="16">
                  <c:v>0.1002</c:v>
                </c:pt>
                <c:pt idx="17">
                  <c:v>8.4699999999999998E-2</c:v>
                </c:pt>
                <c:pt idx="18">
                  <c:v>9.1200000000000003E-2</c:v>
                </c:pt>
              </c:numCache>
            </c:numRef>
          </c:val>
          <c:extLst>
            <c:ext xmlns:c16="http://schemas.microsoft.com/office/drawing/2014/chart" uri="{C3380CC4-5D6E-409C-BE32-E72D297353CC}">
              <c16:uniqueId val="{00000000-CC5C-4579-B23D-AAF6D9F1CBCF}"/>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150000000000000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'Western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'Western Australia'!$L$453:$L$599</c:f>
              <c:numCache>
                <c:formatCode>0.0</c:formatCode>
                <c:ptCount val="147"/>
                <c:pt idx="0">
                  <c:v>100</c:v>
                </c:pt>
                <c:pt idx="1">
                  <c:v>99.176000000000002</c:v>
                </c:pt>
                <c:pt idx="2">
                  <c:v>95.989099999999993</c:v>
                </c:pt>
                <c:pt idx="3">
                  <c:v>93.279799999999994</c:v>
                </c:pt>
                <c:pt idx="4">
                  <c:v>91.987700000000004</c:v>
                </c:pt>
                <c:pt idx="5">
                  <c:v>92.034499999999994</c:v>
                </c:pt>
                <c:pt idx="6">
                  <c:v>92.257599999999996</c:v>
                </c:pt>
                <c:pt idx="7">
                  <c:v>93.044200000000004</c:v>
                </c:pt>
                <c:pt idx="8">
                  <c:v>93.883099999999999</c:v>
                </c:pt>
                <c:pt idx="9">
                  <c:v>94.589799999999997</c:v>
                </c:pt>
                <c:pt idx="10">
                  <c:v>95.0732</c:v>
                </c:pt>
                <c:pt idx="11">
                  <c:v>95.399799999999999</c:v>
                </c:pt>
                <c:pt idx="12">
                  <c:v>96.417500000000004</c:v>
                </c:pt>
                <c:pt idx="13">
                  <c:v>97.169799999999995</c:v>
                </c:pt>
                <c:pt idx="14">
                  <c:v>97.285200000000003</c:v>
                </c:pt>
                <c:pt idx="15">
                  <c:v>96.916799999999995</c:v>
                </c:pt>
                <c:pt idx="16">
                  <c:v>98.818200000000004</c:v>
                </c:pt>
                <c:pt idx="17">
                  <c:v>99.983199999999997</c:v>
                </c:pt>
                <c:pt idx="18">
                  <c:v>99.855800000000002</c:v>
                </c:pt>
                <c:pt idx="19">
                  <c:v>100.2034</c:v>
                </c:pt>
                <c:pt idx="20">
                  <c:v>100.8943</c:v>
                </c:pt>
                <c:pt idx="21">
                  <c:v>101.02509999999999</c:v>
                </c:pt>
                <c:pt idx="22">
                  <c:v>101.26949999999999</c:v>
                </c:pt>
                <c:pt idx="23">
                  <c:v>101.43470000000001</c:v>
                </c:pt>
                <c:pt idx="24">
                  <c:v>101.6777</c:v>
                </c:pt>
                <c:pt idx="25">
                  <c:v>101.8984</c:v>
                </c:pt>
                <c:pt idx="26">
                  <c:v>102.13639999999999</c:v>
                </c:pt>
                <c:pt idx="27">
                  <c:v>102.1756</c:v>
                </c:pt>
                <c:pt idx="28">
                  <c:v>102.0316</c:v>
                </c:pt>
                <c:pt idx="29">
                  <c:v>101.3492</c:v>
                </c:pt>
                <c:pt idx="30">
                  <c:v>101.15819999999999</c:v>
                </c:pt>
                <c:pt idx="31">
                  <c:v>101.8175</c:v>
                </c:pt>
                <c:pt idx="32">
                  <c:v>102.35939999999999</c:v>
                </c:pt>
                <c:pt idx="33">
                  <c:v>102.3908</c:v>
                </c:pt>
                <c:pt idx="34">
                  <c:v>102.9409</c:v>
                </c:pt>
                <c:pt idx="35">
                  <c:v>103.53870000000001</c:v>
                </c:pt>
                <c:pt idx="36">
                  <c:v>103.8079</c:v>
                </c:pt>
                <c:pt idx="37">
                  <c:v>103.96559999999999</c:v>
                </c:pt>
                <c:pt idx="38">
                  <c:v>104.7097</c:v>
                </c:pt>
                <c:pt idx="39">
                  <c:v>104.9785</c:v>
                </c:pt>
                <c:pt idx="40">
                  <c:v>104.22329999999999</c:v>
                </c:pt>
                <c:pt idx="41">
                  <c:v>100.4474</c:v>
                </c:pt>
                <c:pt idx="42">
                  <c:v>97.631699999999995</c:v>
                </c:pt>
                <c:pt idx="43">
                  <c:v>99.252099999999999</c:v>
                </c:pt>
                <c:pt idx="44">
                  <c:v>101.18049999999999</c:v>
                </c:pt>
                <c:pt idx="45">
                  <c:v>101.74250000000001</c:v>
                </c:pt>
                <c:pt idx="46">
                  <c:v>101.931</c:v>
                </c:pt>
                <c:pt idx="47">
                  <c:v>101.23090000000001</c:v>
                </c:pt>
                <c:pt idx="48">
                  <c:v>102.4593</c:v>
                </c:pt>
                <c:pt idx="49">
                  <c:v>103.32940000000001</c:v>
                </c:pt>
                <c:pt idx="50">
                  <c:v>103.7792</c:v>
                </c:pt>
                <c:pt idx="51">
                  <c:v>104.2186</c:v>
                </c:pt>
                <c:pt idx="52">
                  <c:v>104.7287</c:v>
                </c:pt>
                <c:pt idx="53">
                  <c:v>105.2899</c:v>
                </c:pt>
                <c:pt idx="54">
                  <c:v>105.9164</c:v>
                </c:pt>
                <c:pt idx="55">
                  <c:v>105.16589999999999</c:v>
                </c:pt>
                <c:pt idx="56">
                  <c:v>104.76860000000001</c:v>
                </c:pt>
                <c:pt idx="57">
                  <c:v>104.6375</c:v>
                </c:pt>
                <c:pt idx="58">
                  <c:v>104.4667</c:v>
                </c:pt>
                <c:pt idx="59">
                  <c:v>104.6551</c:v>
                </c:pt>
                <c:pt idx="60">
                  <c:v>105.2804</c:v>
                </c:pt>
                <c:pt idx="61">
                  <c:v>105.8357</c:v>
                </c:pt>
                <c:pt idx="62">
                  <c:v>105.89</c:v>
                </c:pt>
                <c:pt idx="63">
                  <c:v>105.74079999999999</c:v>
                </c:pt>
                <c:pt idx="64">
                  <c:v>105.521</c:v>
                </c:pt>
                <c:pt idx="65">
                  <c:v>105.53360000000001</c:v>
                </c:pt>
                <c:pt idx="66">
                  <c:v>105.6245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9E49-4479-BB0E-EE1B36B7BCCC}"/>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9E49-4479-BB0E-EE1B36B7BCCC}"/>
              </c:ext>
            </c:extLst>
          </c:dPt>
          <c:cat>
            <c:strRef>
              <c:f>'Western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'Western Australia'!$L$601:$L$747</c:f>
              <c:numCache>
                <c:formatCode>0.0</c:formatCode>
                <c:ptCount val="147"/>
                <c:pt idx="0">
                  <c:v>100</c:v>
                </c:pt>
                <c:pt idx="1">
                  <c:v>98.603899999999996</c:v>
                </c:pt>
                <c:pt idx="2">
                  <c:v>96.654399999999995</c:v>
                </c:pt>
                <c:pt idx="3">
                  <c:v>92.659800000000004</c:v>
                </c:pt>
                <c:pt idx="4">
                  <c:v>88.491200000000006</c:v>
                </c:pt>
                <c:pt idx="5">
                  <c:v>89.453100000000006</c:v>
                </c:pt>
                <c:pt idx="6">
                  <c:v>90.111999999999995</c:v>
                </c:pt>
                <c:pt idx="7">
                  <c:v>91.218900000000005</c:v>
                </c:pt>
                <c:pt idx="8">
                  <c:v>91.098299999999995</c:v>
                </c:pt>
                <c:pt idx="9">
                  <c:v>90.144300000000001</c:v>
                </c:pt>
                <c:pt idx="10">
                  <c:v>89.711799999999997</c:v>
                </c:pt>
                <c:pt idx="11">
                  <c:v>90.417599999999993</c:v>
                </c:pt>
                <c:pt idx="12">
                  <c:v>92.936199999999999</c:v>
                </c:pt>
                <c:pt idx="13">
                  <c:v>93.609399999999994</c:v>
                </c:pt>
                <c:pt idx="14">
                  <c:v>93.772599999999997</c:v>
                </c:pt>
                <c:pt idx="15">
                  <c:v>92.815600000000003</c:v>
                </c:pt>
                <c:pt idx="16">
                  <c:v>96.723100000000002</c:v>
                </c:pt>
                <c:pt idx="17">
                  <c:v>93.952799999999996</c:v>
                </c:pt>
                <c:pt idx="18">
                  <c:v>93.729600000000005</c:v>
                </c:pt>
                <c:pt idx="19">
                  <c:v>93.916399999999996</c:v>
                </c:pt>
                <c:pt idx="20">
                  <c:v>95.069199999999995</c:v>
                </c:pt>
                <c:pt idx="21">
                  <c:v>95.710899999999995</c:v>
                </c:pt>
                <c:pt idx="22">
                  <c:v>95.360699999999994</c:v>
                </c:pt>
                <c:pt idx="23">
                  <c:v>96.468400000000003</c:v>
                </c:pt>
                <c:pt idx="24">
                  <c:v>96.930499999999995</c:v>
                </c:pt>
                <c:pt idx="25">
                  <c:v>103.5677</c:v>
                </c:pt>
                <c:pt idx="26">
                  <c:v>103.9032</c:v>
                </c:pt>
                <c:pt idx="27">
                  <c:v>99.075100000000006</c:v>
                </c:pt>
                <c:pt idx="28">
                  <c:v>98.464399999999998</c:v>
                </c:pt>
                <c:pt idx="29">
                  <c:v>98.777199999999993</c:v>
                </c:pt>
                <c:pt idx="30">
                  <c:v>95.586799999999997</c:v>
                </c:pt>
                <c:pt idx="31">
                  <c:v>95.893799999999999</c:v>
                </c:pt>
                <c:pt idx="32">
                  <c:v>96.148200000000003</c:v>
                </c:pt>
                <c:pt idx="33">
                  <c:v>96.589500000000001</c:v>
                </c:pt>
                <c:pt idx="34">
                  <c:v>97.934299999999993</c:v>
                </c:pt>
                <c:pt idx="35">
                  <c:v>98.163799999999995</c:v>
                </c:pt>
                <c:pt idx="36">
                  <c:v>98.228300000000004</c:v>
                </c:pt>
                <c:pt idx="37">
                  <c:v>99.3001</c:v>
                </c:pt>
                <c:pt idx="38">
                  <c:v>101.6568</c:v>
                </c:pt>
                <c:pt idx="39">
                  <c:v>101.8644</c:v>
                </c:pt>
                <c:pt idx="40">
                  <c:v>100.0466</c:v>
                </c:pt>
                <c:pt idx="41">
                  <c:v>94.250299999999996</c:v>
                </c:pt>
                <c:pt idx="42">
                  <c:v>91.267399999999995</c:v>
                </c:pt>
                <c:pt idx="43">
                  <c:v>93.839699999999993</c:v>
                </c:pt>
                <c:pt idx="44">
                  <c:v>96.9636</c:v>
                </c:pt>
                <c:pt idx="45">
                  <c:v>97.259699999999995</c:v>
                </c:pt>
                <c:pt idx="46">
                  <c:v>96.876400000000004</c:v>
                </c:pt>
                <c:pt idx="47">
                  <c:v>99.127799999999993</c:v>
                </c:pt>
                <c:pt idx="48">
                  <c:v>100.60380000000001</c:v>
                </c:pt>
                <c:pt idx="49">
                  <c:v>101.468</c:v>
                </c:pt>
                <c:pt idx="50">
                  <c:v>101.9579</c:v>
                </c:pt>
                <c:pt idx="51">
                  <c:v>104.9198</c:v>
                </c:pt>
                <c:pt idx="52">
                  <c:v>105.93259999999999</c:v>
                </c:pt>
                <c:pt idx="53">
                  <c:v>105.0479</c:v>
                </c:pt>
                <c:pt idx="54">
                  <c:v>105.2589</c:v>
                </c:pt>
                <c:pt idx="55">
                  <c:v>103.2392</c:v>
                </c:pt>
                <c:pt idx="56">
                  <c:v>101.4802</c:v>
                </c:pt>
                <c:pt idx="57">
                  <c:v>101.3159</c:v>
                </c:pt>
                <c:pt idx="58">
                  <c:v>100.8712</c:v>
                </c:pt>
                <c:pt idx="59">
                  <c:v>101.4229</c:v>
                </c:pt>
                <c:pt idx="60">
                  <c:v>102.0868</c:v>
                </c:pt>
                <c:pt idx="61">
                  <c:v>102.2454</c:v>
                </c:pt>
                <c:pt idx="62">
                  <c:v>102.6056</c:v>
                </c:pt>
                <c:pt idx="63">
                  <c:v>101.6803</c:v>
                </c:pt>
                <c:pt idx="64">
                  <c:v>102.4205</c:v>
                </c:pt>
                <c:pt idx="65">
                  <c:v>102.88209999999999</c:v>
                </c:pt>
                <c:pt idx="66">
                  <c:v>102.76049999999999</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9E49-4479-BB0E-EE1B36B7BCCC}"/>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'Western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'Western Australia'!$L$157:$L$303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9E49-4479-BB0E-EE1B36B7BCCC}"/>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'Western Australia'!$K$157:$K$303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'Western Australia'!$L$305:$L$451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9E49-4479-BB0E-EE1B36B7BCCC}"/>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10"/>
          <c:min val="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22 May 2021)</c:v>
                </c:pt>
              </c:strCache>
            </c:strRef>
          </c:tx>
          <c:spPr>
            <a:solidFill>
              <a:srgbClr val="336699"/>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Tasmania!$L$36:$L$42</c:f>
              <c:numCache>
                <c:formatCode>0.0</c:formatCode>
                <c:ptCount val="7"/>
                <c:pt idx="0">
                  <c:v>81.55</c:v>
                </c:pt>
                <c:pt idx="1">
                  <c:v>102.8</c:v>
                </c:pt>
                <c:pt idx="2">
                  <c:v>104.16</c:v>
                </c:pt>
                <c:pt idx="3">
                  <c:v>100.18</c:v>
                </c:pt>
                <c:pt idx="4">
                  <c:v>101.45</c:v>
                </c:pt>
                <c:pt idx="5">
                  <c:v>104.45</c:v>
                </c:pt>
                <c:pt idx="6">
                  <c:v>105.59</c:v>
                </c:pt>
              </c:numCache>
            </c:numRef>
          </c:val>
          <c:extLst>
            <c:ext xmlns:c16="http://schemas.microsoft.com/office/drawing/2014/chart" uri="{C3380CC4-5D6E-409C-BE32-E72D297353CC}">
              <c16:uniqueId val="{00000000-6B70-498F-81C0-CAF0919426BB}"/>
            </c:ext>
          </c:extLst>
        </c:ser>
        <c:ser>
          <c:idx val="2"/>
          <c:order val="1"/>
          <c:tx>
            <c:strRef>
              <c:f>Tasmania!$K$7</c:f>
              <c:strCache>
                <c:ptCount val="1"/>
                <c:pt idx="0">
                  <c:v>Previous week (ending 12 Jun 2021)</c:v>
                </c:pt>
              </c:strCache>
            </c:strRef>
          </c:tx>
          <c:spPr>
            <a:solidFill>
              <a:srgbClr val="669966"/>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Tasmania!$L$45:$L$51</c:f>
              <c:numCache>
                <c:formatCode>0.0</c:formatCode>
                <c:ptCount val="7"/>
                <c:pt idx="0">
                  <c:v>79.63</c:v>
                </c:pt>
                <c:pt idx="1">
                  <c:v>101.31</c:v>
                </c:pt>
                <c:pt idx="2">
                  <c:v>103.73</c:v>
                </c:pt>
                <c:pt idx="3">
                  <c:v>99.93</c:v>
                </c:pt>
                <c:pt idx="4">
                  <c:v>101.12</c:v>
                </c:pt>
                <c:pt idx="5">
                  <c:v>104.16</c:v>
                </c:pt>
                <c:pt idx="6">
                  <c:v>105.54</c:v>
                </c:pt>
              </c:numCache>
            </c:numRef>
          </c:val>
          <c:extLst>
            <c:ext xmlns:c16="http://schemas.microsoft.com/office/drawing/2014/chart" uri="{C3380CC4-5D6E-409C-BE32-E72D297353CC}">
              <c16:uniqueId val="{00000001-6B70-498F-81C0-CAF0919426BB}"/>
            </c:ext>
          </c:extLst>
        </c:ser>
        <c:ser>
          <c:idx val="3"/>
          <c:order val="2"/>
          <c:tx>
            <c:strRef>
              <c:f>Tasmania!$K$8</c:f>
              <c:strCache>
                <c:ptCount val="1"/>
                <c:pt idx="0">
                  <c:v>This week (ending 19 Jun 2021)</c:v>
                </c:pt>
              </c:strCache>
            </c:strRef>
          </c:tx>
          <c:spPr>
            <a:solidFill>
              <a:srgbClr val="993366"/>
            </a:solidFill>
            <a:ln>
              <a:noFill/>
            </a:ln>
            <a:effectLst/>
          </c:spPr>
          <c:invertIfNegative val="0"/>
          <c:cat>
            <c:strRef>
              <c:f>Tasmania!$K$36:$K$42</c:f>
              <c:strCache>
                <c:ptCount val="7"/>
                <c:pt idx="0">
                  <c:v>Aged 15-19</c:v>
                </c:pt>
                <c:pt idx="1">
                  <c:v>Aged 20-29</c:v>
                </c:pt>
                <c:pt idx="2">
                  <c:v>Aged 30-39</c:v>
                </c:pt>
                <c:pt idx="3">
                  <c:v>Aged 40-49</c:v>
                </c:pt>
                <c:pt idx="4">
                  <c:v>Aged 50-59</c:v>
                </c:pt>
                <c:pt idx="5">
                  <c:v>Aged 60-69</c:v>
                </c:pt>
                <c:pt idx="6">
                  <c:v>Aged 70+</c:v>
                </c:pt>
              </c:strCache>
            </c:strRef>
          </c:cat>
          <c:val>
            <c:numRef>
              <c:f>Tasmania!$L$54:$L$60</c:f>
              <c:numCache>
                <c:formatCode>0.0</c:formatCode>
                <c:ptCount val="7"/>
                <c:pt idx="0">
                  <c:v>80.61</c:v>
                </c:pt>
                <c:pt idx="1">
                  <c:v>101.56</c:v>
                </c:pt>
                <c:pt idx="2">
                  <c:v>103.78</c:v>
                </c:pt>
                <c:pt idx="3">
                  <c:v>100.58</c:v>
                </c:pt>
                <c:pt idx="4">
                  <c:v>101.72</c:v>
                </c:pt>
                <c:pt idx="5">
                  <c:v>104.39</c:v>
                </c:pt>
                <c:pt idx="6">
                  <c:v>105.53</c:v>
                </c:pt>
              </c:numCache>
            </c:numRef>
          </c:val>
          <c:extLst>
            <c:ext xmlns:c16="http://schemas.microsoft.com/office/drawing/2014/chart" uri="{C3380CC4-5D6E-409C-BE32-E72D297353CC}">
              <c16:uniqueId val="{00000002-6B70-498F-81C0-CAF0919426B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Tasmania!$K$4</c:f>
              <c:strCache>
                <c:ptCount val="1"/>
                <c:pt idx="0">
                  <c:v>Previous month (week ending 22 May 2021)</c:v>
                </c:pt>
              </c:strCache>
            </c:strRef>
          </c:tx>
          <c:spPr>
            <a:solidFill>
              <a:srgbClr val="336699"/>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Tasmania!$L$65:$L$71</c:f>
              <c:numCache>
                <c:formatCode>0.0</c:formatCode>
                <c:ptCount val="7"/>
                <c:pt idx="0">
                  <c:v>81.22</c:v>
                </c:pt>
                <c:pt idx="1">
                  <c:v>101.14</c:v>
                </c:pt>
                <c:pt idx="2">
                  <c:v>103.81</c:v>
                </c:pt>
                <c:pt idx="3">
                  <c:v>101.54</c:v>
                </c:pt>
                <c:pt idx="4">
                  <c:v>102.54</c:v>
                </c:pt>
                <c:pt idx="5">
                  <c:v>106.65</c:v>
                </c:pt>
                <c:pt idx="6">
                  <c:v>96.94</c:v>
                </c:pt>
              </c:numCache>
            </c:numRef>
          </c:val>
          <c:extLst>
            <c:ext xmlns:c16="http://schemas.microsoft.com/office/drawing/2014/chart" uri="{C3380CC4-5D6E-409C-BE32-E72D297353CC}">
              <c16:uniqueId val="{00000000-D84A-4EBA-BFBB-DF3519376BA3}"/>
            </c:ext>
          </c:extLst>
        </c:ser>
        <c:ser>
          <c:idx val="2"/>
          <c:order val="1"/>
          <c:tx>
            <c:strRef>
              <c:f>Tasmania!$K$7</c:f>
              <c:strCache>
                <c:ptCount val="1"/>
                <c:pt idx="0">
                  <c:v>Previous week (ending 12 Jun 2021)</c:v>
                </c:pt>
              </c:strCache>
            </c:strRef>
          </c:tx>
          <c:spPr>
            <a:solidFill>
              <a:srgbClr val="669966"/>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Tasmania!$L$74:$L$80</c:f>
              <c:numCache>
                <c:formatCode>0.0</c:formatCode>
                <c:ptCount val="7"/>
                <c:pt idx="0">
                  <c:v>79.510000000000005</c:v>
                </c:pt>
                <c:pt idx="1">
                  <c:v>100.17</c:v>
                </c:pt>
                <c:pt idx="2">
                  <c:v>102.99</c:v>
                </c:pt>
                <c:pt idx="3">
                  <c:v>100.62</c:v>
                </c:pt>
                <c:pt idx="4">
                  <c:v>102.09</c:v>
                </c:pt>
                <c:pt idx="5">
                  <c:v>106.76</c:v>
                </c:pt>
                <c:pt idx="6">
                  <c:v>95.53</c:v>
                </c:pt>
              </c:numCache>
            </c:numRef>
          </c:val>
          <c:extLst>
            <c:ext xmlns:c16="http://schemas.microsoft.com/office/drawing/2014/chart" uri="{C3380CC4-5D6E-409C-BE32-E72D297353CC}">
              <c16:uniqueId val="{00000001-D84A-4EBA-BFBB-DF3519376BA3}"/>
            </c:ext>
          </c:extLst>
        </c:ser>
        <c:ser>
          <c:idx val="3"/>
          <c:order val="2"/>
          <c:tx>
            <c:strRef>
              <c:f>Tasmania!$K$8</c:f>
              <c:strCache>
                <c:ptCount val="1"/>
                <c:pt idx="0">
                  <c:v>This week (ending 19 Jun 2021)</c:v>
                </c:pt>
              </c:strCache>
            </c:strRef>
          </c:tx>
          <c:spPr>
            <a:solidFill>
              <a:srgbClr val="993366"/>
            </a:solidFill>
            <a:ln>
              <a:noFill/>
            </a:ln>
            <a:effectLst/>
          </c:spPr>
          <c:invertIfNegative val="0"/>
          <c:cat>
            <c:strRef>
              <c:f>Tasmania!$K$65:$K$71</c:f>
              <c:strCache>
                <c:ptCount val="7"/>
                <c:pt idx="0">
                  <c:v>Aged 15-19</c:v>
                </c:pt>
                <c:pt idx="1">
                  <c:v>Aged 20-29</c:v>
                </c:pt>
                <c:pt idx="2">
                  <c:v>Aged 30-39</c:v>
                </c:pt>
                <c:pt idx="3">
                  <c:v>Aged 40-49</c:v>
                </c:pt>
                <c:pt idx="4">
                  <c:v>Aged 50-59</c:v>
                </c:pt>
                <c:pt idx="5">
                  <c:v>Aged 60-69</c:v>
                </c:pt>
                <c:pt idx="6">
                  <c:v>Aged 70+</c:v>
                </c:pt>
              </c:strCache>
            </c:strRef>
          </c:cat>
          <c:val>
            <c:numRef>
              <c:f>Tasmania!$L$83:$L$89</c:f>
              <c:numCache>
                <c:formatCode>0.0</c:formatCode>
                <c:ptCount val="7"/>
                <c:pt idx="0">
                  <c:v>81.180000000000007</c:v>
                </c:pt>
                <c:pt idx="1">
                  <c:v>100.5</c:v>
                </c:pt>
                <c:pt idx="2">
                  <c:v>103.01</c:v>
                </c:pt>
                <c:pt idx="3">
                  <c:v>100.96</c:v>
                </c:pt>
                <c:pt idx="4">
                  <c:v>102.27</c:v>
                </c:pt>
                <c:pt idx="5">
                  <c:v>106.79</c:v>
                </c:pt>
                <c:pt idx="6">
                  <c:v>96.31</c:v>
                </c:pt>
              </c:numCache>
            </c:numRef>
          </c:val>
          <c:extLst>
            <c:ext xmlns:c16="http://schemas.microsoft.com/office/drawing/2014/chart" uri="{C3380CC4-5D6E-409C-BE32-E72D297353CC}">
              <c16:uniqueId val="{00000002-D84A-4EBA-BFBB-DF3519376BA3}"/>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Tasmania!$K$9</c:f>
              <c:strCache>
                <c:ptCount val="1"/>
                <c:pt idx="0">
                  <c:v>Week ending 14 Mar 2020</c:v>
                </c:pt>
              </c:strCache>
            </c:strRef>
          </c:tx>
          <c:spPr>
            <a:solidFill>
              <a:srgbClr val="99CC66"/>
            </a:solidFill>
            <a:ln>
              <a:noFill/>
            </a:ln>
            <a:effectLst/>
          </c:spPr>
          <c:invertIfNegative val="0"/>
          <c:cat>
            <c:strRef>
              <c:f>Tasmania!$K$116:$K$134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Tasmania!$L$116:$L$134</c:f>
              <c:numCache>
                <c:formatCode>0.0%</c:formatCode>
                <c:ptCount val="19"/>
                <c:pt idx="0">
                  <c:v>5.33E-2</c:v>
                </c:pt>
                <c:pt idx="1">
                  <c:v>1.4500000000000001E-2</c:v>
                </c:pt>
                <c:pt idx="2">
                  <c:v>0.08</c:v>
                </c:pt>
                <c:pt idx="3">
                  <c:v>1.9400000000000001E-2</c:v>
                </c:pt>
                <c:pt idx="4">
                  <c:v>7.0599999999999996E-2</c:v>
                </c:pt>
                <c:pt idx="5">
                  <c:v>3.7100000000000001E-2</c:v>
                </c:pt>
                <c:pt idx="6">
                  <c:v>0.1171</c:v>
                </c:pt>
                <c:pt idx="7">
                  <c:v>8.1199999999999994E-2</c:v>
                </c:pt>
                <c:pt idx="8">
                  <c:v>4.4499999999999998E-2</c:v>
                </c:pt>
                <c:pt idx="9">
                  <c:v>8.8999999999999999E-3</c:v>
                </c:pt>
                <c:pt idx="10">
                  <c:v>3.0800000000000001E-2</c:v>
                </c:pt>
                <c:pt idx="11">
                  <c:v>1.8200000000000001E-2</c:v>
                </c:pt>
                <c:pt idx="12">
                  <c:v>5.45E-2</c:v>
                </c:pt>
                <c:pt idx="13">
                  <c:v>5.4600000000000003E-2</c:v>
                </c:pt>
                <c:pt idx="14">
                  <c:v>7.8200000000000006E-2</c:v>
                </c:pt>
                <c:pt idx="15">
                  <c:v>5.0500000000000003E-2</c:v>
                </c:pt>
                <c:pt idx="16">
                  <c:v>0.12670000000000001</c:v>
                </c:pt>
                <c:pt idx="17">
                  <c:v>1.67E-2</c:v>
                </c:pt>
                <c:pt idx="18">
                  <c:v>4.0099999999999997E-2</c:v>
                </c:pt>
              </c:numCache>
            </c:numRef>
          </c:val>
          <c:extLst>
            <c:ext xmlns:c16="http://schemas.microsoft.com/office/drawing/2014/chart" uri="{C3380CC4-5D6E-409C-BE32-E72D297353CC}">
              <c16:uniqueId val="{00000000-1909-43CF-9534-C14889EC9193}"/>
            </c:ext>
          </c:extLst>
        </c:ser>
        <c:ser>
          <c:idx val="0"/>
          <c:order val="1"/>
          <c:tx>
            <c:strRef>
              <c:f>Tasmania!$K$8</c:f>
              <c:strCache>
                <c:ptCount val="1"/>
                <c:pt idx="0">
                  <c:v>This week (ending 19 Jun 2021)</c:v>
                </c:pt>
              </c:strCache>
            </c:strRef>
          </c:tx>
          <c:spPr>
            <a:solidFill>
              <a:srgbClr val="993366"/>
            </a:solidFill>
            <a:ln>
              <a:noFill/>
            </a:ln>
            <a:effectLst/>
          </c:spPr>
          <c:invertIfNegative val="0"/>
          <c:cat>
            <c:strRef>
              <c:f>Tasmania!$K$116:$K$134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Tasmania!$L$136:$L$154</c:f>
              <c:numCache>
                <c:formatCode>0.0%</c:formatCode>
                <c:ptCount val="19"/>
                <c:pt idx="0">
                  <c:v>4.9399999999999999E-2</c:v>
                </c:pt>
                <c:pt idx="1">
                  <c:v>1.4E-2</c:v>
                </c:pt>
                <c:pt idx="2">
                  <c:v>8.1000000000000003E-2</c:v>
                </c:pt>
                <c:pt idx="3">
                  <c:v>1.9400000000000001E-2</c:v>
                </c:pt>
                <c:pt idx="4">
                  <c:v>7.2900000000000006E-2</c:v>
                </c:pt>
                <c:pt idx="5">
                  <c:v>3.5900000000000001E-2</c:v>
                </c:pt>
                <c:pt idx="6">
                  <c:v>0.1145</c:v>
                </c:pt>
                <c:pt idx="7">
                  <c:v>7.8E-2</c:v>
                </c:pt>
                <c:pt idx="8">
                  <c:v>4.4200000000000003E-2</c:v>
                </c:pt>
                <c:pt idx="9">
                  <c:v>8.2000000000000007E-3</c:v>
                </c:pt>
                <c:pt idx="10">
                  <c:v>2.9100000000000001E-2</c:v>
                </c:pt>
                <c:pt idx="11">
                  <c:v>1.8200000000000001E-2</c:v>
                </c:pt>
                <c:pt idx="12">
                  <c:v>5.7799999999999997E-2</c:v>
                </c:pt>
                <c:pt idx="13">
                  <c:v>6.0900000000000003E-2</c:v>
                </c:pt>
                <c:pt idx="14">
                  <c:v>7.7700000000000005E-2</c:v>
                </c:pt>
                <c:pt idx="15">
                  <c:v>4.9799999999999997E-2</c:v>
                </c:pt>
                <c:pt idx="16">
                  <c:v>0.1285</c:v>
                </c:pt>
                <c:pt idx="17">
                  <c:v>1.61E-2</c:v>
                </c:pt>
                <c:pt idx="18">
                  <c:v>4.1099999999999998E-2</c:v>
                </c:pt>
              </c:numCache>
            </c:numRef>
          </c:val>
          <c:extLst>
            <c:ext xmlns:c16="http://schemas.microsoft.com/office/drawing/2014/chart" uri="{C3380CC4-5D6E-409C-BE32-E72D297353CC}">
              <c16:uniqueId val="{00000001-1909-43CF-9534-C14889EC9193}"/>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Tasmania!$K$94:$K$112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Tasmania!$L$94:$L$112</c:f>
              <c:numCache>
                <c:formatCode>0.0%</c:formatCode>
                <c:ptCount val="19"/>
                <c:pt idx="0">
                  <c:v>-4.99E-2</c:v>
                </c:pt>
                <c:pt idx="1">
                  <c:v>-1.0699999999999999E-2</c:v>
                </c:pt>
                <c:pt idx="2">
                  <c:v>3.8899999999999997E-2</c:v>
                </c:pt>
                <c:pt idx="3">
                  <c:v>2.6700000000000002E-2</c:v>
                </c:pt>
                <c:pt idx="4">
                  <c:v>5.9799999999999999E-2</c:v>
                </c:pt>
                <c:pt idx="5">
                  <c:v>-8.6E-3</c:v>
                </c:pt>
                <c:pt idx="6">
                  <c:v>2.8999999999999998E-3</c:v>
                </c:pt>
                <c:pt idx="7">
                  <c:v>-1.41E-2</c:v>
                </c:pt>
                <c:pt idx="8">
                  <c:v>1.8200000000000001E-2</c:v>
                </c:pt>
                <c:pt idx="9">
                  <c:v>-5.5100000000000003E-2</c:v>
                </c:pt>
                <c:pt idx="10">
                  <c:v>-2.9600000000000001E-2</c:v>
                </c:pt>
                <c:pt idx="11">
                  <c:v>2.4E-2</c:v>
                </c:pt>
                <c:pt idx="12">
                  <c:v>8.8999999999999996E-2</c:v>
                </c:pt>
                <c:pt idx="13">
                  <c:v>0.14499999999999999</c:v>
                </c:pt>
                <c:pt idx="14">
                  <c:v>1.9300000000000001E-2</c:v>
                </c:pt>
                <c:pt idx="15">
                  <c:v>1.1900000000000001E-2</c:v>
                </c:pt>
                <c:pt idx="16">
                  <c:v>4.0399999999999998E-2</c:v>
                </c:pt>
                <c:pt idx="17">
                  <c:v>-1.2800000000000001E-2</c:v>
                </c:pt>
                <c:pt idx="18">
                  <c:v>5.1799999999999999E-2</c:v>
                </c:pt>
              </c:numCache>
            </c:numRef>
          </c:val>
          <c:extLst>
            <c:ext xmlns:c16="http://schemas.microsoft.com/office/drawing/2014/chart" uri="{C3380CC4-5D6E-409C-BE32-E72D297353CC}">
              <c16:uniqueId val="{00000000-6B7C-4F8E-A073-794D2F6A7EC9}"/>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1"/>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0.1"/>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'New South Wales'!$K$9</c:f>
              <c:strCache>
                <c:ptCount val="1"/>
                <c:pt idx="0">
                  <c:v>Week ending 14 Mar 2020</c:v>
                </c:pt>
              </c:strCache>
            </c:strRef>
          </c:tx>
          <c:spPr>
            <a:solidFill>
              <a:srgbClr val="99CC66"/>
            </a:solidFill>
            <a:ln>
              <a:noFill/>
            </a:ln>
            <a:effectLst/>
          </c:spPr>
          <c:invertIfNegative val="0"/>
          <c:cat>
            <c:strRef>
              <c:f>'New South Wales'!$K$116:$K$134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Wales'!$L$116:$L$134</c:f>
              <c:numCache>
                <c:formatCode>0.0%</c:formatCode>
                <c:ptCount val="19"/>
                <c:pt idx="0">
                  <c:v>9.4000000000000004E-3</c:v>
                </c:pt>
                <c:pt idx="1">
                  <c:v>7.6E-3</c:v>
                </c:pt>
                <c:pt idx="2">
                  <c:v>6.2399999999999997E-2</c:v>
                </c:pt>
                <c:pt idx="3">
                  <c:v>8.3000000000000001E-3</c:v>
                </c:pt>
                <c:pt idx="4">
                  <c:v>6.4299999999999996E-2</c:v>
                </c:pt>
                <c:pt idx="5">
                  <c:v>4.8599999999999997E-2</c:v>
                </c:pt>
                <c:pt idx="6">
                  <c:v>9.7000000000000003E-2</c:v>
                </c:pt>
                <c:pt idx="7">
                  <c:v>7.1499999999999994E-2</c:v>
                </c:pt>
                <c:pt idx="8">
                  <c:v>4.1500000000000002E-2</c:v>
                </c:pt>
                <c:pt idx="9">
                  <c:v>1.8499999999999999E-2</c:v>
                </c:pt>
                <c:pt idx="10">
                  <c:v>5.1499999999999997E-2</c:v>
                </c:pt>
                <c:pt idx="11">
                  <c:v>2.2499999999999999E-2</c:v>
                </c:pt>
                <c:pt idx="12">
                  <c:v>9.1700000000000004E-2</c:v>
                </c:pt>
                <c:pt idx="13">
                  <c:v>6.54E-2</c:v>
                </c:pt>
                <c:pt idx="14">
                  <c:v>5.9499999999999997E-2</c:v>
                </c:pt>
                <c:pt idx="15">
                  <c:v>9.2399999999999996E-2</c:v>
                </c:pt>
                <c:pt idx="16">
                  <c:v>0.1386</c:v>
                </c:pt>
                <c:pt idx="17">
                  <c:v>1.34E-2</c:v>
                </c:pt>
                <c:pt idx="18">
                  <c:v>3.1600000000000003E-2</c:v>
                </c:pt>
              </c:numCache>
            </c:numRef>
          </c:val>
          <c:extLst>
            <c:ext xmlns:c16="http://schemas.microsoft.com/office/drawing/2014/chart" uri="{C3380CC4-5D6E-409C-BE32-E72D297353CC}">
              <c16:uniqueId val="{00000000-9181-4DB8-BC12-8263CA8407CF}"/>
            </c:ext>
          </c:extLst>
        </c:ser>
        <c:ser>
          <c:idx val="0"/>
          <c:order val="1"/>
          <c:tx>
            <c:strRef>
              <c:f>'New South Wales'!$K$8</c:f>
              <c:strCache>
                <c:ptCount val="1"/>
                <c:pt idx="0">
                  <c:v>This week (ending 19 Jun 2021)</c:v>
                </c:pt>
              </c:strCache>
            </c:strRef>
          </c:tx>
          <c:spPr>
            <a:solidFill>
              <a:srgbClr val="993366"/>
            </a:solidFill>
            <a:ln>
              <a:noFill/>
            </a:ln>
            <a:effectLst/>
          </c:spPr>
          <c:invertIfNegative val="0"/>
          <c:cat>
            <c:strRef>
              <c:f>'New South Wales'!$K$116:$K$134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Wales'!$L$136:$L$154</c:f>
              <c:numCache>
                <c:formatCode>0.0%</c:formatCode>
                <c:ptCount val="19"/>
                <c:pt idx="0">
                  <c:v>9.2999999999999992E-3</c:v>
                </c:pt>
                <c:pt idx="1">
                  <c:v>7.7000000000000002E-3</c:v>
                </c:pt>
                <c:pt idx="2">
                  <c:v>6.0199999999999997E-2</c:v>
                </c:pt>
                <c:pt idx="3">
                  <c:v>8.6E-3</c:v>
                </c:pt>
                <c:pt idx="4">
                  <c:v>6.3600000000000004E-2</c:v>
                </c:pt>
                <c:pt idx="5">
                  <c:v>4.7E-2</c:v>
                </c:pt>
                <c:pt idx="6">
                  <c:v>9.6000000000000002E-2</c:v>
                </c:pt>
                <c:pt idx="7">
                  <c:v>6.6900000000000001E-2</c:v>
                </c:pt>
                <c:pt idx="8">
                  <c:v>3.7900000000000003E-2</c:v>
                </c:pt>
                <c:pt idx="9">
                  <c:v>1.6400000000000001E-2</c:v>
                </c:pt>
                <c:pt idx="10">
                  <c:v>5.3499999999999999E-2</c:v>
                </c:pt>
                <c:pt idx="11">
                  <c:v>2.2200000000000001E-2</c:v>
                </c:pt>
                <c:pt idx="12">
                  <c:v>9.2200000000000004E-2</c:v>
                </c:pt>
                <c:pt idx="13">
                  <c:v>7.0099999999999996E-2</c:v>
                </c:pt>
                <c:pt idx="14">
                  <c:v>6.4399999999999999E-2</c:v>
                </c:pt>
                <c:pt idx="15">
                  <c:v>9.11E-2</c:v>
                </c:pt>
                <c:pt idx="16">
                  <c:v>0.1444</c:v>
                </c:pt>
                <c:pt idx="17">
                  <c:v>1.32E-2</c:v>
                </c:pt>
                <c:pt idx="18">
                  <c:v>3.2300000000000002E-2</c:v>
                </c:pt>
              </c:numCache>
            </c:numRef>
          </c:val>
          <c:extLst>
            <c:ext xmlns:c16="http://schemas.microsoft.com/office/drawing/2014/chart" uri="{C3380CC4-5D6E-409C-BE32-E72D297353CC}">
              <c16:uniqueId val="{00000001-9181-4DB8-BC12-8263CA8407CF}"/>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Tasmania!$K$157:$K$303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Tasmania!$L$453:$L$599</c:f>
              <c:numCache>
                <c:formatCode>0.0</c:formatCode>
                <c:ptCount val="147"/>
                <c:pt idx="0">
                  <c:v>100</c:v>
                </c:pt>
                <c:pt idx="1">
                  <c:v>99.133499999999998</c:v>
                </c:pt>
                <c:pt idx="2">
                  <c:v>95.372500000000002</c:v>
                </c:pt>
                <c:pt idx="3">
                  <c:v>92.579899999999995</c:v>
                </c:pt>
                <c:pt idx="4">
                  <c:v>91.072000000000003</c:v>
                </c:pt>
                <c:pt idx="5">
                  <c:v>91.316900000000004</c:v>
                </c:pt>
                <c:pt idx="6">
                  <c:v>91.641400000000004</c:v>
                </c:pt>
                <c:pt idx="7">
                  <c:v>91.733000000000004</c:v>
                </c:pt>
                <c:pt idx="8">
                  <c:v>92.609499999999997</c:v>
                </c:pt>
                <c:pt idx="9">
                  <c:v>92.391000000000005</c:v>
                </c:pt>
                <c:pt idx="10">
                  <c:v>93.021000000000001</c:v>
                </c:pt>
                <c:pt idx="11">
                  <c:v>93.060500000000005</c:v>
                </c:pt>
                <c:pt idx="12">
                  <c:v>94.352099999999993</c:v>
                </c:pt>
                <c:pt idx="13">
                  <c:v>94.356899999999996</c:v>
                </c:pt>
                <c:pt idx="14">
                  <c:v>94.165999999999997</c:v>
                </c:pt>
                <c:pt idx="15">
                  <c:v>94.232799999999997</c:v>
                </c:pt>
                <c:pt idx="16">
                  <c:v>95.441500000000005</c:v>
                </c:pt>
                <c:pt idx="17">
                  <c:v>96.204400000000007</c:v>
                </c:pt>
                <c:pt idx="18">
                  <c:v>96.805000000000007</c:v>
                </c:pt>
                <c:pt idx="19">
                  <c:v>96.841999999999999</c:v>
                </c:pt>
                <c:pt idx="20">
                  <c:v>97.566299999999998</c:v>
                </c:pt>
                <c:pt idx="21">
                  <c:v>97.355599999999995</c:v>
                </c:pt>
                <c:pt idx="22">
                  <c:v>97.549400000000006</c:v>
                </c:pt>
                <c:pt idx="23">
                  <c:v>97.507999999999996</c:v>
                </c:pt>
                <c:pt idx="24">
                  <c:v>97.567300000000003</c:v>
                </c:pt>
                <c:pt idx="25">
                  <c:v>97.885800000000003</c:v>
                </c:pt>
                <c:pt idx="26">
                  <c:v>98.373699999999999</c:v>
                </c:pt>
                <c:pt idx="27">
                  <c:v>98.787999999999997</c:v>
                </c:pt>
                <c:pt idx="28">
                  <c:v>98.651700000000005</c:v>
                </c:pt>
                <c:pt idx="29">
                  <c:v>98.000699999999995</c:v>
                </c:pt>
                <c:pt idx="30">
                  <c:v>98.388900000000007</c:v>
                </c:pt>
                <c:pt idx="31">
                  <c:v>98.645899999999997</c:v>
                </c:pt>
                <c:pt idx="32">
                  <c:v>98.662199999999999</c:v>
                </c:pt>
                <c:pt idx="33">
                  <c:v>98.258499999999998</c:v>
                </c:pt>
                <c:pt idx="34">
                  <c:v>99.102500000000006</c:v>
                </c:pt>
                <c:pt idx="35">
                  <c:v>99.7851</c:v>
                </c:pt>
                <c:pt idx="36">
                  <c:v>100.5857</c:v>
                </c:pt>
                <c:pt idx="37">
                  <c:v>100.90819999999999</c:v>
                </c:pt>
                <c:pt idx="38">
                  <c:v>101.7821</c:v>
                </c:pt>
                <c:pt idx="39">
                  <c:v>102.1288</c:v>
                </c:pt>
                <c:pt idx="40">
                  <c:v>101.5728</c:v>
                </c:pt>
                <c:pt idx="41">
                  <c:v>98.497200000000007</c:v>
                </c:pt>
                <c:pt idx="42">
                  <c:v>95.385099999999994</c:v>
                </c:pt>
                <c:pt idx="43">
                  <c:v>97.135999999999996</c:v>
                </c:pt>
                <c:pt idx="44">
                  <c:v>98.704700000000003</c:v>
                </c:pt>
                <c:pt idx="45">
                  <c:v>99.543300000000002</c:v>
                </c:pt>
                <c:pt idx="46">
                  <c:v>100.0838</c:v>
                </c:pt>
                <c:pt idx="47">
                  <c:v>100.5211</c:v>
                </c:pt>
                <c:pt idx="48">
                  <c:v>101.0714</c:v>
                </c:pt>
                <c:pt idx="49">
                  <c:v>100.5585</c:v>
                </c:pt>
                <c:pt idx="50">
                  <c:v>100.7289</c:v>
                </c:pt>
                <c:pt idx="51">
                  <c:v>100.8051</c:v>
                </c:pt>
                <c:pt idx="52">
                  <c:v>101.5228</c:v>
                </c:pt>
                <c:pt idx="53">
                  <c:v>102.1155</c:v>
                </c:pt>
                <c:pt idx="54">
                  <c:v>102.1592</c:v>
                </c:pt>
                <c:pt idx="55">
                  <c:v>101.31619999999999</c:v>
                </c:pt>
                <c:pt idx="56">
                  <c:v>101.2824</c:v>
                </c:pt>
                <c:pt idx="57">
                  <c:v>101.1927</c:v>
                </c:pt>
                <c:pt idx="58">
                  <c:v>101.3771</c:v>
                </c:pt>
                <c:pt idx="59">
                  <c:v>101.77070000000001</c:v>
                </c:pt>
                <c:pt idx="60">
                  <c:v>102.3085</c:v>
                </c:pt>
                <c:pt idx="61">
                  <c:v>102.518</c:v>
                </c:pt>
                <c:pt idx="62">
                  <c:v>102.8222</c:v>
                </c:pt>
                <c:pt idx="63">
                  <c:v>102.2266</c:v>
                </c:pt>
                <c:pt idx="64">
                  <c:v>102.09269999999999</c:v>
                </c:pt>
                <c:pt idx="65">
                  <c:v>102.163</c:v>
                </c:pt>
                <c:pt idx="66">
                  <c:v>102.56180000000001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427A-4062-9343-2F5DE8AC710C}"/>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427A-4062-9343-2F5DE8AC710C}"/>
              </c:ext>
            </c:extLst>
          </c:dPt>
          <c:cat>
            <c:strRef>
              <c:f>Tasmania!$K$157:$K$303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Tasmania!$L$601:$L$747</c:f>
              <c:numCache>
                <c:formatCode>0.0</c:formatCode>
                <c:ptCount val="147"/>
                <c:pt idx="0">
                  <c:v>100</c:v>
                </c:pt>
                <c:pt idx="1">
                  <c:v>97.900800000000004</c:v>
                </c:pt>
                <c:pt idx="2">
                  <c:v>98.426000000000002</c:v>
                </c:pt>
                <c:pt idx="3">
                  <c:v>95.323599999999999</c:v>
                </c:pt>
                <c:pt idx="4">
                  <c:v>92.08</c:v>
                </c:pt>
                <c:pt idx="5">
                  <c:v>93.954700000000003</c:v>
                </c:pt>
                <c:pt idx="6">
                  <c:v>94.634900000000002</c:v>
                </c:pt>
                <c:pt idx="7">
                  <c:v>94.335099999999997</c:v>
                </c:pt>
                <c:pt idx="8">
                  <c:v>94.796499999999995</c:v>
                </c:pt>
                <c:pt idx="9">
                  <c:v>92.033000000000001</c:v>
                </c:pt>
                <c:pt idx="10">
                  <c:v>92.787400000000005</c:v>
                </c:pt>
                <c:pt idx="11">
                  <c:v>92.377200000000002</c:v>
                </c:pt>
                <c:pt idx="12">
                  <c:v>96.096100000000007</c:v>
                </c:pt>
                <c:pt idx="13">
                  <c:v>96.222300000000004</c:v>
                </c:pt>
                <c:pt idx="14">
                  <c:v>95.082099999999997</c:v>
                </c:pt>
                <c:pt idx="15">
                  <c:v>95.533500000000004</c:v>
                </c:pt>
                <c:pt idx="16">
                  <c:v>96.863500000000002</c:v>
                </c:pt>
                <c:pt idx="17">
                  <c:v>94.464500000000001</c:v>
                </c:pt>
                <c:pt idx="18">
                  <c:v>95.651399999999995</c:v>
                </c:pt>
                <c:pt idx="19">
                  <c:v>95.100700000000003</c:v>
                </c:pt>
                <c:pt idx="20">
                  <c:v>96.876000000000005</c:v>
                </c:pt>
                <c:pt idx="21">
                  <c:v>95.403700000000001</c:v>
                </c:pt>
                <c:pt idx="22">
                  <c:v>96.32</c:v>
                </c:pt>
                <c:pt idx="23">
                  <c:v>96.338099999999997</c:v>
                </c:pt>
                <c:pt idx="24">
                  <c:v>97.042900000000003</c:v>
                </c:pt>
                <c:pt idx="25">
                  <c:v>97.797300000000007</c:v>
                </c:pt>
                <c:pt idx="26">
                  <c:v>98.356499999999997</c:v>
                </c:pt>
                <c:pt idx="27">
                  <c:v>98.930300000000003</c:v>
                </c:pt>
                <c:pt idx="28">
                  <c:v>97.175700000000006</c:v>
                </c:pt>
                <c:pt idx="29">
                  <c:v>95.852199999999996</c:v>
                </c:pt>
                <c:pt idx="30">
                  <c:v>96.589200000000005</c:v>
                </c:pt>
                <c:pt idx="31">
                  <c:v>96.730500000000006</c:v>
                </c:pt>
                <c:pt idx="32">
                  <c:v>96.484099999999998</c:v>
                </c:pt>
                <c:pt idx="33">
                  <c:v>95.738699999999994</c:v>
                </c:pt>
                <c:pt idx="34">
                  <c:v>98.389099999999999</c:v>
                </c:pt>
                <c:pt idx="35">
                  <c:v>98.627600000000001</c:v>
                </c:pt>
                <c:pt idx="36">
                  <c:v>100.0138</c:v>
                </c:pt>
                <c:pt idx="37">
                  <c:v>100.52849999999999</c:v>
                </c:pt>
                <c:pt idx="38">
                  <c:v>102.7071</c:v>
                </c:pt>
                <c:pt idx="39">
                  <c:v>104.00190000000001</c:v>
                </c:pt>
                <c:pt idx="40">
                  <c:v>103.62909999999999</c:v>
                </c:pt>
                <c:pt idx="41">
                  <c:v>98.077500000000001</c:v>
                </c:pt>
                <c:pt idx="42">
                  <c:v>94.629199999999997</c:v>
                </c:pt>
                <c:pt idx="43">
                  <c:v>97.163600000000002</c:v>
                </c:pt>
                <c:pt idx="44">
                  <c:v>98.372600000000006</c:v>
                </c:pt>
                <c:pt idx="45">
                  <c:v>98.637100000000004</c:v>
                </c:pt>
                <c:pt idx="46">
                  <c:v>98.792299999999997</c:v>
                </c:pt>
                <c:pt idx="47">
                  <c:v>100.6447</c:v>
                </c:pt>
                <c:pt idx="48">
                  <c:v>102.4872</c:v>
                </c:pt>
                <c:pt idx="49">
                  <c:v>101.96380000000001</c:v>
                </c:pt>
                <c:pt idx="50">
                  <c:v>101.3006</c:v>
                </c:pt>
                <c:pt idx="51">
                  <c:v>102.0453</c:v>
                </c:pt>
                <c:pt idx="52">
                  <c:v>103.3047</c:v>
                </c:pt>
                <c:pt idx="53">
                  <c:v>103.87949999999999</c:v>
                </c:pt>
                <c:pt idx="54">
                  <c:v>102.8545</c:v>
                </c:pt>
                <c:pt idx="55">
                  <c:v>103.437</c:v>
                </c:pt>
                <c:pt idx="56">
                  <c:v>102.3877</c:v>
                </c:pt>
                <c:pt idx="57">
                  <c:v>102.5879</c:v>
                </c:pt>
                <c:pt idx="58">
                  <c:v>101.8327</c:v>
                </c:pt>
                <c:pt idx="59">
                  <c:v>102.1264</c:v>
                </c:pt>
                <c:pt idx="60">
                  <c:v>102.3997</c:v>
                </c:pt>
                <c:pt idx="61">
                  <c:v>102.47799999999999</c:v>
                </c:pt>
                <c:pt idx="62">
                  <c:v>103.5728</c:v>
                </c:pt>
                <c:pt idx="63">
                  <c:v>102.5749</c:v>
                </c:pt>
                <c:pt idx="64">
                  <c:v>102.1639</c:v>
                </c:pt>
                <c:pt idx="65">
                  <c:v>102.6778</c:v>
                </c:pt>
                <c:pt idx="66">
                  <c:v>103.8425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427A-4062-9343-2F5DE8AC710C}"/>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Tasmania!$K$157:$K$303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Tasmania!$L$157:$L$303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427A-4062-9343-2F5DE8AC710C}"/>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Tasmania!$K$157:$K$303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Tasmania!$L$305:$L$451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427A-4062-9343-2F5DE8AC710C}"/>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22 May 2021)</c:v>
                </c:pt>
              </c:strCache>
            </c:strRef>
          </c:tx>
          <c:spPr>
            <a:solidFill>
              <a:srgbClr val="336699"/>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Territory'!$L$36:$L$42</c:f>
              <c:numCache>
                <c:formatCode>0.0</c:formatCode>
                <c:ptCount val="7"/>
                <c:pt idx="0">
                  <c:v>96.45</c:v>
                </c:pt>
                <c:pt idx="1">
                  <c:v>102.66</c:v>
                </c:pt>
                <c:pt idx="2">
                  <c:v>105.48</c:v>
                </c:pt>
                <c:pt idx="3">
                  <c:v>103.99</c:v>
                </c:pt>
                <c:pt idx="4">
                  <c:v>105.87</c:v>
                </c:pt>
                <c:pt idx="5">
                  <c:v>109.8</c:v>
                </c:pt>
                <c:pt idx="6">
                  <c:v>117.75</c:v>
                </c:pt>
              </c:numCache>
            </c:numRef>
          </c:val>
          <c:extLst>
            <c:ext xmlns:c16="http://schemas.microsoft.com/office/drawing/2014/chart" uri="{C3380CC4-5D6E-409C-BE32-E72D297353CC}">
              <c16:uniqueId val="{00000000-2004-483A-A3A9-664031A93A5B}"/>
            </c:ext>
          </c:extLst>
        </c:ser>
        <c:ser>
          <c:idx val="2"/>
          <c:order val="1"/>
          <c:tx>
            <c:strRef>
              <c:f>'Northern Territory'!$K$7</c:f>
              <c:strCache>
                <c:ptCount val="1"/>
                <c:pt idx="0">
                  <c:v>Previous week (ending 12 Jun 2021)</c:v>
                </c:pt>
              </c:strCache>
            </c:strRef>
          </c:tx>
          <c:spPr>
            <a:solidFill>
              <a:srgbClr val="669966"/>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Territory'!$L$45:$L$51</c:f>
              <c:numCache>
                <c:formatCode>0.0</c:formatCode>
                <c:ptCount val="7"/>
                <c:pt idx="0">
                  <c:v>94.16</c:v>
                </c:pt>
                <c:pt idx="1">
                  <c:v>103.62</c:v>
                </c:pt>
                <c:pt idx="2">
                  <c:v>106.84</c:v>
                </c:pt>
                <c:pt idx="3">
                  <c:v>104.58</c:v>
                </c:pt>
                <c:pt idx="4">
                  <c:v>107.8</c:v>
                </c:pt>
                <c:pt idx="5">
                  <c:v>112.16</c:v>
                </c:pt>
                <c:pt idx="6">
                  <c:v>118.27</c:v>
                </c:pt>
              </c:numCache>
            </c:numRef>
          </c:val>
          <c:extLst>
            <c:ext xmlns:c16="http://schemas.microsoft.com/office/drawing/2014/chart" uri="{C3380CC4-5D6E-409C-BE32-E72D297353CC}">
              <c16:uniqueId val="{00000001-2004-483A-A3A9-664031A93A5B}"/>
            </c:ext>
          </c:extLst>
        </c:ser>
        <c:ser>
          <c:idx val="3"/>
          <c:order val="2"/>
          <c:tx>
            <c:strRef>
              <c:f>'Northern Territory'!$K$8</c:f>
              <c:strCache>
                <c:ptCount val="1"/>
                <c:pt idx="0">
                  <c:v>This week (ending 19 Jun 2021)</c:v>
                </c:pt>
              </c:strCache>
            </c:strRef>
          </c:tx>
          <c:spPr>
            <a:solidFill>
              <a:srgbClr val="993366"/>
            </a:solidFill>
            <a:ln>
              <a:noFill/>
            </a:ln>
            <a:effectLst/>
          </c:spPr>
          <c:invertIfNegative val="0"/>
          <c:cat>
            <c:strRef>
              <c:f>'Northern Territory'!$K$36:$K$42</c:f>
              <c:strCache>
                <c:ptCount val="7"/>
                <c:pt idx="0">
                  <c:v>Aged 15-19</c:v>
                </c:pt>
                <c:pt idx="1">
                  <c:v>Aged 20-29</c:v>
                </c:pt>
                <c:pt idx="2">
                  <c:v>Aged 30-39</c:v>
                </c:pt>
                <c:pt idx="3">
                  <c:v>Aged 40-49</c:v>
                </c:pt>
                <c:pt idx="4">
                  <c:v>Aged 50-59</c:v>
                </c:pt>
                <c:pt idx="5">
                  <c:v>Aged 60-69</c:v>
                </c:pt>
                <c:pt idx="6">
                  <c:v>Aged 70+</c:v>
                </c:pt>
              </c:strCache>
            </c:strRef>
          </c:cat>
          <c:val>
            <c:numRef>
              <c:f>'Northern Territory'!$L$54:$L$60</c:f>
              <c:numCache>
                <c:formatCode>0.0</c:formatCode>
                <c:ptCount val="7"/>
                <c:pt idx="0">
                  <c:v>94.05</c:v>
                </c:pt>
                <c:pt idx="1">
                  <c:v>103.86</c:v>
                </c:pt>
                <c:pt idx="2">
                  <c:v>106.66</c:v>
                </c:pt>
                <c:pt idx="3">
                  <c:v>104.88</c:v>
                </c:pt>
                <c:pt idx="4">
                  <c:v>108.06</c:v>
                </c:pt>
                <c:pt idx="5">
                  <c:v>112.59</c:v>
                </c:pt>
                <c:pt idx="6">
                  <c:v>118.12</c:v>
                </c:pt>
              </c:numCache>
            </c:numRef>
          </c:val>
          <c:extLst>
            <c:ext xmlns:c16="http://schemas.microsoft.com/office/drawing/2014/chart" uri="{C3380CC4-5D6E-409C-BE32-E72D297353CC}">
              <c16:uniqueId val="{00000002-2004-483A-A3A9-664031A93A5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'Northern Territory'!$K$4</c:f>
              <c:strCache>
                <c:ptCount val="1"/>
                <c:pt idx="0">
                  <c:v>Previous month (week ending 22 May 2021)</c:v>
                </c:pt>
              </c:strCache>
            </c:strRef>
          </c:tx>
          <c:spPr>
            <a:solidFill>
              <a:srgbClr val="336699"/>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Territory'!$L$65:$L$71</c:f>
              <c:numCache>
                <c:formatCode>0.0</c:formatCode>
                <c:ptCount val="7"/>
                <c:pt idx="0">
                  <c:v>95.82</c:v>
                </c:pt>
                <c:pt idx="1">
                  <c:v>100.34</c:v>
                </c:pt>
                <c:pt idx="2">
                  <c:v>109.17</c:v>
                </c:pt>
                <c:pt idx="3">
                  <c:v>107.35</c:v>
                </c:pt>
                <c:pt idx="4">
                  <c:v>106.75</c:v>
                </c:pt>
                <c:pt idx="5">
                  <c:v>114.09</c:v>
                </c:pt>
                <c:pt idx="6">
                  <c:v>115.93</c:v>
                </c:pt>
              </c:numCache>
            </c:numRef>
          </c:val>
          <c:extLst>
            <c:ext xmlns:c16="http://schemas.microsoft.com/office/drawing/2014/chart" uri="{C3380CC4-5D6E-409C-BE32-E72D297353CC}">
              <c16:uniqueId val="{00000000-C4C7-4077-B6FF-92069FCE890B}"/>
            </c:ext>
          </c:extLst>
        </c:ser>
        <c:ser>
          <c:idx val="2"/>
          <c:order val="1"/>
          <c:tx>
            <c:strRef>
              <c:f>'Northern Territory'!$K$7</c:f>
              <c:strCache>
                <c:ptCount val="1"/>
                <c:pt idx="0">
                  <c:v>Previous week (ending 12 Jun 2021)</c:v>
                </c:pt>
              </c:strCache>
            </c:strRef>
          </c:tx>
          <c:spPr>
            <a:solidFill>
              <a:srgbClr val="669966"/>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Territory'!$L$74:$L$80</c:f>
              <c:numCache>
                <c:formatCode>0.0</c:formatCode>
                <c:ptCount val="7"/>
                <c:pt idx="0">
                  <c:v>95.79</c:v>
                </c:pt>
                <c:pt idx="1">
                  <c:v>100.51</c:v>
                </c:pt>
                <c:pt idx="2">
                  <c:v>109.9</c:v>
                </c:pt>
                <c:pt idx="3">
                  <c:v>108.56</c:v>
                </c:pt>
                <c:pt idx="4">
                  <c:v>108.1</c:v>
                </c:pt>
                <c:pt idx="5">
                  <c:v>114.69</c:v>
                </c:pt>
                <c:pt idx="6">
                  <c:v>121.3</c:v>
                </c:pt>
              </c:numCache>
            </c:numRef>
          </c:val>
          <c:extLst>
            <c:ext xmlns:c16="http://schemas.microsoft.com/office/drawing/2014/chart" uri="{C3380CC4-5D6E-409C-BE32-E72D297353CC}">
              <c16:uniqueId val="{00000001-C4C7-4077-B6FF-92069FCE890B}"/>
            </c:ext>
          </c:extLst>
        </c:ser>
        <c:ser>
          <c:idx val="3"/>
          <c:order val="2"/>
          <c:tx>
            <c:strRef>
              <c:f>'Northern Territory'!$K$8</c:f>
              <c:strCache>
                <c:ptCount val="1"/>
                <c:pt idx="0">
                  <c:v>This week (ending 19 Jun 2021)</c:v>
                </c:pt>
              </c:strCache>
            </c:strRef>
          </c:tx>
          <c:spPr>
            <a:solidFill>
              <a:srgbClr val="993366"/>
            </a:solidFill>
            <a:ln>
              <a:noFill/>
            </a:ln>
            <a:effectLst/>
          </c:spPr>
          <c:invertIfNegative val="0"/>
          <c:cat>
            <c:strRef>
              <c:f>'Northern Territory'!$K$65:$K$71</c:f>
              <c:strCache>
                <c:ptCount val="7"/>
                <c:pt idx="0">
                  <c:v>Aged 15-19</c:v>
                </c:pt>
                <c:pt idx="1">
                  <c:v>Aged 20-29</c:v>
                </c:pt>
                <c:pt idx="2">
                  <c:v>Aged 30-39</c:v>
                </c:pt>
                <c:pt idx="3">
                  <c:v>Aged 40-49</c:v>
                </c:pt>
                <c:pt idx="4">
                  <c:v>Aged 50-59</c:v>
                </c:pt>
                <c:pt idx="5">
                  <c:v>Aged 60-69</c:v>
                </c:pt>
                <c:pt idx="6">
                  <c:v>Aged 70+</c:v>
                </c:pt>
              </c:strCache>
            </c:strRef>
          </c:cat>
          <c:val>
            <c:numRef>
              <c:f>'Northern Territory'!$L$83:$L$89</c:f>
              <c:numCache>
                <c:formatCode>0.0</c:formatCode>
                <c:ptCount val="7"/>
                <c:pt idx="0">
                  <c:v>97.7</c:v>
                </c:pt>
                <c:pt idx="1">
                  <c:v>100.32</c:v>
                </c:pt>
                <c:pt idx="2">
                  <c:v>109.87</c:v>
                </c:pt>
                <c:pt idx="3">
                  <c:v>109.19</c:v>
                </c:pt>
                <c:pt idx="4">
                  <c:v>108.73</c:v>
                </c:pt>
                <c:pt idx="5">
                  <c:v>115.75</c:v>
                </c:pt>
                <c:pt idx="6">
                  <c:v>121.9</c:v>
                </c:pt>
              </c:numCache>
            </c:numRef>
          </c:val>
          <c:extLst>
            <c:ext xmlns:c16="http://schemas.microsoft.com/office/drawing/2014/chart" uri="{C3380CC4-5D6E-409C-BE32-E72D297353CC}">
              <c16:uniqueId val="{00000002-C4C7-4077-B6FF-92069FCE890B}"/>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3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'Northern Territory'!$K$9</c:f>
              <c:strCache>
                <c:ptCount val="1"/>
                <c:pt idx="0">
                  <c:v>Week ending 14 Mar 2020</c:v>
                </c:pt>
              </c:strCache>
            </c:strRef>
          </c:tx>
          <c:spPr>
            <a:solidFill>
              <a:srgbClr val="99CC66"/>
            </a:solidFill>
            <a:ln>
              <a:noFill/>
            </a:ln>
            <a:effectLst/>
          </c:spPr>
          <c:invertIfNegative val="0"/>
          <c:cat>
            <c:strRef>
              <c:f>'Northern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Territory'!$L$116:$L$134</c:f>
              <c:numCache>
                <c:formatCode>0.0%</c:formatCode>
                <c:ptCount val="19"/>
                <c:pt idx="0">
                  <c:v>1.2500000000000001E-2</c:v>
                </c:pt>
                <c:pt idx="1">
                  <c:v>2.52E-2</c:v>
                </c:pt>
                <c:pt idx="2">
                  <c:v>2.9700000000000001E-2</c:v>
                </c:pt>
                <c:pt idx="3">
                  <c:v>1.44E-2</c:v>
                </c:pt>
                <c:pt idx="4">
                  <c:v>7.8899999999999998E-2</c:v>
                </c:pt>
                <c:pt idx="5">
                  <c:v>2.63E-2</c:v>
                </c:pt>
                <c:pt idx="6">
                  <c:v>8.5500000000000007E-2</c:v>
                </c:pt>
                <c:pt idx="7">
                  <c:v>7.4499999999999997E-2</c:v>
                </c:pt>
                <c:pt idx="8">
                  <c:v>4.1799999999999997E-2</c:v>
                </c:pt>
                <c:pt idx="9">
                  <c:v>5.4999999999999997E-3</c:v>
                </c:pt>
                <c:pt idx="10">
                  <c:v>1.38E-2</c:v>
                </c:pt>
                <c:pt idx="11">
                  <c:v>1.72E-2</c:v>
                </c:pt>
                <c:pt idx="12">
                  <c:v>5.3600000000000002E-2</c:v>
                </c:pt>
                <c:pt idx="13">
                  <c:v>5.1200000000000002E-2</c:v>
                </c:pt>
                <c:pt idx="14">
                  <c:v>0.1454</c:v>
                </c:pt>
                <c:pt idx="15">
                  <c:v>8.5300000000000001E-2</c:v>
                </c:pt>
                <c:pt idx="16">
                  <c:v>0.16950000000000001</c:v>
                </c:pt>
                <c:pt idx="17">
                  <c:v>1.9599999999999999E-2</c:v>
                </c:pt>
                <c:pt idx="18">
                  <c:v>4.5400000000000003E-2</c:v>
                </c:pt>
              </c:numCache>
            </c:numRef>
          </c:val>
          <c:extLst>
            <c:ext xmlns:c16="http://schemas.microsoft.com/office/drawing/2014/chart" uri="{C3380CC4-5D6E-409C-BE32-E72D297353CC}">
              <c16:uniqueId val="{00000000-8FD3-41FF-84DC-A930D4413D90}"/>
            </c:ext>
          </c:extLst>
        </c:ser>
        <c:ser>
          <c:idx val="0"/>
          <c:order val="1"/>
          <c:tx>
            <c:strRef>
              <c:f>'Northern Territory'!$K$8</c:f>
              <c:strCache>
                <c:ptCount val="1"/>
                <c:pt idx="0">
                  <c:v>This week (ending 19 Jun 2021)</c:v>
                </c:pt>
              </c:strCache>
            </c:strRef>
          </c:tx>
          <c:spPr>
            <a:solidFill>
              <a:srgbClr val="993366"/>
            </a:solidFill>
            <a:ln>
              <a:noFill/>
            </a:ln>
            <a:effectLst/>
          </c:spPr>
          <c:invertIfNegative val="0"/>
          <c:cat>
            <c:strRef>
              <c:f>'Northern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Territory'!$L$136:$L$154</c:f>
              <c:numCache>
                <c:formatCode>0.0%</c:formatCode>
                <c:ptCount val="19"/>
                <c:pt idx="0">
                  <c:v>1.2500000000000001E-2</c:v>
                </c:pt>
                <c:pt idx="1">
                  <c:v>2.3800000000000002E-2</c:v>
                </c:pt>
                <c:pt idx="2">
                  <c:v>2.9700000000000001E-2</c:v>
                </c:pt>
                <c:pt idx="3">
                  <c:v>1.38E-2</c:v>
                </c:pt>
                <c:pt idx="4">
                  <c:v>7.6700000000000004E-2</c:v>
                </c:pt>
                <c:pt idx="5">
                  <c:v>2.35E-2</c:v>
                </c:pt>
                <c:pt idx="6">
                  <c:v>8.4000000000000005E-2</c:v>
                </c:pt>
                <c:pt idx="7">
                  <c:v>7.4499999999999997E-2</c:v>
                </c:pt>
                <c:pt idx="8">
                  <c:v>3.78E-2</c:v>
                </c:pt>
                <c:pt idx="9">
                  <c:v>5.1000000000000004E-3</c:v>
                </c:pt>
                <c:pt idx="10">
                  <c:v>1.5100000000000001E-2</c:v>
                </c:pt>
                <c:pt idx="11">
                  <c:v>1.55E-2</c:v>
                </c:pt>
                <c:pt idx="12">
                  <c:v>5.4699999999999999E-2</c:v>
                </c:pt>
                <c:pt idx="13">
                  <c:v>5.2400000000000002E-2</c:v>
                </c:pt>
                <c:pt idx="14">
                  <c:v>0.14829999999999999</c:v>
                </c:pt>
                <c:pt idx="15">
                  <c:v>9.3899999999999997E-2</c:v>
                </c:pt>
                <c:pt idx="16">
                  <c:v>0.16719999999999999</c:v>
                </c:pt>
                <c:pt idx="17">
                  <c:v>2.01E-2</c:v>
                </c:pt>
                <c:pt idx="18">
                  <c:v>4.9099999999999998E-2</c:v>
                </c:pt>
              </c:numCache>
            </c:numRef>
          </c:val>
          <c:extLst>
            <c:ext xmlns:c16="http://schemas.microsoft.com/office/drawing/2014/chart" uri="{C3380CC4-5D6E-409C-BE32-E72D297353CC}">
              <c16:uniqueId val="{00000001-8FD3-41FF-84DC-A930D4413D90}"/>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'Northern Territory'!$K$94:$K$112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'Northern Territory'!$L$94:$L$112</c:f>
              <c:numCache>
                <c:formatCode>0.0%</c:formatCode>
                <c:ptCount val="19"/>
                <c:pt idx="0">
                  <c:v>8.4099999999999994E-2</c:v>
                </c:pt>
                <c:pt idx="1">
                  <c:v>0.02</c:v>
                </c:pt>
                <c:pt idx="2">
                  <c:v>8.43E-2</c:v>
                </c:pt>
                <c:pt idx="3">
                  <c:v>3.7999999999999999E-2</c:v>
                </c:pt>
                <c:pt idx="4">
                  <c:v>5.1299999999999998E-2</c:v>
                </c:pt>
                <c:pt idx="5">
                  <c:v>-3.4599999999999999E-2</c:v>
                </c:pt>
                <c:pt idx="6">
                  <c:v>6.2399999999999997E-2</c:v>
                </c:pt>
                <c:pt idx="7">
                  <c:v>8.1299999999999997E-2</c:v>
                </c:pt>
                <c:pt idx="8">
                  <c:v>-2.3300000000000001E-2</c:v>
                </c:pt>
                <c:pt idx="9">
                  <c:v>8.3999999999999995E-3</c:v>
                </c:pt>
                <c:pt idx="10">
                  <c:v>0.1888</c:v>
                </c:pt>
                <c:pt idx="11">
                  <c:v>-2.5899999999999999E-2</c:v>
                </c:pt>
                <c:pt idx="12">
                  <c:v>0.10340000000000001</c:v>
                </c:pt>
                <c:pt idx="13">
                  <c:v>0.1057</c:v>
                </c:pt>
                <c:pt idx="14">
                  <c:v>0.10299999999999999</c:v>
                </c:pt>
                <c:pt idx="15">
                  <c:v>0.1905</c:v>
                </c:pt>
                <c:pt idx="16">
                  <c:v>6.6500000000000004E-2</c:v>
                </c:pt>
                <c:pt idx="17">
                  <c:v>0.10970000000000001</c:v>
                </c:pt>
                <c:pt idx="18">
                  <c:v>0.1694</c:v>
                </c:pt>
              </c:numCache>
            </c:numRef>
          </c:val>
          <c:extLst>
            <c:ext xmlns:c16="http://schemas.microsoft.com/office/drawing/2014/chart" uri="{C3380CC4-5D6E-409C-BE32-E72D297353CC}">
              <c16:uniqueId val="{00000000-98BF-4922-901B-47798022F2B2}"/>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5"/>
          <c:min val="-0.1"/>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'Northern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'Northern Territory'!$L$453:$L$599</c:f>
              <c:numCache>
                <c:formatCode>0.0</c:formatCode>
                <c:ptCount val="147"/>
                <c:pt idx="0">
                  <c:v>100</c:v>
                </c:pt>
                <c:pt idx="1">
                  <c:v>98.664000000000001</c:v>
                </c:pt>
                <c:pt idx="2">
                  <c:v>95.438299999999998</c:v>
                </c:pt>
                <c:pt idx="3">
                  <c:v>93.778000000000006</c:v>
                </c:pt>
                <c:pt idx="4">
                  <c:v>92.7303</c:v>
                </c:pt>
                <c:pt idx="5">
                  <c:v>92.661100000000005</c:v>
                </c:pt>
                <c:pt idx="6">
                  <c:v>93.188999999999993</c:v>
                </c:pt>
                <c:pt idx="7">
                  <c:v>93.835800000000006</c:v>
                </c:pt>
                <c:pt idx="8">
                  <c:v>94.557000000000002</c:v>
                </c:pt>
                <c:pt idx="9">
                  <c:v>95.415599999999998</c:v>
                </c:pt>
                <c:pt idx="10">
                  <c:v>96.192599999999999</c:v>
                </c:pt>
                <c:pt idx="11">
                  <c:v>96.474699999999999</c:v>
                </c:pt>
                <c:pt idx="12">
                  <c:v>96.084100000000007</c:v>
                </c:pt>
                <c:pt idx="13">
                  <c:v>97.013000000000005</c:v>
                </c:pt>
                <c:pt idx="14">
                  <c:v>97.567800000000005</c:v>
                </c:pt>
                <c:pt idx="15">
                  <c:v>96.811499999999995</c:v>
                </c:pt>
                <c:pt idx="16">
                  <c:v>98.572100000000006</c:v>
                </c:pt>
                <c:pt idx="17">
                  <c:v>99.154799999999994</c:v>
                </c:pt>
                <c:pt idx="18">
                  <c:v>98.936800000000005</c:v>
                </c:pt>
                <c:pt idx="19">
                  <c:v>99.1982</c:v>
                </c:pt>
                <c:pt idx="20">
                  <c:v>99.610500000000002</c:v>
                </c:pt>
                <c:pt idx="21">
                  <c:v>100.82859999999999</c:v>
                </c:pt>
                <c:pt idx="22">
                  <c:v>100.9123</c:v>
                </c:pt>
                <c:pt idx="23">
                  <c:v>101.3122</c:v>
                </c:pt>
                <c:pt idx="24">
                  <c:v>101.1541</c:v>
                </c:pt>
                <c:pt idx="25">
                  <c:v>100.9909</c:v>
                </c:pt>
                <c:pt idx="26">
                  <c:v>100.9588</c:v>
                </c:pt>
                <c:pt idx="27">
                  <c:v>101.6315</c:v>
                </c:pt>
                <c:pt idx="28">
                  <c:v>101.56019999999999</c:v>
                </c:pt>
                <c:pt idx="29">
                  <c:v>101.0735</c:v>
                </c:pt>
                <c:pt idx="30">
                  <c:v>100.58580000000001</c:v>
                </c:pt>
                <c:pt idx="31">
                  <c:v>100.98779999999999</c:v>
                </c:pt>
                <c:pt idx="32">
                  <c:v>101.4465</c:v>
                </c:pt>
                <c:pt idx="33">
                  <c:v>101.8867</c:v>
                </c:pt>
                <c:pt idx="34">
                  <c:v>102.518</c:v>
                </c:pt>
                <c:pt idx="35">
                  <c:v>102.7354</c:v>
                </c:pt>
                <c:pt idx="36">
                  <c:v>103.2668</c:v>
                </c:pt>
                <c:pt idx="37">
                  <c:v>103.62220000000001</c:v>
                </c:pt>
                <c:pt idx="38">
                  <c:v>104.1223</c:v>
                </c:pt>
                <c:pt idx="39">
                  <c:v>103.90219999999999</c:v>
                </c:pt>
                <c:pt idx="40">
                  <c:v>102.7667</c:v>
                </c:pt>
                <c:pt idx="41">
                  <c:v>98.088499999999996</c:v>
                </c:pt>
                <c:pt idx="42">
                  <c:v>95.958399999999997</c:v>
                </c:pt>
                <c:pt idx="43">
                  <c:v>97.595299999999995</c:v>
                </c:pt>
                <c:pt idx="44">
                  <c:v>99.241299999999995</c:v>
                </c:pt>
                <c:pt idx="45">
                  <c:v>99.9251</c:v>
                </c:pt>
                <c:pt idx="46">
                  <c:v>100.4421</c:v>
                </c:pt>
                <c:pt idx="47">
                  <c:v>101.35120000000001</c:v>
                </c:pt>
                <c:pt idx="48">
                  <c:v>102.56489999999999</c:v>
                </c:pt>
                <c:pt idx="49">
                  <c:v>103.1717</c:v>
                </c:pt>
                <c:pt idx="50">
                  <c:v>103.43859999999999</c:v>
                </c:pt>
                <c:pt idx="51">
                  <c:v>103.6444</c:v>
                </c:pt>
                <c:pt idx="52">
                  <c:v>103.67319999999999</c:v>
                </c:pt>
                <c:pt idx="53">
                  <c:v>104.5249</c:v>
                </c:pt>
                <c:pt idx="54">
                  <c:v>104.73699999999999</c:v>
                </c:pt>
                <c:pt idx="55">
                  <c:v>103.9402</c:v>
                </c:pt>
                <c:pt idx="56">
                  <c:v>104.2955</c:v>
                </c:pt>
                <c:pt idx="57">
                  <c:v>104.7056</c:v>
                </c:pt>
                <c:pt idx="58">
                  <c:v>104.9085</c:v>
                </c:pt>
                <c:pt idx="59">
                  <c:v>105.4682</c:v>
                </c:pt>
                <c:pt idx="60">
                  <c:v>105.32389999999999</c:v>
                </c:pt>
                <c:pt idx="61">
                  <c:v>106.18510000000001</c:v>
                </c:pt>
                <c:pt idx="62">
                  <c:v>106.77509999999999</c:v>
                </c:pt>
                <c:pt idx="63">
                  <c:v>107.4153</c:v>
                </c:pt>
                <c:pt idx="64">
                  <c:v>107.66079999999999</c:v>
                </c:pt>
                <c:pt idx="65">
                  <c:v>107.8338</c:v>
                </c:pt>
                <c:pt idx="66">
                  <c:v>108.1208</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AA9-45ED-A679-A4F89C3B8F72}"/>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DAA9-45ED-A679-A4F89C3B8F72}"/>
              </c:ext>
            </c:extLst>
          </c:dPt>
          <c:cat>
            <c:strRef>
              <c:f>'Northern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'Northern Territory'!$L$601:$L$747</c:f>
              <c:numCache>
                <c:formatCode>0.0</c:formatCode>
                <c:ptCount val="147"/>
                <c:pt idx="0">
                  <c:v>100</c:v>
                </c:pt>
                <c:pt idx="1">
                  <c:v>96.492099999999994</c:v>
                </c:pt>
                <c:pt idx="2">
                  <c:v>94.466899999999995</c:v>
                </c:pt>
                <c:pt idx="3">
                  <c:v>94.150999999999996</c:v>
                </c:pt>
                <c:pt idx="4">
                  <c:v>93.0107</c:v>
                </c:pt>
                <c:pt idx="5">
                  <c:v>93.500399999999999</c:v>
                </c:pt>
                <c:pt idx="6">
                  <c:v>94.650099999999995</c:v>
                </c:pt>
                <c:pt idx="7">
                  <c:v>95.149900000000002</c:v>
                </c:pt>
                <c:pt idx="8">
                  <c:v>94.488900000000001</c:v>
                </c:pt>
                <c:pt idx="9">
                  <c:v>94.099800000000002</c:v>
                </c:pt>
                <c:pt idx="10">
                  <c:v>94.221900000000005</c:v>
                </c:pt>
                <c:pt idx="11">
                  <c:v>94.115899999999996</c:v>
                </c:pt>
                <c:pt idx="12">
                  <c:v>94.420400000000001</c:v>
                </c:pt>
                <c:pt idx="13">
                  <c:v>94.724599999999995</c:v>
                </c:pt>
                <c:pt idx="14">
                  <c:v>96.669799999999995</c:v>
                </c:pt>
                <c:pt idx="15">
                  <c:v>96.516499999999994</c:v>
                </c:pt>
                <c:pt idx="16">
                  <c:v>97.892899999999997</c:v>
                </c:pt>
                <c:pt idx="17">
                  <c:v>95.573700000000002</c:v>
                </c:pt>
                <c:pt idx="18">
                  <c:v>95.495599999999996</c:v>
                </c:pt>
                <c:pt idx="19">
                  <c:v>95.539199999999994</c:v>
                </c:pt>
                <c:pt idx="20">
                  <c:v>96.125699999999995</c:v>
                </c:pt>
                <c:pt idx="21">
                  <c:v>98.4071</c:v>
                </c:pt>
                <c:pt idx="22">
                  <c:v>99.269800000000004</c:v>
                </c:pt>
                <c:pt idx="23">
                  <c:v>99.8643</c:v>
                </c:pt>
                <c:pt idx="24">
                  <c:v>98.695599999999999</c:v>
                </c:pt>
                <c:pt idx="25">
                  <c:v>99.257099999999994</c:v>
                </c:pt>
                <c:pt idx="26">
                  <c:v>98.891400000000004</c:v>
                </c:pt>
                <c:pt idx="27">
                  <c:v>99.286900000000003</c:v>
                </c:pt>
                <c:pt idx="28">
                  <c:v>99.144199999999998</c:v>
                </c:pt>
                <c:pt idx="29">
                  <c:v>98.53</c:v>
                </c:pt>
                <c:pt idx="30">
                  <c:v>97.668700000000001</c:v>
                </c:pt>
                <c:pt idx="31">
                  <c:v>98.465400000000002</c:v>
                </c:pt>
                <c:pt idx="32">
                  <c:v>98.691800000000001</c:v>
                </c:pt>
                <c:pt idx="33">
                  <c:v>99.135000000000005</c:v>
                </c:pt>
                <c:pt idx="34">
                  <c:v>100.6771</c:v>
                </c:pt>
                <c:pt idx="35">
                  <c:v>100.77330000000001</c:v>
                </c:pt>
                <c:pt idx="36">
                  <c:v>100.5981</c:v>
                </c:pt>
                <c:pt idx="37">
                  <c:v>102.1237</c:v>
                </c:pt>
                <c:pt idx="38">
                  <c:v>103.9238</c:v>
                </c:pt>
                <c:pt idx="39">
                  <c:v>104.2654</c:v>
                </c:pt>
                <c:pt idx="40">
                  <c:v>102.2067</c:v>
                </c:pt>
                <c:pt idx="41">
                  <c:v>97.259299999999996</c:v>
                </c:pt>
                <c:pt idx="42">
                  <c:v>95.700299999999999</c:v>
                </c:pt>
                <c:pt idx="43">
                  <c:v>99.014300000000006</c:v>
                </c:pt>
                <c:pt idx="44">
                  <c:v>101.9937</c:v>
                </c:pt>
                <c:pt idx="45">
                  <c:v>101.2103</c:v>
                </c:pt>
                <c:pt idx="46">
                  <c:v>99.5017</c:v>
                </c:pt>
                <c:pt idx="47">
                  <c:v>100.83159999999999</c:v>
                </c:pt>
                <c:pt idx="48">
                  <c:v>101.7073</c:v>
                </c:pt>
                <c:pt idx="49">
                  <c:v>102.30119999999999</c:v>
                </c:pt>
                <c:pt idx="50">
                  <c:v>101.8776</c:v>
                </c:pt>
                <c:pt idx="51">
                  <c:v>103.8845</c:v>
                </c:pt>
                <c:pt idx="52">
                  <c:v>104.3657</c:v>
                </c:pt>
                <c:pt idx="53">
                  <c:v>103.773</c:v>
                </c:pt>
                <c:pt idx="54">
                  <c:v>104.4995</c:v>
                </c:pt>
                <c:pt idx="55">
                  <c:v>104.43899999999999</c:v>
                </c:pt>
                <c:pt idx="56">
                  <c:v>104.29730000000001</c:v>
                </c:pt>
                <c:pt idx="57">
                  <c:v>105.7012</c:v>
                </c:pt>
                <c:pt idx="58">
                  <c:v>106.01479999999999</c:v>
                </c:pt>
                <c:pt idx="59">
                  <c:v>106.23390000000001</c:v>
                </c:pt>
                <c:pt idx="60">
                  <c:v>104.8745</c:v>
                </c:pt>
                <c:pt idx="61">
                  <c:v>107.045</c:v>
                </c:pt>
                <c:pt idx="62">
                  <c:v>107.9648</c:v>
                </c:pt>
                <c:pt idx="63">
                  <c:v>107.4452</c:v>
                </c:pt>
                <c:pt idx="64">
                  <c:v>107.7191</c:v>
                </c:pt>
                <c:pt idx="65">
                  <c:v>108.5133</c:v>
                </c:pt>
                <c:pt idx="66">
                  <c:v>108.7701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DAA9-45ED-A679-A4F89C3B8F72}"/>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'Northern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'Northern Territory'!$L$157:$L$303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DAA9-45ED-A679-A4F89C3B8F72}"/>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'Northern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'Northern Territory'!$L$305:$L$451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DAA9-45ED-A679-A4F89C3B8F72}"/>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5"/>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22 May 2021)</c:v>
                </c:pt>
              </c:strCache>
            </c:strRef>
          </c:tx>
          <c:spPr>
            <a:solidFill>
              <a:srgbClr val="336699"/>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Territory'!$L$36:$L$42</c:f>
              <c:numCache>
                <c:formatCode>0.0</c:formatCode>
                <c:ptCount val="7"/>
                <c:pt idx="0">
                  <c:v>76.61</c:v>
                </c:pt>
                <c:pt idx="1">
                  <c:v>97.56</c:v>
                </c:pt>
                <c:pt idx="2">
                  <c:v>100.82</c:v>
                </c:pt>
                <c:pt idx="3">
                  <c:v>104.23</c:v>
                </c:pt>
                <c:pt idx="4">
                  <c:v>106.3</c:v>
                </c:pt>
                <c:pt idx="5">
                  <c:v>107.41</c:v>
                </c:pt>
                <c:pt idx="6">
                  <c:v>112.48</c:v>
                </c:pt>
              </c:numCache>
            </c:numRef>
          </c:val>
          <c:extLst>
            <c:ext xmlns:c16="http://schemas.microsoft.com/office/drawing/2014/chart" uri="{C3380CC4-5D6E-409C-BE32-E72D297353CC}">
              <c16:uniqueId val="{00000000-5C8B-41C8-8640-B47ED3AEA066}"/>
            </c:ext>
          </c:extLst>
        </c:ser>
        <c:ser>
          <c:idx val="2"/>
          <c:order val="1"/>
          <c:tx>
            <c:strRef>
              <c:f>'Australian Capital Territory'!$K$7</c:f>
              <c:strCache>
                <c:ptCount val="1"/>
                <c:pt idx="0">
                  <c:v>Previous week (ending 12 Jun 2021)</c:v>
                </c:pt>
              </c:strCache>
            </c:strRef>
          </c:tx>
          <c:spPr>
            <a:solidFill>
              <a:srgbClr val="669966"/>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Territory'!$L$45:$L$51</c:f>
              <c:numCache>
                <c:formatCode>0.0</c:formatCode>
                <c:ptCount val="7"/>
                <c:pt idx="0">
                  <c:v>73.709999999999994</c:v>
                </c:pt>
                <c:pt idx="1">
                  <c:v>96.81</c:v>
                </c:pt>
                <c:pt idx="2">
                  <c:v>100.28</c:v>
                </c:pt>
                <c:pt idx="3">
                  <c:v>103.54</c:v>
                </c:pt>
                <c:pt idx="4">
                  <c:v>106.43</c:v>
                </c:pt>
                <c:pt idx="5">
                  <c:v>106.88</c:v>
                </c:pt>
                <c:pt idx="6">
                  <c:v>114.54</c:v>
                </c:pt>
              </c:numCache>
            </c:numRef>
          </c:val>
          <c:extLst>
            <c:ext xmlns:c16="http://schemas.microsoft.com/office/drawing/2014/chart" uri="{C3380CC4-5D6E-409C-BE32-E72D297353CC}">
              <c16:uniqueId val="{00000001-5C8B-41C8-8640-B47ED3AEA066}"/>
            </c:ext>
          </c:extLst>
        </c:ser>
        <c:ser>
          <c:idx val="3"/>
          <c:order val="2"/>
          <c:tx>
            <c:strRef>
              <c:f>'Australian Capital Territory'!$K$8</c:f>
              <c:strCache>
                <c:ptCount val="1"/>
                <c:pt idx="0">
                  <c:v>This week (ending 19 Jun 2021)</c:v>
                </c:pt>
              </c:strCache>
            </c:strRef>
          </c:tx>
          <c:spPr>
            <a:solidFill>
              <a:srgbClr val="993366"/>
            </a:solidFill>
            <a:ln>
              <a:noFill/>
            </a:ln>
            <a:effectLst/>
          </c:spPr>
          <c:invertIfNegative val="0"/>
          <c:cat>
            <c:strRef>
              <c:f>'Australian Capital Territory'!$K$36:$K$42</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Territory'!$L$54:$L$60</c:f>
              <c:numCache>
                <c:formatCode>0.0</c:formatCode>
                <c:ptCount val="7"/>
                <c:pt idx="0">
                  <c:v>74.77</c:v>
                </c:pt>
                <c:pt idx="1">
                  <c:v>96.73</c:v>
                </c:pt>
                <c:pt idx="2">
                  <c:v>100.29</c:v>
                </c:pt>
                <c:pt idx="3">
                  <c:v>103.91</c:v>
                </c:pt>
                <c:pt idx="4">
                  <c:v>106.87</c:v>
                </c:pt>
                <c:pt idx="5">
                  <c:v>107.53</c:v>
                </c:pt>
                <c:pt idx="6">
                  <c:v>114.15</c:v>
                </c:pt>
              </c:numCache>
            </c:numRef>
          </c:val>
          <c:extLst>
            <c:ext xmlns:c16="http://schemas.microsoft.com/office/drawing/2014/chart" uri="{C3380CC4-5D6E-409C-BE32-E72D297353CC}">
              <c16:uniqueId val="{00000002-5C8B-41C8-8640-B47ED3AEA066}"/>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'Australian Capital Territory'!$K$4</c:f>
              <c:strCache>
                <c:ptCount val="1"/>
                <c:pt idx="0">
                  <c:v>Previous month (week ending 22 May 2021)</c:v>
                </c:pt>
              </c:strCache>
            </c:strRef>
          </c:tx>
          <c:spPr>
            <a:solidFill>
              <a:srgbClr val="336699"/>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Territory'!$L$65:$L$71</c:f>
              <c:numCache>
                <c:formatCode>0.0</c:formatCode>
                <c:ptCount val="7"/>
                <c:pt idx="0">
                  <c:v>81.010000000000005</c:v>
                </c:pt>
                <c:pt idx="1">
                  <c:v>100.39</c:v>
                </c:pt>
                <c:pt idx="2">
                  <c:v>104.37</c:v>
                </c:pt>
                <c:pt idx="3">
                  <c:v>104.45</c:v>
                </c:pt>
                <c:pt idx="4">
                  <c:v>105.44</c:v>
                </c:pt>
                <c:pt idx="5">
                  <c:v>110.93</c:v>
                </c:pt>
                <c:pt idx="6">
                  <c:v>111.34</c:v>
                </c:pt>
              </c:numCache>
            </c:numRef>
          </c:val>
          <c:extLst>
            <c:ext xmlns:c16="http://schemas.microsoft.com/office/drawing/2014/chart" uri="{C3380CC4-5D6E-409C-BE32-E72D297353CC}">
              <c16:uniqueId val="{00000000-2DE4-4102-8DA9-2C1902C44041}"/>
            </c:ext>
          </c:extLst>
        </c:ser>
        <c:ser>
          <c:idx val="2"/>
          <c:order val="1"/>
          <c:tx>
            <c:strRef>
              <c:f>'Australian Capital Territory'!$K$7</c:f>
              <c:strCache>
                <c:ptCount val="1"/>
                <c:pt idx="0">
                  <c:v>Previous week (ending 12 Jun 2021)</c:v>
                </c:pt>
              </c:strCache>
            </c:strRef>
          </c:tx>
          <c:spPr>
            <a:solidFill>
              <a:srgbClr val="669966"/>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Territory'!$L$74:$L$80</c:f>
              <c:numCache>
                <c:formatCode>0.0</c:formatCode>
                <c:ptCount val="7"/>
                <c:pt idx="0">
                  <c:v>78.2</c:v>
                </c:pt>
                <c:pt idx="1">
                  <c:v>99.44</c:v>
                </c:pt>
                <c:pt idx="2">
                  <c:v>104.03</c:v>
                </c:pt>
                <c:pt idx="3">
                  <c:v>104.53</c:v>
                </c:pt>
                <c:pt idx="4">
                  <c:v>105.6</c:v>
                </c:pt>
                <c:pt idx="5">
                  <c:v>110.92</c:v>
                </c:pt>
                <c:pt idx="6">
                  <c:v>114.89</c:v>
                </c:pt>
              </c:numCache>
            </c:numRef>
          </c:val>
          <c:extLst>
            <c:ext xmlns:c16="http://schemas.microsoft.com/office/drawing/2014/chart" uri="{C3380CC4-5D6E-409C-BE32-E72D297353CC}">
              <c16:uniqueId val="{00000001-2DE4-4102-8DA9-2C1902C44041}"/>
            </c:ext>
          </c:extLst>
        </c:ser>
        <c:ser>
          <c:idx val="3"/>
          <c:order val="2"/>
          <c:tx>
            <c:strRef>
              <c:f>'Australian Capital Territory'!$K$8</c:f>
              <c:strCache>
                <c:ptCount val="1"/>
                <c:pt idx="0">
                  <c:v>This week (ending 19 Jun 2021)</c:v>
                </c:pt>
              </c:strCache>
            </c:strRef>
          </c:tx>
          <c:spPr>
            <a:solidFill>
              <a:srgbClr val="993366"/>
            </a:solidFill>
            <a:ln>
              <a:noFill/>
            </a:ln>
            <a:effectLst/>
          </c:spPr>
          <c:invertIfNegative val="0"/>
          <c:cat>
            <c:strRef>
              <c:f>'Australian Capital Territory'!$K$65:$K$71</c:f>
              <c:strCache>
                <c:ptCount val="7"/>
                <c:pt idx="0">
                  <c:v>Aged 15-19</c:v>
                </c:pt>
                <c:pt idx="1">
                  <c:v>Aged 20-29</c:v>
                </c:pt>
                <c:pt idx="2">
                  <c:v>Aged 30-39</c:v>
                </c:pt>
                <c:pt idx="3">
                  <c:v>Aged 40-49</c:v>
                </c:pt>
                <c:pt idx="4">
                  <c:v>Aged 50-59</c:v>
                </c:pt>
                <c:pt idx="5">
                  <c:v>Aged 60-69</c:v>
                </c:pt>
                <c:pt idx="6">
                  <c:v>Aged 70+</c:v>
                </c:pt>
              </c:strCache>
            </c:strRef>
          </c:cat>
          <c:val>
            <c:numRef>
              <c:f>'Australian Capital Territory'!$L$83:$L$89</c:f>
              <c:numCache>
                <c:formatCode>0.0</c:formatCode>
                <c:ptCount val="7"/>
                <c:pt idx="0">
                  <c:v>78.260000000000005</c:v>
                </c:pt>
                <c:pt idx="1">
                  <c:v>99.29</c:v>
                </c:pt>
                <c:pt idx="2">
                  <c:v>104.46</c:v>
                </c:pt>
                <c:pt idx="3">
                  <c:v>105.46</c:v>
                </c:pt>
                <c:pt idx="4">
                  <c:v>106.45</c:v>
                </c:pt>
                <c:pt idx="5">
                  <c:v>111.54</c:v>
                </c:pt>
                <c:pt idx="6">
                  <c:v>116.29</c:v>
                </c:pt>
              </c:numCache>
            </c:numRef>
          </c:val>
          <c:extLst>
            <c:ext xmlns:c16="http://schemas.microsoft.com/office/drawing/2014/chart" uri="{C3380CC4-5D6E-409C-BE32-E72D297353CC}">
              <c16:uniqueId val="{00000002-2DE4-4102-8DA9-2C1902C44041}"/>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'Australian Capital Territory'!$K$9</c:f>
              <c:strCache>
                <c:ptCount val="1"/>
                <c:pt idx="0">
                  <c:v>Week ending 14 Mar 2020</c:v>
                </c:pt>
              </c:strCache>
            </c:strRef>
          </c:tx>
          <c:spPr>
            <a:solidFill>
              <a:srgbClr val="99CC66"/>
            </a:solidFill>
            <a:ln>
              <a:noFill/>
            </a:ln>
            <a:effectLst/>
          </c:spPr>
          <c:invertIfNegative val="0"/>
          <c:cat>
            <c:strRef>
              <c:f>'Australian Capital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Territory'!$L$116:$L$134</c:f>
              <c:numCache>
                <c:formatCode>0.0%</c:formatCode>
                <c:ptCount val="19"/>
                <c:pt idx="0">
                  <c:v>2E-3</c:v>
                </c:pt>
                <c:pt idx="1">
                  <c:v>1.1999999999999999E-3</c:v>
                </c:pt>
                <c:pt idx="2">
                  <c:v>2.2200000000000001E-2</c:v>
                </c:pt>
                <c:pt idx="3">
                  <c:v>6.4000000000000003E-3</c:v>
                </c:pt>
                <c:pt idx="4">
                  <c:v>5.3600000000000002E-2</c:v>
                </c:pt>
                <c:pt idx="5">
                  <c:v>1.55E-2</c:v>
                </c:pt>
                <c:pt idx="6">
                  <c:v>7.9500000000000001E-2</c:v>
                </c:pt>
                <c:pt idx="7">
                  <c:v>8.0699999999999994E-2</c:v>
                </c:pt>
                <c:pt idx="8">
                  <c:v>1.6500000000000001E-2</c:v>
                </c:pt>
                <c:pt idx="9">
                  <c:v>1.77E-2</c:v>
                </c:pt>
                <c:pt idx="10">
                  <c:v>1.9099999999999999E-2</c:v>
                </c:pt>
                <c:pt idx="11">
                  <c:v>1.77E-2</c:v>
                </c:pt>
                <c:pt idx="12">
                  <c:v>0.12570000000000001</c:v>
                </c:pt>
                <c:pt idx="13">
                  <c:v>7.3099999999999998E-2</c:v>
                </c:pt>
                <c:pt idx="14">
                  <c:v>0.23880000000000001</c:v>
                </c:pt>
                <c:pt idx="15">
                  <c:v>7.5600000000000001E-2</c:v>
                </c:pt>
                <c:pt idx="16">
                  <c:v>9.8199999999999996E-2</c:v>
                </c:pt>
                <c:pt idx="17">
                  <c:v>1.83E-2</c:v>
                </c:pt>
                <c:pt idx="18">
                  <c:v>3.5700000000000003E-2</c:v>
                </c:pt>
              </c:numCache>
            </c:numRef>
          </c:val>
          <c:extLst>
            <c:ext xmlns:c16="http://schemas.microsoft.com/office/drawing/2014/chart" uri="{C3380CC4-5D6E-409C-BE32-E72D297353CC}">
              <c16:uniqueId val="{00000000-F42E-43C5-BDDE-65D73D2A4C24}"/>
            </c:ext>
          </c:extLst>
        </c:ser>
        <c:ser>
          <c:idx val="0"/>
          <c:order val="1"/>
          <c:tx>
            <c:strRef>
              <c:f>'Australian Capital Territory'!$K$8</c:f>
              <c:strCache>
                <c:ptCount val="1"/>
                <c:pt idx="0">
                  <c:v>This week (ending 19 Jun 2021)</c:v>
                </c:pt>
              </c:strCache>
            </c:strRef>
          </c:tx>
          <c:spPr>
            <a:solidFill>
              <a:srgbClr val="993366"/>
            </a:solidFill>
            <a:ln>
              <a:noFill/>
            </a:ln>
            <a:effectLst/>
          </c:spPr>
          <c:invertIfNegative val="0"/>
          <c:cat>
            <c:strRef>
              <c:f>'Australian Capital Territory'!$K$116:$K$134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Territory'!$L$136:$L$154</c:f>
              <c:numCache>
                <c:formatCode>0.0%</c:formatCode>
                <c:ptCount val="19"/>
                <c:pt idx="0">
                  <c:v>2.2000000000000001E-3</c:v>
                </c:pt>
                <c:pt idx="1">
                  <c:v>1.1999999999999999E-3</c:v>
                </c:pt>
                <c:pt idx="2">
                  <c:v>2.0899999999999998E-2</c:v>
                </c:pt>
                <c:pt idx="3">
                  <c:v>6.4000000000000003E-3</c:v>
                </c:pt>
                <c:pt idx="4">
                  <c:v>5.5E-2</c:v>
                </c:pt>
                <c:pt idx="5">
                  <c:v>1.6299999999999999E-2</c:v>
                </c:pt>
                <c:pt idx="6">
                  <c:v>7.46E-2</c:v>
                </c:pt>
                <c:pt idx="7">
                  <c:v>7.1999999999999995E-2</c:v>
                </c:pt>
                <c:pt idx="8">
                  <c:v>1.47E-2</c:v>
                </c:pt>
                <c:pt idx="9">
                  <c:v>1.6500000000000001E-2</c:v>
                </c:pt>
                <c:pt idx="10">
                  <c:v>1.9900000000000001E-2</c:v>
                </c:pt>
                <c:pt idx="11">
                  <c:v>1.7500000000000002E-2</c:v>
                </c:pt>
                <c:pt idx="12">
                  <c:v>0.13089999999999999</c:v>
                </c:pt>
                <c:pt idx="13">
                  <c:v>7.6100000000000001E-2</c:v>
                </c:pt>
                <c:pt idx="14">
                  <c:v>0.24060000000000001</c:v>
                </c:pt>
                <c:pt idx="15">
                  <c:v>7.2099999999999997E-2</c:v>
                </c:pt>
                <c:pt idx="16">
                  <c:v>0.1066</c:v>
                </c:pt>
                <c:pt idx="17">
                  <c:v>1.7399999999999999E-2</c:v>
                </c:pt>
                <c:pt idx="18">
                  <c:v>3.7600000000000001E-2</c:v>
                </c:pt>
              </c:numCache>
            </c:numRef>
          </c:val>
          <c:extLst>
            <c:ext xmlns:c16="http://schemas.microsoft.com/office/drawing/2014/chart" uri="{C3380CC4-5D6E-409C-BE32-E72D297353CC}">
              <c16:uniqueId val="{00000001-F42E-43C5-BDDE-65D73D2A4C24}"/>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'Australian Capital Territory'!$K$94:$K$112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'Australian Capital Territory'!$L$94:$L$112</c:f>
              <c:numCache>
                <c:formatCode>0.0%</c:formatCode>
                <c:ptCount val="19"/>
                <c:pt idx="0">
                  <c:v>0.1376</c:v>
                </c:pt>
                <c:pt idx="1">
                  <c:v>7.22E-2</c:v>
                </c:pt>
                <c:pt idx="2">
                  <c:v>-3.1300000000000001E-2</c:v>
                </c:pt>
                <c:pt idx="3">
                  <c:v>4.2000000000000003E-2</c:v>
                </c:pt>
                <c:pt idx="4">
                  <c:v>5.57E-2</c:v>
                </c:pt>
                <c:pt idx="5">
                  <c:v>8.8800000000000004E-2</c:v>
                </c:pt>
                <c:pt idx="6">
                  <c:v>-3.3599999999999998E-2</c:v>
                </c:pt>
                <c:pt idx="7">
                  <c:v>-8.1299999999999997E-2</c:v>
                </c:pt>
                <c:pt idx="8">
                  <c:v>-8.7499999999999994E-2</c:v>
                </c:pt>
                <c:pt idx="9">
                  <c:v>-4.0500000000000001E-2</c:v>
                </c:pt>
                <c:pt idx="10">
                  <c:v>7.3400000000000007E-2</c:v>
                </c:pt>
                <c:pt idx="11">
                  <c:v>1.7999999999999999E-2</c:v>
                </c:pt>
                <c:pt idx="12">
                  <c:v>7.2599999999999998E-2</c:v>
                </c:pt>
                <c:pt idx="13">
                  <c:v>7.2099999999999997E-2</c:v>
                </c:pt>
                <c:pt idx="14">
                  <c:v>3.7900000000000003E-2</c:v>
                </c:pt>
                <c:pt idx="15">
                  <c:v>-1.72E-2</c:v>
                </c:pt>
                <c:pt idx="16">
                  <c:v>0.1179</c:v>
                </c:pt>
                <c:pt idx="17">
                  <c:v>-2.2599999999999999E-2</c:v>
                </c:pt>
                <c:pt idx="18">
                  <c:v>8.6499999999999994E-2</c:v>
                </c:pt>
              </c:numCache>
            </c:numRef>
          </c:val>
          <c:extLst>
            <c:ext xmlns:c16="http://schemas.microsoft.com/office/drawing/2014/chart" uri="{C3380CC4-5D6E-409C-BE32-E72D297353CC}">
              <c16:uniqueId val="{00000000-B04D-4651-BBAB-E0A489AC5211}"/>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0.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'New South Wales'!$K$94:$K$112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'New South Wales'!$L$94:$L$112</c:f>
              <c:numCache>
                <c:formatCode>0.0%</c:formatCode>
                <c:ptCount val="19"/>
                <c:pt idx="0">
                  <c:v>2.2200000000000001E-2</c:v>
                </c:pt>
                <c:pt idx="1">
                  <c:v>4.5999999999999999E-2</c:v>
                </c:pt>
                <c:pt idx="2">
                  <c:v>-5.4000000000000003E-3</c:v>
                </c:pt>
                <c:pt idx="3">
                  <c:v>7.0300000000000001E-2</c:v>
                </c:pt>
                <c:pt idx="4">
                  <c:v>2.0899999999999998E-2</c:v>
                </c:pt>
                <c:pt idx="5">
                  <c:v>-2.7000000000000001E-3</c:v>
                </c:pt>
                <c:pt idx="6">
                  <c:v>2.0400000000000001E-2</c:v>
                </c:pt>
                <c:pt idx="7">
                  <c:v>-3.5099999999999999E-2</c:v>
                </c:pt>
                <c:pt idx="8">
                  <c:v>-5.9200000000000003E-2</c:v>
                </c:pt>
                <c:pt idx="9">
                  <c:v>-8.5300000000000001E-2</c:v>
                </c:pt>
                <c:pt idx="10">
                  <c:v>7.1800000000000003E-2</c:v>
                </c:pt>
                <c:pt idx="11">
                  <c:v>1.7600000000000001E-2</c:v>
                </c:pt>
                <c:pt idx="12">
                  <c:v>3.7100000000000001E-2</c:v>
                </c:pt>
                <c:pt idx="13">
                  <c:v>0.1043</c:v>
                </c:pt>
                <c:pt idx="14">
                  <c:v>0.11550000000000001</c:v>
                </c:pt>
                <c:pt idx="15">
                  <c:v>1.6500000000000001E-2</c:v>
                </c:pt>
                <c:pt idx="16">
                  <c:v>7.4899999999999994E-2</c:v>
                </c:pt>
                <c:pt idx="17">
                  <c:v>1.2500000000000001E-2</c:v>
                </c:pt>
                <c:pt idx="18">
                  <c:v>5.4899999999999997E-2</c:v>
                </c:pt>
              </c:numCache>
            </c:numRef>
          </c:val>
          <c:extLst>
            <c:ext xmlns:c16="http://schemas.microsoft.com/office/drawing/2014/chart" uri="{C3380CC4-5D6E-409C-BE32-E72D297353CC}">
              <c16:uniqueId val="{00000000-C34C-4100-83D7-FC37E918BA8C}"/>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max val="0.2"/>
          <c:min val="-0.15000000000000002"/>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5.000000000000001E-2"/>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'Australian Capital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'Australian Capital Territory'!$L$453:$L$599</c:f>
              <c:numCache>
                <c:formatCode>0.0</c:formatCode>
                <c:ptCount val="147"/>
                <c:pt idx="0">
                  <c:v>100</c:v>
                </c:pt>
                <c:pt idx="1">
                  <c:v>99.006</c:v>
                </c:pt>
                <c:pt idx="2">
                  <c:v>96.040099999999995</c:v>
                </c:pt>
                <c:pt idx="3">
                  <c:v>93.962800000000001</c:v>
                </c:pt>
                <c:pt idx="4">
                  <c:v>93.081199999999995</c:v>
                </c:pt>
                <c:pt idx="5">
                  <c:v>93.186599999999999</c:v>
                </c:pt>
                <c:pt idx="6">
                  <c:v>93.548699999999997</c:v>
                </c:pt>
                <c:pt idx="7">
                  <c:v>93.881</c:v>
                </c:pt>
                <c:pt idx="8">
                  <c:v>94.154300000000006</c:v>
                </c:pt>
                <c:pt idx="9">
                  <c:v>94.7744</c:v>
                </c:pt>
                <c:pt idx="10">
                  <c:v>95.252099999999999</c:v>
                </c:pt>
                <c:pt idx="11">
                  <c:v>95.409400000000005</c:v>
                </c:pt>
                <c:pt idx="12">
                  <c:v>95.647499999999994</c:v>
                </c:pt>
                <c:pt idx="13">
                  <c:v>95.903700000000001</c:v>
                </c:pt>
                <c:pt idx="14">
                  <c:v>95.927199999999999</c:v>
                </c:pt>
                <c:pt idx="15">
                  <c:v>96.358400000000003</c:v>
                </c:pt>
                <c:pt idx="16">
                  <c:v>97.747200000000007</c:v>
                </c:pt>
                <c:pt idx="17">
                  <c:v>98.921000000000006</c:v>
                </c:pt>
                <c:pt idx="18">
                  <c:v>98.880799999999994</c:v>
                </c:pt>
                <c:pt idx="19">
                  <c:v>99.024699999999996</c:v>
                </c:pt>
                <c:pt idx="20">
                  <c:v>99.491200000000006</c:v>
                </c:pt>
                <c:pt idx="21">
                  <c:v>99.734700000000004</c:v>
                </c:pt>
                <c:pt idx="22">
                  <c:v>99.722300000000004</c:v>
                </c:pt>
                <c:pt idx="23">
                  <c:v>99.629800000000003</c:v>
                </c:pt>
                <c:pt idx="24">
                  <c:v>99.514799999999994</c:v>
                </c:pt>
                <c:pt idx="25">
                  <c:v>99.940100000000001</c:v>
                </c:pt>
                <c:pt idx="26">
                  <c:v>100.43600000000001</c:v>
                </c:pt>
                <c:pt idx="27">
                  <c:v>100.4387</c:v>
                </c:pt>
                <c:pt idx="28">
                  <c:v>100.1969</c:v>
                </c:pt>
                <c:pt idx="29">
                  <c:v>99.790800000000004</c:v>
                </c:pt>
                <c:pt idx="30">
                  <c:v>99.911199999999994</c:v>
                </c:pt>
                <c:pt idx="31">
                  <c:v>100.7351</c:v>
                </c:pt>
                <c:pt idx="32">
                  <c:v>101.0903</c:v>
                </c:pt>
                <c:pt idx="33">
                  <c:v>100.581</c:v>
                </c:pt>
                <c:pt idx="34">
                  <c:v>100.8404</c:v>
                </c:pt>
                <c:pt idx="35">
                  <c:v>101.2251</c:v>
                </c:pt>
                <c:pt idx="36">
                  <c:v>101.54770000000001</c:v>
                </c:pt>
                <c:pt idx="37">
                  <c:v>101.636</c:v>
                </c:pt>
                <c:pt idx="38">
                  <c:v>102.0634</c:v>
                </c:pt>
                <c:pt idx="39">
                  <c:v>101.7825</c:v>
                </c:pt>
                <c:pt idx="40">
                  <c:v>101.3556</c:v>
                </c:pt>
                <c:pt idx="41">
                  <c:v>97.513400000000004</c:v>
                </c:pt>
                <c:pt idx="42">
                  <c:v>94.591399999999993</c:v>
                </c:pt>
                <c:pt idx="43">
                  <c:v>95.701499999999996</c:v>
                </c:pt>
                <c:pt idx="44">
                  <c:v>97.975700000000003</c:v>
                </c:pt>
                <c:pt idx="45">
                  <c:v>99.140799999999999</c:v>
                </c:pt>
                <c:pt idx="46">
                  <c:v>99.703100000000006</c:v>
                </c:pt>
                <c:pt idx="47">
                  <c:v>100.3129</c:v>
                </c:pt>
                <c:pt idx="48">
                  <c:v>100.9435</c:v>
                </c:pt>
                <c:pt idx="49">
                  <c:v>101.1495</c:v>
                </c:pt>
                <c:pt idx="50">
                  <c:v>101.6146</c:v>
                </c:pt>
                <c:pt idx="51">
                  <c:v>101.7107</c:v>
                </c:pt>
                <c:pt idx="52">
                  <c:v>101.8822</c:v>
                </c:pt>
                <c:pt idx="53">
                  <c:v>102.2316</c:v>
                </c:pt>
                <c:pt idx="54">
                  <c:v>102.8265</c:v>
                </c:pt>
                <c:pt idx="55">
                  <c:v>101.9311</c:v>
                </c:pt>
                <c:pt idx="56">
                  <c:v>101.6764</c:v>
                </c:pt>
                <c:pt idx="57">
                  <c:v>101.60550000000001</c:v>
                </c:pt>
                <c:pt idx="58">
                  <c:v>101.8473</c:v>
                </c:pt>
                <c:pt idx="59">
                  <c:v>102.22150000000001</c:v>
                </c:pt>
                <c:pt idx="60">
                  <c:v>102.37649999999999</c:v>
                </c:pt>
                <c:pt idx="61">
                  <c:v>102.7328</c:v>
                </c:pt>
                <c:pt idx="62">
                  <c:v>103.0869</c:v>
                </c:pt>
                <c:pt idx="63">
                  <c:v>102.5872</c:v>
                </c:pt>
                <c:pt idx="64">
                  <c:v>102.3707</c:v>
                </c:pt>
                <c:pt idx="65">
                  <c:v>102.6283</c:v>
                </c:pt>
                <c:pt idx="66">
                  <c:v>103.01430000000001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2130-4BC7-B7A4-EFC6C733DF82}"/>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2130-4BC7-B7A4-EFC6C733DF82}"/>
              </c:ext>
            </c:extLst>
          </c:dPt>
          <c:cat>
            <c:strRef>
              <c:f>'Australian Capital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'Australian Capital Territory'!$L$601:$L$747</c:f>
              <c:numCache>
                <c:formatCode>0.0</c:formatCode>
                <c:ptCount val="147"/>
                <c:pt idx="0">
                  <c:v>100</c:v>
                </c:pt>
                <c:pt idx="1">
                  <c:v>98.823300000000003</c:v>
                </c:pt>
                <c:pt idx="2">
                  <c:v>97.651300000000006</c:v>
                </c:pt>
                <c:pt idx="3">
                  <c:v>98.118799999999993</c:v>
                </c:pt>
                <c:pt idx="4">
                  <c:v>98.116200000000006</c:v>
                </c:pt>
                <c:pt idx="5">
                  <c:v>98.666700000000006</c:v>
                </c:pt>
                <c:pt idx="6">
                  <c:v>98.966800000000006</c:v>
                </c:pt>
                <c:pt idx="7">
                  <c:v>99.428899999999999</c:v>
                </c:pt>
                <c:pt idx="8">
                  <c:v>99.549499999999995</c:v>
                </c:pt>
                <c:pt idx="9">
                  <c:v>97.702200000000005</c:v>
                </c:pt>
                <c:pt idx="10">
                  <c:v>96.760900000000007</c:v>
                </c:pt>
                <c:pt idx="11">
                  <c:v>97.3279</c:v>
                </c:pt>
                <c:pt idx="12">
                  <c:v>98.719899999999996</c:v>
                </c:pt>
                <c:pt idx="13">
                  <c:v>98.744799999999998</c:v>
                </c:pt>
                <c:pt idx="14">
                  <c:v>99.367099999999994</c:v>
                </c:pt>
                <c:pt idx="15">
                  <c:v>100.4053</c:v>
                </c:pt>
                <c:pt idx="16">
                  <c:v>101.627</c:v>
                </c:pt>
                <c:pt idx="17">
                  <c:v>100.3882</c:v>
                </c:pt>
                <c:pt idx="18">
                  <c:v>99.092699999999994</c:v>
                </c:pt>
                <c:pt idx="19">
                  <c:v>99.092399999999998</c:v>
                </c:pt>
                <c:pt idx="20">
                  <c:v>100.2902</c:v>
                </c:pt>
                <c:pt idx="21">
                  <c:v>101.15170000000001</c:v>
                </c:pt>
                <c:pt idx="22">
                  <c:v>100.1165</c:v>
                </c:pt>
                <c:pt idx="23">
                  <c:v>99.796899999999994</c:v>
                </c:pt>
                <c:pt idx="24">
                  <c:v>100.3357</c:v>
                </c:pt>
                <c:pt idx="25">
                  <c:v>101.3205</c:v>
                </c:pt>
                <c:pt idx="26">
                  <c:v>102.28360000000001</c:v>
                </c:pt>
                <c:pt idx="27">
                  <c:v>101.7833</c:v>
                </c:pt>
                <c:pt idx="28">
                  <c:v>101.2397</c:v>
                </c:pt>
                <c:pt idx="29">
                  <c:v>100.48520000000001</c:v>
                </c:pt>
                <c:pt idx="30">
                  <c:v>100.095</c:v>
                </c:pt>
                <c:pt idx="31">
                  <c:v>100.32850000000001</c:v>
                </c:pt>
                <c:pt idx="32">
                  <c:v>100.6074</c:v>
                </c:pt>
                <c:pt idx="33">
                  <c:v>100.26560000000001</c:v>
                </c:pt>
                <c:pt idx="34">
                  <c:v>102.0508</c:v>
                </c:pt>
                <c:pt idx="35">
                  <c:v>102.12309999999999</c:v>
                </c:pt>
                <c:pt idx="36">
                  <c:v>101.86660000000001</c:v>
                </c:pt>
                <c:pt idx="37">
                  <c:v>101.95050000000001</c:v>
                </c:pt>
                <c:pt idx="38">
                  <c:v>102.85380000000001</c:v>
                </c:pt>
                <c:pt idx="39">
                  <c:v>103.6707</c:v>
                </c:pt>
                <c:pt idx="40">
                  <c:v>103.3117</c:v>
                </c:pt>
                <c:pt idx="41">
                  <c:v>99.568299999999994</c:v>
                </c:pt>
                <c:pt idx="42">
                  <c:v>95.388900000000007</c:v>
                </c:pt>
                <c:pt idx="43">
                  <c:v>96.537099999999995</c:v>
                </c:pt>
                <c:pt idx="44">
                  <c:v>98.633099999999999</c:v>
                </c:pt>
                <c:pt idx="45">
                  <c:v>99.947599999999994</c:v>
                </c:pt>
                <c:pt idx="46">
                  <c:v>100.6981</c:v>
                </c:pt>
                <c:pt idx="47">
                  <c:v>103.61920000000001</c:v>
                </c:pt>
                <c:pt idx="48">
                  <c:v>103.965</c:v>
                </c:pt>
                <c:pt idx="49">
                  <c:v>104.3878</c:v>
                </c:pt>
                <c:pt idx="50">
                  <c:v>104.7901</c:v>
                </c:pt>
                <c:pt idx="51">
                  <c:v>104.22839999999999</c:v>
                </c:pt>
                <c:pt idx="52">
                  <c:v>103.1122</c:v>
                </c:pt>
                <c:pt idx="53">
                  <c:v>103.9601</c:v>
                </c:pt>
                <c:pt idx="54">
                  <c:v>104.6572</c:v>
                </c:pt>
                <c:pt idx="55">
                  <c:v>104.66240000000001</c:v>
                </c:pt>
                <c:pt idx="56">
                  <c:v>104.7402</c:v>
                </c:pt>
                <c:pt idx="57">
                  <c:v>104.5744</c:v>
                </c:pt>
                <c:pt idx="58">
                  <c:v>104.4847</c:v>
                </c:pt>
                <c:pt idx="59">
                  <c:v>104.9592</c:v>
                </c:pt>
                <c:pt idx="60">
                  <c:v>105.8441</c:v>
                </c:pt>
                <c:pt idx="61">
                  <c:v>105.31359999999999</c:v>
                </c:pt>
                <c:pt idx="62">
                  <c:v>105.6241</c:v>
                </c:pt>
                <c:pt idx="63">
                  <c:v>105.4532</c:v>
                </c:pt>
                <c:pt idx="64">
                  <c:v>105.4554</c:v>
                </c:pt>
                <c:pt idx="65">
                  <c:v>105.4331</c:v>
                </c:pt>
                <c:pt idx="66">
                  <c:v>105.8484</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2130-4BC7-B7A4-EFC6C733DF82}"/>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'Australian Capital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'Australian Capital Territory'!$L$157:$L$303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2130-4BC7-B7A4-EFC6C733DF82}"/>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'Australian Capital Territory'!$K$157:$K$303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'Australian Capital Territory'!$L$305:$L$451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2130-4BC7-B7A4-EFC6C733DF82}"/>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10"/>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450785282508487"/>
        </c:manualLayout>
      </c:layout>
      <c:lineChart>
        <c:grouping val="standard"/>
        <c:varyColors val="0"/>
        <c:ser>
          <c:idx val="0"/>
          <c:order val="0"/>
          <c:tx>
            <c:v>State jobs</c:v>
          </c:tx>
          <c:spPr>
            <a:ln w="22225" cap="rnd">
              <a:solidFill>
                <a:schemeClr val="accent1"/>
              </a:solidFill>
              <a:round/>
            </a:ln>
            <a:effectLst/>
          </c:spPr>
          <c:marker>
            <c:symbol val="none"/>
          </c:marker>
          <c:cat>
            <c:strRef>
              <c:f>'New South Wales'!$K$157:$K$303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'New South Wales'!$L$453:$L$599</c:f>
              <c:numCache>
                <c:formatCode>0.0</c:formatCode>
                <c:ptCount val="147"/>
                <c:pt idx="0">
                  <c:v>100</c:v>
                </c:pt>
                <c:pt idx="1">
                  <c:v>98.972700000000003</c:v>
                </c:pt>
                <c:pt idx="2">
                  <c:v>95.550700000000006</c:v>
                </c:pt>
                <c:pt idx="3">
                  <c:v>93.128699999999995</c:v>
                </c:pt>
                <c:pt idx="4">
                  <c:v>91.928100000000001</c:v>
                </c:pt>
                <c:pt idx="5">
                  <c:v>91.740700000000004</c:v>
                </c:pt>
                <c:pt idx="6">
                  <c:v>92.093100000000007</c:v>
                </c:pt>
                <c:pt idx="7">
                  <c:v>92.669399999999996</c:v>
                </c:pt>
                <c:pt idx="8">
                  <c:v>93.485100000000003</c:v>
                </c:pt>
                <c:pt idx="9">
                  <c:v>94.279600000000002</c:v>
                </c:pt>
                <c:pt idx="10">
                  <c:v>94.783600000000007</c:v>
                </c:pt>
                <c:pt idx="11">
                  <c:v>95.436000000000007</c:v>
                </c:pt>
                <c:pt idx="12">
                  <c:v>96.604900000000001</c:v>
                </c:pt>
                <c:pt idx="13">
                  <c:v>96.615399999999994</c:v>
                </c:pt>
                <c:pt idx="14">
                  <c:v>96.585499999999996</c:v>
                </c:pt>
                <c:pt idx="15">
                  <c:v>96.574200000000005</c:v>
                </c:pt>
                <c:pt idx="16">
                  <c:v>97.9739</c:v>
                </c:pt>
                <c:pt idx="17">
                  <c:v>99.322900000000004</c:v>
                </c:pt>
                <c:pt idx="18">
                  <c:v>99.421700000000001</c:v>
                </c:pt>
                <c:pt idx="19">
                  <c:v>99.715400000000002</c:v>
                </c:pt>
                <c:pt idx="20">
                  <c:v>100.08410000000001</c:v>
                </c:pt>
                <c:pt idx="21">
                  <c:v>100.2503</c:v>
                </c:pt>
                <c:pt idx="22">
                  <c:v>100.3485</c:v>
                </c:pt>
                <c:pt idx="23">
                  <c:v>100.47629999999999</c:v>
                </c:pt>
                <c:pt idx="24">
                  <c:v>100.4755</c:v>
                </c:pt>
                <c:pt idx="25">
                  <c:v>100.92829999999999</c:v>
                </c:pt>
                <c:pt idx="26">
                  <c:v>101.1687</c:v>
                </c:pt>
                <c:pt idx="27">
                  <c:v>101.35509999999999</c:v>
                </c:pt>
                <c:pt idx="28">
                  <c:v>101.3066</c:v>
                </c:pt>
                <c:pt idx="29">
                  <c:v>100.2475</c:v>
                </c:pt>
                <c:pt idx="30">
                  <c:v>100.0326</c:v>
                </c:pt>
                <c:pt idx="31">
                  <c:v>101.0014</c:v>
                </c:pt>
                <c:pt idx="32">
                  <c:v>101.2884</c:v>
                </c:pt>
                <c:pt idx="33">
                  <c:v>101.25020000000001</c:v>
                </c:pt>
                <c:pt idx="34">
                  <c:v>101.7555</c:v>
                </c:pt>
                <c:pt idx="35">
                  <c:v>102.4349</c:v>
                </c:pt>
                <c:pt idx="36">
                  <c:v>102.99639999999999</c:v>
                </c:pt>
                <c:pt idx="37">
                  <c:v>103.13939999999999</c:v>
                </c:pt>
                <c:pt idx="38">
                  <c:v>103.3295</c:v>
                </c:pt>
                <c:pt idx="39">
                  <c:v>103.3295</c:v>
                </c:pt>
                <c:pt idx="40">
                  <c:v>102.5971</c:v>
                </c:pt>
                <c:pt idx="41">
                  <c:v>98.945899999999995</c:v>
                </c:pt>
                <c:pt idx="42">
                  <c:v>95.900700000000001</c:v>
                </c:pt>
                <c:pt idx="43">
                  <c:v>97.298500000000004</c:v>
                </c:pt>
                <c:pt idx="44">
                  <c:v>99.463499999999996</c:v>
                </c:pt>
                <c:pt idx="45">
                  <c:v>100.3716</c:v>
                </c:pt>
                <c:pt idx="46">
                  <c:v>100.8661</c:v>
                </c:pt>
                <c:pt idx="47">
                  <c:v>101.2551</c:v>
                </c:pt>
                <c:pt idx="48">
                  <c:v>102.0074</c:v>
                </c:pt>
                <c:pt idx="49">
                  <c:v>102.0779</c:v>
                </c:pt>
                <c:pt idx="50">
                  <c:v>102.43259999999999</c:v>
                </c:pt>
                <c:pt idx="51">
                  <c:v>102.6737</c:v>
                </c:pt>
                <c:pt idx="52">
                  <c:v>103.0313</c:v>
                </c:pt>
                <c:pt idx="53">
                  <c:v>103.3005</c:v>
                </c:pt>
                <c:pt idx="54">
                  <c:v>103.583</c:v>
                </c:pt>
                <c:pt idx="55">
                  <c:v>102.8374</c:v>
                </c:pt>
                <c:pt idx="56">
                  <c:v>102.12</c:v>
                </c:pt>
                <c:pt idx="57">
                  <c:v>102.18300000000001</c:v>
                </c:pt>
                <c:pt idx="58">
                  <c:v>102.3784</c:v>
                </c:pt>
                <c:pt idx="59">
                  <c:v>102.5915</c:v>
                </c:pt>
                <c:pt idx="60">
                  <c:v>102.554</c:v>
                </c:pt>
                <c:pt idx="61">
                  <c:v>103.1097</c:v>
                </c:pt>
                <c:pt idx="62">
                  <c:v>103.4478</c:v>
                </c:pt>
                <c:pt idx="63">
                  <c:v>103.3489</c:v>
                </c:pt>
                <c:pt idx="64">
                  <c:v>103.0317</c:v>
                </c:pt>
                <c:pt idx="65">
                  <c:v>102.9862</c:v>
                </c:pt>
                <c:pt idx="66">
                  <c:v>103.1323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ECD6-46BC-81D7-664D4BD79E4B}"/>
            </c:ext>
          </c:extLst>
        </c:ser>
        <c:ser>
          <c:idx val="1"/>
          <c:order val="1"/>
          <c:tx>
            <c:v>State wages</c:v>
          </c:tx>
          <c:spPr>
            <a:ln w="22225" cap="rnd">
              <a:solidFill>
                <a:schemeClr val="accent2"/>
              </a:solidFill>
              <a:round/>
            </a:ln>
            <a:effectLst/>
          </c:spPr>
          <c:marker>
            <c:symbol val="none"/>
          </c:marker>
          <c:dPt>
            <c:idx val="7"/>
            <c:marker>
              <c:symbol val="none"/>
            </c:marker>
            <c:bubble3D val="0"/>
            <c:spPr>
              <a:ln w="19050" cap="rnd">
                <a:solidFill>
                  <a:schemeClr val="accent2"/>
                </a:solidFill>
                <a:round/>
              </a:ln>
              <a:effectLst/>
            </c:spPr>
            <c:extLst>
              <c:ext xmlns:c16="http://schemas.microsoft.com/office/drawing/2014/chart" uri="{C3380CC4-5D6E-409C-BE32-E72D297353CC}">
                <c16:uniqueId val="{00000002-ECD6-46BC-81D7-664D4BD79E4B}"/>
              </c:ext>
            </c:extLst>
          </c:dPt>
          <c:cat>
            <c:strRef>
              <c:f>'New South Wales'!$K$157:$K$303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'New South Wales'!$L$601:$L$747</c:f>
              <c:numCache>
                <c:formatCode>0.0</c:formatCode>
                <c:ptCount val="147"/>
                <c:pt idx="0">
                  <c:v>100</c:v>
                </c:pt>
                <c:pt idx="1">
                  <c:v>100.16719999999999</c:v>
                </c:pt>
                <c:pt idx="2">
                  <c:v>99.118600000000001</c:v>
                </c:pt>
                <c:pt idx="3">
                  <c:v>96.962299999999999</c:v>
                </c:pt>
                <c:pt idx="4">
                  <c:v>94.226799999999997</c:v>
                </c:pt>
                <c:pt idx="5">
                  <c:v>94.141900000000007</c:v>
                </c:pt>
                <c:pt idx="6">
                  <c:v>93.754400000000004</c:v>
                </c:pt>
                <c:pt idx="7">
                  <c:v>94.1935</c:v>
                </c:pt>
                <c:pt idx="8">
                  <c:v>92.551900000000003</c:v>
                </c:pt>
                <c:pt idx="9">
                  <c:v>92.024600000000007</c:v>
                </c:pt>
                <c:pt idx="10">
                  <c:v>91.915599999999998</c:v>
                </c:pt>
                <c:pt idx="11">
                  <c:v>94.445899999999995</c:v>
                </c:pt>
                <c:pt idx="12">
                  <c:v>96.317400000000006</c:v>
                </c:pt>
                <c:pt idx="13">
                  <c:v>96.6965</c:v>
                </c:pt>
                <c:pt idx="14">
                  <c:v>97.959400000000002</c:v>
                </c:pt>
                <c:pt idx="15">
                  <c:v>97.224299999999999</c:v>
                </c:pt>
                <c:pt idx="16">
                  <c:v>98.825199999999995</c:v>
                </c:pt>
                <c:pt idx="17">
                  <c:v>96.563999999999993</c:v>
                </c:pt>
                <c:pt idx="18">
                  <c:v>96.373699999999999</c:v>
                </c:pt>
                <c:pt idx="19">
                  <c:v>96.430300000000003</c:v>
                </c:pt>
                <c:pt idx="20">
                  <c:v>97.0685</c:v>
                </c:pt>
                <c:pt idx="21">
                  <c:v>97.852800000000002</c:v>
                </c:pt>
                <c:pt idx="22">
                  <c:v>97.546499999999995</c:v>
                </c:pt>
                <c:pt idx="23">
                  <c:v>97.407499999999999</c:v>
                </c:pt>
                <c:pt idx="24">
                  <c:v>97.501800000000003</c:v>
                </c:pt>
                <c:pt idx="25">
                  <c:v>99.51</c:v>
                </c:pt>
                <c:pt idx="26">
                  <c:v>100.51349999999999</c:v>
                </c:pt>
                <c:pt idx="27">
                  <c:v>103.0831</c:v>
                </c:pt>
                <c:pt idx="28">
                  <c:v>101.9813</c:v>
                </c:pt>
                <c:pt idx="29">
                  <c:v>98.580799999999996</c:v>
                </c:pt>
                <c:pt idx="30">
                  <c:v>97.400099999999995</c:v>
                </c:pt>
                <c:pt idx="31">
                  <c:v>98.313100000000006</c:v>
                </c:pt>
                <c:pt idx="32">
                  <c:v>97.222099999999998</c:v>
                </c:pt>
                <c:pt idx="33">
                  <c:v>97.007099999999994</c:v>
                </c:pt>
                <c:pt idx="34">
                  <c:v>98.629499999999993</c:v>
                </c:pt>
                <c:pt idx="35">
                  <c:v>99.701400000000007</c:v>
                </c:pt>
                <c:pt idx="36">
                  <c:v>99.847200000000001</c:v>
                </c:pt>
                <c:pt idx="37">
                  <c:v>101.5162</c:v>
                </c:pt>
                <c:pt idx="38">
                  <c:v>102.6356</c:v>
                </c:pt>
                <c:pt idx="39">
                  <c:v>102.9102</c:v>
                </c:pt>
                <c:pt idx="40">
                  <c:v>103.27509999999999</c:v>
                </c:pt>
                <c:pt idx="41">
                  <c:v>98.352400000000003</c:v>
                </c:pt>
                <c:pt idx="42">
                  <c:v>95.188699999999997</c:v>
                </c:pt>
                <c:pt idx="43">
                  <c:v>95.8108</c:v>
                </c:pt>
                <c:pt idx="44">
                  <c:v>97.5595</c:v>
                </c:pt>
                <c:pt idx="45">
                  <c:v>98.052199999999999</c:v>
                </c:pt>
                <c:pt idx="46">
                  <c:v>98.482399999999998</c:v>
                </c:pt>
                <c:pt idx="47">
                  <c:v>102.4371</c:v>
                </c:pt>
                <c:pt idx="48">
                  <c:v>103.9575</c:v>
                </c:pt>
                <c:pt idx="49">
                  <c:v>104.08620000000001</c:v>
                </c:pt>
                <c:pt idx="50">
                  <c:v>104.2612</c:v>
                </c:pt>
                <c:pt idx="51">
                  <c:v>104.83320000000001</c:v>
                </c:pt>
                <c:pt idx="52">
                  <c:v>104.46510000000001</c:v>
                </c:pt>
                <c:pt idx="53">
                  <c:v>105.2709</c:v>
                </c:pt>
                <c:pt idx="54">
                  <c:v>106.44199999999999</c:v>
                </c:pt>
                <c:pt idx="55">
                  <c:v>105.5907</c:v>
                </c:pt>
                <c:pt idx="56">
                  <c:v>103.48399999999999</c:v>
                </c:pt>
                <c:pt idx="57">
                  <c:v>103.846</c:v>
                </c:pt>
                <c:pt idx="58">
                  <c:v>103.2897</c:v>
                </c:pt>
                <c:pt idx="59">
                  <c:v>103.7039</c:v>
                </c:pt>
                <c:pt idx="60">
                  <c:v>102.2717</c:v>
                </c:pt>
                <c:pt idx="61">
                  <c:v>103.2671</c:v>
                </c:pt>
                <c:pt idx="62">
                  <c:v>103.56489999999999</c:v>
                </c:pt>
                <c:pt idx="63">
                  <c:v>103.2573</c:v>
                </c:pt>
                <c:pt idx="64">
                  <c:v>102.9002</c:v>
                </c:pt>
                <c:pt idx="65">
                  <c:v>103.00109999999999</c:v>
                </c:pt>
                <c:pt idx="66">
                  <c:v>103.2705</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3-ECD6-46BC-81D7-664D4BD79E4B}"/>
            </c:ext>
          </c:extLst>
        </c:ser>
        <c:ser>
          <c:idx val="2"/>
          <c:order val="2"/>
          <c:tx>
            <c:v>Australia jobs</c:v>
          </c:tx>
          <c:spPr>
            <a:ln w="19050" cap="rnd">
              <a:solidFill>
                <a:srgbClr val="336699"/>
              </a:solidFill>
              <a:prstDash val="dash"/>
              <a:round/>
            </a:ln>
            <a:effectLst/>
          </c:spPr>
          <c:marker>
            <c:symbol val="circle"/>
            <c:size val="5"/>
            <c:spPr>
              <a:noFill/>
              <a:ln w="9525">
                <a:noFill/>
              </a:ln>
              <a:effectLst/>
            </c:spPr>
          </c:marker>
          <c:cat>
            <c:strRef>
              <c:f>'New South Wales'!$K$157:$K$303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'New South Wales'!$L$157:$L$303</c:f>
              <c:numCache>
                <c:formatCode>0.0</c:formatCode>
                <c:ptCount val="147"/>
                <c:pt idx="0">
                  <c:v>100</c:v>
                </c:pt>
                <c:pt idx="1">
                  <c:v>98.970600000000005</c:v>
                </c:pt>
                <c:pt idx="2">
                  <c:v>95.467200000000005</c:v>
                </c:pt>
                <c:pt idx="3">
                  <c:v>92.922200000000004</c:v>
                </c:pt>
                <c:pt idx="4">
                  <c:v>91.648399999999995</c:v>
                </c:pt>
                <c:pt idx="5">
                  <c:v>91.632400000000004</c:v>
                </c:pt>
                <c:pt idx="6">
                  <c:v>92.163300000000007</c:v>
                </c:pt>
                <c:pt idx="7">
                  <c:v>92.660600000000002</c:v>
                </c:pt>
                <c:pt idx="8">
                  <c:v>93.344899999999996</c:v>
                </c:pt>
                <c:pt idx="9">
                  <c:v>93.938299999999998</c:v>
                </c:pt>
                <c:pt idx="10">
                  <c:v>94.296099999999996</c:v>
                </c:pt>
                <c:pt idx="11">
                  <c:v>94.804400000000001</c:v>
                </c:pt>
                <c:pt idx="12">
                  <c:v>95.789599999999993</c:v>
                </c:pt>
                <c:pt idx="13">
                  <c:v>96.291300000000007</c:v>
                </c:pt>
                <c:pt idx="14">
                  <c:v>96.307400000000001</c:v>
                </c:pt>
                <c:pt idx="15">
                  <c:v>95.9238</c:v>
                </c:pt>
                <c:pt idx="16">
                  <c:v>97.285600000000002</c:v>
                </c:pt>
                <c:pt idx="17">
                  <c:v>98.453000000000003</c:v>
                </c:pt>
                <c:pt idx="18">
                  <c:v>98.574399999999997</c:v>
                </c:pt>
                <c:pt idx="19">
                  <c:v>98.8005</c:v>
                </c:pt>
                <c:pt idx="20">
                  <c:v>99.036500000000004</c:v>
                </c:pt>
                <c:pt idx="21">
                  <c:v>99.038799999999995</c:v>
                </c:pt>
                <c:pt idx="22">
                  <c:v>98.914900000000003</c:v>
                </c:pt>
                <c:pt idx="23">
                  <c:v>99.009600000000006</c:v>
                </c:pt>
                <c:pt idx="24">
                  <c:v>99.049700000000001</c:v>
                </c:pt>
                <c:pt idx="25">
                  <c:v>99.380899999999997</c:v>
                </c:pt>
                <c:pt idx="26">
                  <c:v>99.754099999999994</c:v>
                </c:pt>
                <c:pt idx="27">
                  <c:v>99.917500000000004</c:v>
                </c:pt>
                <c:pt idx="28">
                  <c:v>99.725200000000001</c:v>
                </c:pt>
                <c:pt idx="29">
                  <c:v>98.937299999999993</c:v>
                </c:pt>
                <c:pt idx="30">
                  <c:v>99.063800000000001</c:v>
                </c:pt>
                <c:pt idx="31">
                  <c:v>99.895600000000002</c:v>
                </c:pt>
                <c:pt idx="32">
                  <c:v>100.1854</c:v>
                </c:pt>
                <c:pt idx="33">
                  <c:v>100.3629</c:v>
                </c:pt>
                <c:pt idx="34">
                  <c:v>100.9658</c:v>
                </c:pt>
                <c:pt idx="35">
                  <c:v>101.7409</c:v>
                </c:pt>
                <c:pt idx="36">
                  <c:v>102.0852</c:v>
                </c:pt>
                <c:pt idx="37">
                  <c:v>102.3826</c:v>
                </c:pt>
                <c:pt idx="38">
                  <c:v>102.8719</c:v>
                </c:pt>
                <c:pt idx="39">
                  <c:v>102.95740000000001</c:v>
                </c:pt>
                <c:pt idx="40">
                  <c:v>102.1682</c:v>
                </c:pt>
                <c:pt idx="41">
                  <c:v>98.391199999999998</c:v>
                </c:pt>
                <c:pt idx="42">
                  <c:v>95.579499999999996</c:v>
                </c:pt>
                <c:pt idx="43">
                  <c:v>96.987799999999993</c:v>
                </c:pt>
                <c:pt idx="44">
                  <c:v>99.100800000000007</c:v>
                </c:pt>
                <c:pt idx="45">
                  <c:v>100.0684</c:v>
                </c:pt>
                <c:pt idx="46">
                  <c:v>100.5557</c:v>
                </c:pt>
                <c:pt idx="47">
                  <c:v>100.9228</c:v>
                </c:pt>
                <c:pt idx="48">
                  <c:v>101.6427</c:v>
                </c:pt>
                <c:pt idx="49">
                  <c:v>101.9015</c:v>
                </c:pt>
                <c:pt idx="50">
                  <c:v>102.3001</c:v>
                </c:pt>
                <c:pt idx="51">
                  <c:v>102.5213</c:v>
                </c:pt>
                <c:pt idx="52">
                  <c:v>102.87690000000001</c:v>
                </c:pt>
                <c:pt idx="53">
                  <c:v>103.3839</c:v>
                </c:pt>
                <c:pt idx="54">
                  <c:v>103.6122</c:v>
                </c:pt>
                <c:pt idx="55">
                  <c:v>102.7688</c:v>
                </c:pt>
                <c:pt idx="56">
                  <c:v>102.2933</c:v>
                </c:pt>
                <c:pt idx="57">
                  <c:v>102.3083</c:v>
                </c:pt>
                <c:pt idx="58">
                  <c:v>102.5581</c:v>
                </c:pt>
                <c:pt idx="59">
                  <c:v>102.8056</c:v>
                </c:pt>
                <c:pt idx="60">
                  <c:v>102.9735</c:v>
                </c:pt>
                <c:pt idx="61">
                  <c:v>103.64149999999999</c:v>
                </c:pt>
                <c:pt idx="62">
                  <c:v>103.934</c:v>
                </c:pt>
                <c:pt idx="63">
                  <c:v>103.7435</c:v>
                </c:pt>
                <c:pt idx="64">
                  <c:v>103.0907</c:v>
                </c:pt>
                <c:pt idx="65">
                  <c:v>103.03319999999999</c:v>
                </c:pt>
                <c:pt idx="66">
                  <c:v>103.3663</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4-ECD6-46BC-81D7-664D4BD79E4B}"/>
            </c:ext>
          </c:extLst>
        </c:ser>
        <c:ser>
          <c:idx val="3"/>
          <c:order val="3"/>
          <c:tx>
            <c:v>Australia wages</c:v>
          </c:tx>
          <c:spPr>
            <a:ln w="19050" cap="rnd">
              <a:solidFill>
                <a:srgbClr val="669966"/>
              </a:solidFill>
              <a:prstDash val="dash"/>
              <a:round/>
            </a:ln>
            <a:effectLst/>
          </c:spPr>
          <c:marker>
            <c:symbol val="circle"/>
            <c:size val="5"/>
            <c:spPr>
              <a:noFill/>
              <a:ln w="9525">
                <a:noFill/>
              </a:ln>
              <a:effectLst/>
            </c:spPr>
          </c:marker>
          <c:cat>
            <c:strRef>
              <c:f>'New South Wales'!$K$157:$K$303</c:f>
              <c:strCache>
                <c:ptCount val="67"/>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pt idx="43">
                  <c:v>09/01/2021</c:v>
                </c:pt>
                <c:pt idx="44">
                  <c:v>16/01/2021</c:v>
                </c:pt>
                <c:pt idx="45">
                  <c:v>23/01/2021</c:v>
                </c:pt>
                <c:pt idx="46">
                  <c:v>30/01/2021</c:v>
                </c:pt>
                <c:pt idx="47">
                  <c:v>06/02/2021</c:v>
                </c:pt>
                <c:pt idx="48">
                  <c:v>13/02/2021</c:v>
                </c:pt>
                <c:pt idx="49">
                  <c:v>20/02/2021</c:v>
                </c:pt>
                <c:pt idx="50">
                  <c:v>27/02/2021</c:v>
                </c:pt>
                <c:pt idx="51">
                  <c:v>06/03/2021</c:v>
                </c:pt>
                <c:pt idx="52">
                  <c:v>13/03/2021</c:v>
                </c:pt>
                <c:pt idx="53">
                  <c:v>20/03/2021</c:v>
                </c:pt>
                <c:pt idx="54">
                  <c:v>27/03/2021</c:v>
                </c:pt>
                <c:pt idx="55">
                  <c:v>03/04/2021</c:v>
                </c:pt>
                <c:pt idx="56">
                  <c:v>10/04/2021</c:v>
                </c:pt>
                <c:pt idx="57">
                  <c:v>17/04/2021</c:v>
                </c:pt>
                <c:pt idx="58">
                  <c:v>24/04/2021</c:v>
                </c:pt>
                <c:pt idx="59">
                  <c:v>01/05/2021</c:v>
                </c:pt>
                <c:pt idx="60">
                  <c:v>08/05/2021</c:v>
                </c:pt>
                <c:pt idx="61">
                  <c:v>15/05/2021</c:v>
                </c:pt>
                <c:pt idx="62">
                  <c:v>22/05/2021</c:v>
                </c:pt>
                <c:pt idx="63">
                  <c:v>29/05/2021</c:v>
                </c:pt>
                <c:pt idx="64">
                  <c:v>05/06/2021</c:v>
                </c:pt>
                <c:pt idx="65">
                  <c:v>12/06/2021</c:v>
                </c:pt>
                <c:pt idx="66">
                  <c:v>19/06/2021</c:v>
                </c:pt>
              </c:strCache>
            </c:strRef>
          </c:cat>
          <c:val>
            <c:numRef>
              <c:f>'New South Wales'!$L$305:$L$451</c:f>
              <c:numCache>
                <c:formatCode>0.0</c:formatCode>
                <c:ptCount val="147"/>
                <c:pt idx="0">
                  <c:v>100</c:v>
                </c:pt>
                <c:pt idx="1">
                  <c:v>99.604200000000006</c:v>
                </c:pt>
                <c:pt idx="2">
                  <c:v>98.105699999999999</c:v>
                </c:pt>
                <c:pt idx="3">
                  <c:v>96.2393</c:v>
                </c:pt>
                <c:pt idx="4">
                  <c:v>93.488399999999999</c:v>
                </c:pt>
                <c:pt idx="5">
                  <c:v>93.692899999999995</c:v>
                </c:pt>
                <c:pt idx="6">
                  <c:v>94.113600000000005</c:v>
                </c:pt>
                <c:pt idx="7">
                  <c:v>94.661000000000001</c:v>
                </c:pt>
                <c:pt idx="8">
                  <c:v>93.586200000000005</c:v>
                </c:pt>
                <c:pt idx="9">
                  <c:v>92.819699999999997</c:v>
                </c:pt>
                <c:pt idx="10">
                  <c:v>92.472099999999998</c:v>
                </c:pt>
                <c:pt idx="11">
                  <c:v>93.801699999999997</c:v>
                </c:pt>
                <c:pt idx="12">
                  <c:v>95.983099999999993</c:v>
                </c:pt>
                <c:pt idx="13">
                  <c:v>96.659199999999998</c:v>
                </c:pt>
                <c:pt idx="14">
                  <c:v>97.626499999999993</c:v>
                </c:pt>
                <c:pt idx="15">
                  <c:v>97.398300000000006</c:v>
                </c:pt>
                <c:pt idx="16">
                  <c:v>99.3048</c:v>
                </c:pt>
                <c:pt idx="17">
                  <c:v>96.936000000000007</c:v>
                </c:pt>
                <c:pt idx="18">
                  <c:v>96.7714</c:v>
                </c:pt>
                <c:pt idx="19">
                  <c:v>96.557100000000005</c:v>
                </c:pt>
                <c:pt idx="20">
                  <c:v>97.397999999999996</c:v>
                </c:pt>
                <c:pt idx="21">
                  <c:v>97.865399999999994</c:v>
                </c:pt>
                <c:pt idx="22">
                  <c:v>97.372900000000001</c:v>
                </c:pt>
                <c:pt idx="23">
                  <c:v>97.336299999999994</c:v>
                </c:pt>
                <c:pt idx="24">
                  <c:v>97.543800000000005</c:v>
                </c:pt>
                <c:pt idx="25">
                  <c:v>100.2911</c:v>
                </c:pt>
                <c:pt idx="26">
                  <c:v>101.2285</c:v>
                </c:pt>
                <c:pt idx="27">
                  <c:v>101.9713</c:v>
                </c:pt>
                <c:pt idx="28">
                  <c:v>101.1544</c:v>
                </c:pt>
                <c:pt idx="29">
                  <c:v>98.795100000000005</c:v>
                </c:pt>
                <c:pt idx="30">
                  <c:v>97.402699999999996</c:v>
                </c:pt>
                <c:pt idx="31">
                  <c:v>98.119799999999998</c:v>
                </c:pt>
                <c:pt idx="32">
                  <c:v>97.545599999999993</c:v>
                </c:pt>
                <c:pt idx="33">
                  <c:v>97.615200000000002</c:v>
                </c:pt>
                <c:pt idx="34">
                  <c:v>99.445599999999999</c:v>
                </c:pt>
                <c:pt idx="35">
                  <c:v>100.4238</c:v>
                </c:pt>
                <c:pt idx="36">
                  <c:v>100.5222</c:v>
                </c:pt>
                <c:pt idx="37">
                  <c:v>101.81270000000001</c:v>
                </c:pt>
                <c:pt idx="38">
                  <c:v>103.5089</c:v>
                </c:pt>
                <c:pt idx="39">
                  <c:v>104.01349999999999</c:v>
                </c:pt>
                <c:pt idx="40">
                  <c:v>103.91459999999999</c:v>
                </c:pt>
                <c:pt idx="41">
                  <c:v>98.451599999999999</c:v>
                </c:pt>
                <c:pt idx="42">
                  <c:v>95.006100000000004</c:v>
                </c:pt>
                <c:pt idx="43">
                  <c:v>96.1477</c:v>
                </c:pt>
                <c:pt idx="44">
                  <c:v>98.251300000000001</c:v>
                </c:pt>
                <c:pt idx="45">
                  <c:v>98.817099999999996</c:v>
                </c:pt>
                <c:pt idx="46">
                  <c:v>99.147499999999994</c:v>
                </c:pt>
                <c:pt idx="47">
                  <c:v>102.467</c:v>
                </c:pt>
                <c:pt idx="48">
                  <c:v>103.6189</c:v>
                </c:pt>
                <c:pt idx="49">
                  <c:v>103.7804</c:v>
                </c:pt>
                <c:pt idx="50">
                  <c:v>104.3334</c:v>
                </c:pt>
                <c:pt idx="51">
                  <c:v>105.06440000000001</c:v>
                </c:pt>
                <c:pt idx="52">
                  <c:v>105.05159999999999</c:v>
                </c:pt>
                <c:pt idx="53">
                  <c:v>105.5394</c:v>
                </c:pt>
                <c:pt idx="54">
                  <c:v>106.24460000000001</c:v>
                </c:pt>
                <c:pt idx="55">
                  <c:v>105.3952</c:v>
                </c:pt>
                <c:pt idx="56">
                  <c:v>103.88420000000001</c:v>
                </c:pt>
                <c:pt idx="57">
                  <c:v>104.2111</c:v>
                </c:pt>
                <c:pt idx="58">
                  <c:v>103.7715</c:v>
                </c:pt>
                <c:pt idx="59">
                  <c:v>104.1224</c:v>
                </c:pt>
                <c:pt idx="60">
                  <c:v>103.59439999999999</c:v>
                </c:pt>
                <c:pt idx="61">
                  <c:v>104.4393</c:v>
                </c:pt>
                <c:pt idx="62">
                  <c:v>104.6253</c:v>
                </c:pt>
                <c:pt idx="63">
                  <c:v>104.0377</c:v>
                </c:pt>
                <c:pt idx="64">
                  <c:v>103.80540000000001</c:v>
                </c:pt>
                <c:pt idx="65">
                  <c:v>103.8514</c:v>
                </c:pt>
                <c:pt idx="66">
                  <c:v>104.2542</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5-ECD6-46BC-81D7-664D4BD79E4B}"/>
            </c:ext>
          </c:extLst>
        </c:ser>
        <c:dLbls>
          <c:showLegendKey val="0"/>
          <c:showVal val="0"/>
          <c:showCatName val="0"/>
          <c:showSerName val="0"/>
          <c:showPercent val="0"/>
          <c:showBubbleSize val="0"/>
        </c:dLbls>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a:t>
                </a:r>
                <a:r>
                  <a:rPr lang="en-AU" baseline="0"/>
                  <a:t> ending</a:t>
                </a:r>
                <a:endParaRPr lang="en-AU"/>
              </a:p>
            </c:rich>
          </c:tx>
          <c:layout>
            <c:manualLayout>
              <c:xMode val="edge"/>
              <c:yMode val="edge"/>
              <c:x val="0.44657432419487708"/>
              <c:y val="0.8670495814323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max val="108"/>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majorUnit val="2"/>
      </c:valAx>
      <c:spPr>
        <a:noFill/>
        <a:ln>
          <a:noFill/>
        </a:ln>
        <a:effectLst/>
      </c:spPr>
    </c:plotArea>
    <c:legend>
      <c:legendPos val="r"/>
      <c:layout>
        <c:manualLayout>
          <c:xMode val="edge"/>
          <c:yMode val="edge"/>
          <c:x val="0.12925509128877136"/>
          <c:y val="5.2077865266841883E-3"/>
          <c:w val="0.84522681380155951"/>
          <c:h val="0.1158089612504583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22 May 2021)</c:v>
                </c:pt>
              </c:strCache>
            </c:strRef>
          </c:tx>
          <c:spPr>
            <a:solidFill>
              <a:srgbClr val="336699"/>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Victoria!$L$36:$L$42</c:f>
              <c:numCache>
                <c:formatCode>0.0</c:formatCode>
                <c:ptCount val="7"/>
                <c:pt idx="0">
                  <c:v>79.400000000000006</c:v>
                </c:pt>
                <c:pt idx="1">
                  <c:v>100.21</c:v>
                </c:pt>
                <c:pt idx="2">
                  <c:v>102.12</c:v>
                </c:pt>
                <c:pt idx="3">
                  <c:v>102.33</c:v>
                </c:pt>
                <c:pt idx="4">
                  <c:v>103.38</c:v>
                </c:pt>
                <c:pt idx="5">
                  <c:v>106.55</c:v>
                </c:pt>
                <c:pt idx="6">
                  <c:v>107.1</c:v>
                </c:pt>
              </c:numCache>
            </c:numRef>
          </c:val>
          <c:extLst>
            <c:ext xmlns:c16="http://schemas.microsoft.com/office/drawing/2014/chart" uri="{C3380CC4-5D6E-409C-BE32-E72D297353CC}">
              <c16:uniqueId val="{00000000-C9F3-4A07-B291-7ED8CC62C5F8}"/>
            </c:ext>
          </c:extLst>
        </c:ser>
        <c:ser>
          <c:idx val="2"/>
          <c:order val="1"/>
          <c:tx>
            <c:strRef>
              <c:f>Victoria!$K$7</c:f>
              <c:strCache>
                <c:ptCount val="1"/>
                <c:pt idx="0">
                  <c:v>Previous week (ending 12 Jun 2021)</c:v>
                </c:pt>
              </c:strCache>
            </c:strRef>
          </c:tx>
          <c:spPr>
            <a:solidFill>
              <a:srgbClr val="669966"/>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Victoria!$L$45:$L$51</c:f>
              <c:numCache>
                <c:formatCode>0.0</c:formatCode>
                <c:ptCount val="7"/>
                <c:pt idx="0">
                  <c:v>72.459999999999994</c:v>
                </c:pt>
                <c:pt idx="1">
                  <c:v>95.75</c:v>
                </c:pt>
                <c:pt idx="2">
                  <c:v>100.35</c:v>
                </c:pt>
                <c:pt idx="3">
                  <c:v>100.98</c:v>
                </c:pt>
                <c:pt idx="4">
                  <c:v>102.08</c:v>
                </c:pt>
                <c:pt idx="5">
                  <c:v>105.6</c:v>
                </c:pt>
                <c:pt idx="6">
                  <c:v>105.46</c:v>
                </c:pt>
              </c:numCache>
            </c:numRef>
          </c:val>
          <c:extLst>
            <c:ext xmlns:c16="http://schemas.microsoft.com/office/drawing/2014/chart" uri="{C3380CC4-5D6E-409C-BE32-E72D297353CC}">
              <c16:uniqueId val="{00000001-C9F3-4A07-B291-7ED8CC62C5F8}"/>
            </c:ext>
          </c:extLst>
        </c:ser>
        <c:ser>
          <c:idx val="3"/>
          <c:order val="2"/>
          <c:tx>
            <c:strRef>
              <c:f>Victoria!$K$8</c:f>
              <c:strCache>
                <c:ptCount val="1"/>
                <c:pt idx="0">
                  <c:v>This week (ending 19 Jun 2021)</c:v>
                </c:pt>
              </c:strCache>
            </c:strRef>
          </c:tx>
          <c:spPr>
            <a:solidFill>
              <a:srgbClr val="993366"/>
            </a:solidFill>
            <a:ln>
              <a:noFill/>
            </a:ln>
            <a:effectLst/>
          </c:spPr>
          <c:invertIfNegative val="0"/>
          <c:cat>
            <c:strRef>
              <c:f>Victoria!$K$36:$K$42</c:f>
              <c:strCache>
                <c:ptCount val="7"/>
                <c:pt idx="0">
                  <c:v>Aged 15-19</c:v>
                </c:pt>
                <c:pt idx="1">
                  <c:v>Aged 20-29</c:v>
                </c:pt>
                <c:pt idx="2">
                  <c:v>Aged 30-39</c:v>
                </c:pt>
                <c:pt idx="3">
                  <c:v>Aged 40-49</c:v>
                </c:pt>
                <c:pt idx="4">
                  <c:v>Aged 50-59</c:v>
                </c:pt>
                <c:pt idx="5">
                  <c:v>Aged 60-69</c:v>
                </c:pt>
                <c:pt idx="6">
                  <c:v>Aged 70+</c:v>
                </c:pt>
              </c:strCache>
            </c:strRef>
          </c:cat>
          <c:val>
            <c:numRef>
              <c:f>Victoria!$L$54:$L$60</c:f>
              <c:numCache>
                <c:formatCode>0.0</c:formatCode>
                <c:ptCount val="7"/>
                <c:pt idx="0">
                  <c:v>74.77</c:v>
                </c:pt>
                <c:pt idx="1">
                  <c:v>96.47</c:v>
                </c:pt>
                <c:pt idx="2">
                  <c:v>100.86</c:v>
                </c:pt>
                <c:pt idx="3">
                  <c:v>101.62</c:v>
                </c:pt>
                <c:pt idx="4">
                  <c:v>102.82</c:v>
                </c:pt>
                <c:pt idx="5">
                  <c:v>106.42</c:v>
                </c:pt>
                <c:pt idx="6">
                  <c:v>105.99</c:v>
                </c:pt>
              </c:numCache>
            </c:numRef>
          </c:val>
          <c:extLst>
            <c:ext xmlns:c16="http://schemas.microsoft.com/office/drawing/2014/chart" uri="{C3380CC4-5D6E-409C-BE32-E72D297353CC}">
              <c16:uniqueId val="{00000002-C9F3-4A07-B291-7ED8CC62C5F8}"/>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w="6350">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1"/>
          <c:order val="0"/>
          <c:tx>
            <c:strRef>
              <c:f>Victoria!$K$4</c:f>
              <c:strCache>
                <c:ptCount val="1"/>
                <c:pt idx="0">
                  <c:v>Previous month (week ending 22 May 2021)</c:v>
                </c:pt>
              </c:strCache>
            </c:strRef>
          </c:tx>
          <c:spPr>
            <a:solidFill>
              <a:srgbClr val="336699"/>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Victoria!$L$65:$L$71</c:f>
              <c:numCache>
                <c:formatCode>0.0</c:formatCode>
                <c:ptCount val="7"/>
                <c:pt idx="0">
                  <c:v>82.13</c:v>
                </c:pt>
                <c:pt idx="1">
                  <c:v>103.12</c:v>
                </c:pt>
                <c:pt idx="2">
                  <c:v>106.31</c:v>
                </c:pt>
                <c:pt idx="3">
                  <c:v>103.9</c:v>
                </c:pt>
                <c:pt idx="4">
                  <c:v>105.15</c:v>
                </c:pt>
                <c:pt idx="5">
                  <c:v>108.33</c:v>
                </c:pt>
                <c:pt idx="6">
                  <c:v>107.98</c:v>
                </c:pt>
              </c:numCache>
            </c:numRef>
          </c:val>
          <c:extLst>
            <c:ext xmlns:c16="http://schemas.microsoft.com/office/drawing/2014/chart" uri="{C3380CC4-5D6E-409C-BE32-E72D297353CC}">
              <c16:uniqueId val="{00000000-C861-48CA-85EC-9E26A972702F}"/>
            </c:ext>
          </c:extLst>
        </c:ser>
        <c:ser>
          <c:idx val="2"/>
          <c:order val="1"/>
          <c:tx>
            <c:strRef>
              <c:f>Victoria!$K$7</c:f>
              <c:strCache>
                <c:ptCount val="1"/>
                <c:pt idx="0">
                  <c:v>Previous week (ending 12 Jun 2021)</c:v>
                </c:pt>
              </c:strCache>
            </c:strRef>
          </c:tx>
          <c:spPr>
            <a:solidFill>
              <a:srgbClr val="669966"/>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Victoria!$L$74:$L$80</c:f>
              <c:numCache>
                <c:formatCode>0.0</c:formatCode>
                <c:ptCount val="7"/>
                <c:pt idx="0">
                  <c:v>73.540000000000006</c:v>
                </c:pt>
                <c:pt idx="1">
                  <c:v>98.35</c:v>
                </c:pt>
                <c:pt idx="2">
                  <c:v>104.53</c:v>
                </c:pt>
                <c:pt idx="3">
                  <c:v>102.26</c:v>
                </c:pt>
                <c:pt idx="4">
                  <c:v>103.79</c:v>
                </c:pt>
                <c:pt idx="5">
                  <c:v>107.5</c:v>
                </c:pt>
                <c:pt idx="6">
                  <c:v>106.99</c:v>
                </c:pt>
              </c:numCache>
            </c:numRef>
          </c:val>
          <c:extLst>
            <c:ext xmlns:c16="http://schemas.microsoft.com/office/drawing/2014/chart" uri="{C3380CC4-5D6E-409C-BE32-E72D297353CC}">
              <c16:uniqueId val="{00000001-C861-48CA-85EC-9E26A972702F}"/>
            </c:ext>
          </c:extLst>
        </c:ser>
        <c:ser>
          <c:idx val="3"/>
          <c:order val="2"/>
          <c:tx>
            <c:strRef>
              <c:f>Victoria!$K$8</c:f>
              <c:strCache>
                <c:ptCount val="1"/>
                <c:pt idx="0">
                  <c:v>This week (ending 19 Jun 2021)</c:v>
                </c:pt>
              </c:strCache>
            </c:strRef>
          </c:tx>
          <c:spPr>
            <a:solidFill>
              <a:srgbClr val="993366"/>
            </a:solidFill>
            <a:ln>
              <a:noFill/>
            </a:ln>
            <a:effectLst/>
          </c:spPr>
          <c:invertIfNegative val="0"/>
          <c:cat>
            <c:strRef>
              <c:f>Victoria!$K$65:$K$71</c:f>
              <c:strCache>
                <c:ptCount val="7"/>
                <c:pt idx="0">
                  <c:v>Aged 15-19</c:v>
                </c:pt>
                <c:pt idx="1">
                  <c:v>Aged 20-29</c:v>
                </c:pt>
                <c:pt idx="2">
                  <c:v>Aged 30-39</c:v>
                </c:pt>
                <c:pt idx="3">
                  <c:v>Aged 40-49</c:v>
                </c:pt>
                <c:pt idx="4">
                  <c:v>Aged 50-59</c:v>
                </c:pt>
                <c:pt idx="5">
                  <c:v>Aged 60-69</c:v>
                </c:pt>
                <c:pt idx="6">
                  <c:v>Aged 70+</c:v>
                </c:pt>
              </c:strCache>
            </c:strRef>
          </c:cat>
          <c:val>
            <c:numRef>
              <c:f>Victoria!$L$83:$L$89</c:f>
              <c:numCache>
                <c:formatCode>0.0</c:formatCode>
                <c:ptCount val="7"/>
                <c:pt idx="0">
                  <c:v>76.510000000000005</c:v>
                </c:pt>
                <c:pt idx="1">
                  <c:v>98.78</c:v>
                </c:pt>
                <c:pt idx="2">
                  <c:v>104.72</c:v>
                </c:pt>
                <c:pt idx="3">
                  <c:v>102.59</c:v>
                </c:pt>
                <c:pt idx="4">
                  <c:v>104.09</c:v>
                </c:pt>
                <c:pt idx="5">
                  <c:v>107.67</c:v>
                </c:pt>
                <c:pt idx="6">
                  <c:v>107.32</c:v>
                </c:pt>
              </c:numCache>
            </c:numRef>
          </c:val>
          <c:extLst>
            <c:ext xmlns:c16="http://schemas.microsoft.com/office/drawing/2014/chart" uri="{C3380CC4-5D6E-409C-BE32-E72D297353CC}">
              <c16:uniqueId val="{00000002-C861-48CA-85EC-9E26A972702F}"/>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10"/>
          <c:min val="60"/>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majorUnit val="10"/>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2130123607682"/>
          <c:y val="7.6490334307209348E-2"/>
          <c:w val="0.85382587099787943"/>
          <c:h val="0.43811448802544539"/>
        </c:manualLayout>
      </c:layout>
      <c:barChart>
        <c:barDir val="col"/>
        <c:grouping val="clustered"/>
        <c:varyColors val="0"/>
        <c:ser>
          <c:idx val="2"/>
          <c:order val="0"/>
          <c:tx>
            <c:strRef>
              <c:f>Victoria!$K$9</c:f>
              <c:strCache>
                <c:ptCount val="1"/>
                <c:pt idx="0">
                  <c:v>Week ending 14 Mar 2020</c:v>
                </c:pt>
              </c:strCache>
            </c:strRef>
          </c:tx>
          <c:spPr>
            <a:solidFill>
              <a:srgbClr val="99CC66"/>
            </a:solidFill>
            <a:ln>
              <a:noFill/>
            </a:ln>
            <a:effectLst/>
          </c:spPr>
          <c:invertIfNegative val="0"/>
          <c:cat>
            <c:strRef>
              <c:f>Victoria!$K$116:$K$134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Victoria!$L$116:$L$134</c:f>
              <c:numCache>
                <c:formatCode>0.0%</c:formatCode>
                <c:ptCount val="19"/>
                <c:pt idx="0">
                  <c:v>1.15E-2</c:v>
                </c:pt>
                <c:pt idx="1">
                  <c:v>3.5999999999999999E-3</c:v>
                </c:pt>
                <c:pt idx="2">
                  <c:v>7.6200000000000004E-2</c:v>
                </c:pt>
                <c:pt idx="3">
                  <c:v>9.9000000000000008E-3</c:v>
                </c:pt>
                <c:pt idx="4">
                  <c:v>6.4899999999999999E-2</c:v>
                </c:pt>
                <c:pt idx="5">
                  <c:v>5.0900000000000001E-2</c:v>
                </c:pt>
                <c:pt idx="6">
                  <c:v>0.1021</c:v>
                </c:pt>
                <c:pt idx="7">
                  <c:v>6.5000000000000002E-2</c:v>
                </c:pt>
                <c:pt idx="8">
                  <c:v>3.9899999999999998E-2</c:v>
                </c:pt>
                <c:pt idx="9">
                  <c:v>1.6299999999999999E-2</c:v>
                </c:pt>
                <c:pt idx="10">
                  <c:v>4.3999999999999997E-2</c:v>
                </c:pt>
                <c:pt idx="11">
                  <c:v>2.0199999999999999E-2</c:v>
                </c:pt>
                <c:pt idx="12">
                  <c:v>8.7900000000000006E-2</c:v>
                </c:pt>
                <c:pt idx="13">
                  <c:v>6.8400000000000002E-2</c:v>
                </c:pt>
                <c:pt idx="14">
                  <c:v>5.4600000000000003E-2</c:v>
                </c:pt>
                <c:pt idx="15">
                  <c:v>9.35E-2</c:v>
                </c:pt>
                <c:pt idx="16">
                  <c:v>0.1361</c:v>
                </c:pt>
                <c:pt idx="17">
                  <c:v>1.9300000000000001E-2</c:v>
                </c:pt>
                <c:pt idx="18">
                  <c:v>3.1600000000000003E-2</c:v>
                </c:pt>
              </c:numCache>
            </c:numRef>
          </c:val>
          <c:extLst>
            <c:ext xmlns:c16="http://schemas.microsoft.com/office/drawing/2014/chart" uri="{C3380CC4-5D6E-409C-BE32-E72D297353CC}">
              <c16:uniqueId val="{00000000-5E44-41AB-AC81-E16D324F077F}"/>
            </c:ext>
          </c:extLst>
        </c:ser>
        <c:ser>
          <c:idx val="0"/>
          <c:order val="1"/>
          <c:tx>
            <c:strRef>
              <c:f>Victoria!$K$8</c:f>
              <c:strCache>
                <c:ptCount val="1"/>
                <c:pt idx="0">
                  <c:v>This week (ending 19 Jun 2021)</c:v>
                </c:pt>
              </c:strCache>
            </c:strRef>
          </c:tx>
          <c:spPr>
            <a:solidFill>
              <a:srgbClr val="993366"/>
            </a:solidFill>
            <a:ln>
              <a:noFill/>
            </a:ln>
            <a:effectLst/>
          </c:spPr>
          <c:invertIfNegative val="0"/>
          <c:cat>
            <c:strRef>
              <c:f>Victoria!$K$116:$K$134</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Victoria!$L$136:$L$154</c:f>
              <c:numCache>
                <c:formatCode>0.0%</c:formatCode>
                <c:ptCount val="19"/>
                <c:pt idx="0">
                  <c:v>1.0800000000000001E-2</c:v>
                </c:pt>
                <c:pt idx="1">
                  <c:v>3.5999999999999999E-3</c:v>
                </c:pt>
                <c:pt idx="2">
                  <c:v>7.4300000000000005E-2</c:v>
                </c:pt>
                <c:pt idx="3">
                  <c:v>0.01</c:v>
                </c:pt>
                <c:pt idx="4">
                  <c:v>6.4199999999999993E-2</c:v>
                </c:pt>
                <c:pt idx="5">
                  <c:v>4.9200000000000001E-2</c:v>
                </c:pt>
                <c:pt idx="6">
                  <c:v>0.10249999999999999</c:v>
                </c:pt>
                <c:pt idx="7">
                  <c:v>5.7099999999999998E-2</c:v>
                </c:pt>
                <c:pt idx="8">
                  <c:v>3.6999999999999998E-2</c:v>
                </c:pt>
                <c:pt idx="9">
                  <c:v>1.5100000000000001E-2</c:v>
                </c:pt>
                <c:pt idx="10">
                  <c:v>4.6300000000000001E-2</c:v>
                </c:pt>
                <c:pt idx="11">
                  <c:v>1.95E-2</c:v>
                </c:pt>
                <c:pt idx="12">
                  <c:v>9.0300000000000005E-2</c:v>
                </c:pt>
                <c:pt idx="13">
                  <c:v>6.9800000000000001E-2</c:v>
                </c:pt>
                <c:pt idx="14">
                  <c:v>6.0699999999999997E-2</c:v>
                </c:pt>
                <c:pt idx="15">
                  <c:v>9.1300000000000006E-2</c:v>
                </c:pt>
                <c:pt idx="16">
                  <c:v>0.14829999999999999</c:v>
                </c:pt>
                <c:pt idx="17">
                  <c:v>1.67E-2</c:v>
                </c:pt>
                <c:pt idx="18">
                  <c:v>3.1E-2</c:v>
                </c:pt>
              </c:numCache>
            </c:numRef>
          </c:val>
          <c:extLst>
            <c:ext xmlns:c16="http://schemas.microsoft.com/office/drawing/2014/chart" uri="{C3380CC4-5D6E-409C-BE32-E72D297353CC}">
              <c16:uniqueId val="{00000001-5E44-41AB-AC81-E16D324F077F}"/>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layout>
        <c:manualLayout>
          <c:xMode val="edge"/>
          <c:yMode val="edge"/>
          <c:x val="0.23976316913874138"/>
          <c:y val="3.0869173848543357E-2"/>
          <c:w val="0.58442715009461021"/>
          <c:h val="7.6378519268117007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9410238983027"/>
          <c:y val="0.1453644525029838"/>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Victoria!$K$94:$K$112</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Victoria!$L$94:$L$112</c:f>
              <c:numCache>
                <c:formatCode>0.0%</c:formatCode>
                <c:ptCount val="19"/>
                <c:pt idx="0">
                  <c:v>-4.4200000000000003E-2</c:v>
                </c:pt>
                <c:pt idx="1">
                  <c:v>9.7999999999999997E-3</c:v>
                </c:pt>
                <c:pt idx="2">
                  <c:v>-6.4000000000000003E-3</c:v>
                </c:pt>
                <c:pt idx="3">
                  <c:v>3.4200000000000001E-2</c:v>
                </c:pt>
                <c:pt idx="4">
                  <c:v>8.0999999999999996E-3</c:v>
                </c:pt>
                <c:pt idx="5">
                  <c:v>-1.4800000000000001E-2</c:v>
                </c:pt>
                <c:pt idx="6">
                  <c:v>2.24E-2</c:v>
                </c:pt>
                <c:pt idx="7">
                  <c:v>-0.105</c:v>
                </c:pt>
                <c:pt idx="8">
                  <c:v>-5.5199999999999999E-2</c:v>
                </c:pt>
                <c:pt idx="9">
                  <c:v>-6.1400000000000003E-2</c:v>
                </c:pt>
                <c:pt idx="10">
                  <c:v>7.0800000000000002E-2</c:v>
                </c:pt>
                <c:pt idx="11">
                  <c:v>-1.7600000000000001E-2</c:v>
                </c:pt>
                <c:pt idx="12">
                  <c:v>4.5999999999999999E-2</c:v>
                </c:pt>
                <c:pt idx="13">
                  <c:v>3.8399999999999997E-2</c:v>
                </c:pt>
                <c:pt idx="14">
                  <c:v>0.13270000000000001</c:v>
                </c:pt>
                <c:pt idx="15">
                  <c:v>-5.7000000000000002E-3</c:v>
                </c:pt>
                <c:pt idx="16">
                  <c:v>0.11020000000000001</c:v>
                </c:pt>
                <c:pt idx="17">
                  <c:v>-0.1227</c:v>
                </c:pt>
                <c:pt idx="18">
                  <c:v>-6.9999999999999999E-4</c:v>
                </c:pt>
              </c:numCache>
            </c:numRef>
          </c:val>
          <c:extLst>
            <c:ext xmlns:c16="http://schemas.microsoft.com/office/drawing/2014/chart" uri="{C3380CC4-5D6E-409C-BE32-E72D297353CC}">
              <c16:uniqueId val="{00000000-FA6B-4964-BBEA-DCC2565BEFF1}"/>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out"/>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majorUnit val="0.1"/>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image" Target="../media/image1.png"/><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png"/><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image" Target="../media/image1.png"/><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1.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image" Target="../media/image1.png"/><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DF020D6B-BD64-4FB5-BE53-C96485871F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21FBC1AE-8F28-49ED-9699-9F5C712B5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E3B8A530-BF63-43C4-BF88-51696A135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1C6AB8B2-1574-418C-A221-B0A6753BF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1E519FCF-5A16-492C-B7E5-4B0373F14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2B1C9BFF-423E-4CA8-A3F8-E435FD5C7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67D7D11A-0A7F-48DD-857D-79E60B02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36</xdr:row>
      <xdr:rowOff>4298</xdr:rowOff>
    </xdr:from>
    <xdr:to>
      <xdr:col>9</xdr:col>
      <xdr:colOff>1</xdr:colOff>
      <xdr:row>44</xdr:row>
      <xdr:rowOff>28576</xdr:rowOff>
    </xdr:to>
    <xdr:graphicFrame macro="">
      <xdr:nvGraphicFramePr>
        <xdr:cNvPr id="3" name="Chart 2">
          <a:extLst>
            <a:ext uri="{FF2B5EF4-FFF2-40B4-BE49-F238E27FC236}">
              <a16:creationId xmlns:a16="http://schemas.microsoft.com/office/drawing/2014/main" id="{3F466DAA-8113-415F-B71D-1E5207CD8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B67BB331-F46D-4B79-90CF-868B8DFE0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8DE3E6B0-ACB7-4D89-A138-45AE03667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3E39CC09-B089-49E7-A74D-22E3D60B8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A1D7601D-EBB0-4900-8864-29FA07963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A0155132-B598-418E-91DB-84FB7CFBB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07EB959E-D9DE-4EDB-BB23-61AAEC46C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CAE51BC9-4AE3-4959-BFCC-CAD73B877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95ACD5BB-E8EE-4E4D-8D31-D06E32060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180FED92-C8C8-4155-9269-635523BFE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40795F06-DD21-4724-B353-506527060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5D4DE06F-C7F1-4917-B320-3F98B204CB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36</xdr:row>
      <xdr:rowOff>4298</xdr:rowOff>
    </xdr:from>
    <xdr:to>
      <xdr:col>9</xdr:col>
      <xdr:colOff>1</xdr:colOff>
      <xdr:row>44</xdr:row>
      <xdr:rowOff>28576</xdr:rowOff>
    </xdr:to>
    <xdr:graphicFrame macro="">
      <xdr:nvGraphicFramePr>
        <xdr:cNvPr id="3" name="Chart 2">
          <a:extLst>
            <a:ext uri="{FF2B5EF4-FFF2-40B4-BE49-F238E27FC236}">
              <a16:creationId xmlns:a16="http://schemas.microsoft.com/office/drawing/2014/main" id="{4AE8BB44-C5FA-467F-BCE6-42354C15E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83F7D888-A403-4200-830D-624C7B855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C71AAB7C-3216-4312-AEBB-3E69E1A28B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7" name="Chart 6">
          <a:extLst>
            <a:ext uri="{FF2B5EF4-FFF2-40B4-BE49-F238E27FC236}">
              <a16:creationId xmlns:a16="http://schemas.microsoft.com/office/drawing/2014/main" id="{9907AC6B-6E17-42FE-B385-9B0A582F4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8" name="Chart 7">
          <a:extLst>
            <a:ext uri="{FF2B5EF4-FFF2-40B4-BE49-F238E27FC236}">
              <a16:creationId xmlns:a16="http://schemas.microsoft.com/office/drawing/2014/main" id="{4FF727E7-264D-4B55-A5D6-B1D0D6096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C4720CC1-595B-4A6A-ABBC-CDCA29467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6229653E-B6E0-4395-A9FD-575DA4B7A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6B2AB706-6DE0-47B6-85BC-998546064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E8F407EE-C40A-4033-9C65-3CD9F2FCD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9309C8BF-33F9-4915-BF55-0B7444E50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9E1AF508-64E1-4DB3-ABD1-09BE801159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04AEDBDA-4638-4A4E-8A1A-5A684644DE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166223</xdr:rowOff>
    </xdr:from>
    <xdr:to>
      <xdr:col>9</xdr:col>
      <xdr:colOff>1</xdr:colOff>
      <xdr:row>44</xdr:row>
      <xdr:rowOff>1</xdr:rowOff>
    </xdr:to>
    <xdr:graphicFrame macro="">
      <xdr:nvGraphicFramePr>
        <xdr:cNvPr id="3" name="Chart 2">
          <a:extLst>
            <a:ext uri="{FF2B5EF4-FFF2-40B4-BE49-F238E27FC236}">
              <a16:creationId xmlns:a16="http://schemas.microsoft.com/office/drawing/2014/main" id="{463D3783-348F-4D5B-80AE-0FE011850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C2CFFEA6-B7F2-4A7A-9EF6-D9CD0FD23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22F5DD99-A7EF-4652-A615-6AE9E057C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74046322-2BB2-4532-8919-11D60D321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79686997-975D-4B5B-B2AC-8E8CBB04E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E8537EED-9258-4552-97D1-3F50314524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C50B6B46-0E03-46A7-AFC5-2D570FB8A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81C00ACA-050F-43E0-927B-69EB40077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39F1387B-FFA1-419D-85B8-636230F2B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1D9786D8-C701-4222-94C2-1DD2ED9BD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07BFEAC6-E499-4EE8-A406-8B7D93DC7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8.xml><?xml version="1.0" encoding="utf-8"?>
<xdr:wsDr xmlns:xdr="http://schemas.openxmlformats.org/drawingml/2006/spreadsheetDrawing" xmlns:a="http://schemas.openxmlformats.org/drawingml/2006/main">
  <xdr:oneCellAnchor>
    <xdr:from>
      <xdr:col>0</xdr:col>
      <xdr:colOff>129116</xdr:colOff>
      <xdr:row>0</xdr:row>
      <xdr:rowOff>34774</xdr:rowOff>
    </xdr:from>
    <xdr:ext cx="723900" cy="697523"/>
    <xdr:pic>
      <xdr:nvPicPr>
        <xdr:cNvPr id="2" name="Picture 1">
          <a:extLst>
            <a:ext uri="{FF2B5EF4-FFF2-40B4-BE49-F238E27FC236}">
              <a16:creationId xmlns:a16="http://schemas.microsoft.com/office/drawing/2014/main" id="{AB6E0D08-45CE-478B-A39F-0E2822EFA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116" y="34774"/>
          <a:ext cx="723900"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xdr:colOff>
      <xdr:row>35</xdr:row>
      <xdr:rowOff>185273</xdr:rowOff>
    </xdr:from>
    <xdr:to>
      <xdr:col>9</xdr:col>
      <xdr:colOff>1</xdr:colOff>
      <xdr:row>44</xdr:row>
      <xdr:rowOff>19051</xdr:rowOff>
    </xdr:to>
    <xdr:graphicFrame macro="">
      <xdr:nvGraphicFramePr>
        <xdr:cNvPr id="3" name="Chart 2">
          <a:extLst>
            <a:ext uri="{FF2B5EF4-FFF2-40B4-BE49-F238E27FC236}">
              <a16:creationId xmlns:a16="http://schemas.microsoft.com/office/drawing/2014/main" id="{4E1F6FD2-E13A-4A9E-85D5-B70506219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xdr:colOff>
      <xdr:row>46</xdr:row>
      <xdr:rowOff>11175</xdr:rowOff>
    </xdr:from>
    <xdr:to>
      <xdr:col>9</xdr:col>
      <xdr:colOff>2</xdr:colOff>
      <xdr:row>54</xdr:row>
      <xdr:rowOff>0</xdr:rowOff>
    </xdr:to>
    <xdr:graphicFrame macro="">
      <xdr:nvGraphicFramePr>
        <xdr:cNvPr id="4" name="Chart 3">
          <a:extLst>
            <a:ext uri="{FF2B5EF4-FFF2-40B4-BE49-F238E27FC236}">
              <a16:creationId xmlns:a16="http://schemas.microsoft.com/office/drawing/2014/main" id="{6733DE22-0B30-4229-9BE0-52621C19D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76</xdr:row>
      <xdr:rowOff>179468</xdr:rowOff>
    </xdr:from>
    <xdr:to>
      <xdr:col>9</xdr:col>
      <xdr:colOff>1</xdr:colOff>
      <xdr:row>89</xdr:row>
      <xdr:rowOff>171450</xdr:rowOff>
    </xdr:to>
    <xdr:graphicFrame macro="">
      <xdr:nvGraphicFramePr>
        <xdr:cNvPr id="5" name="Chart 4">
          <a:extLst>
            <a:ext uri="{FF2B5EF4-FFF2-40B4-BE49-F238E27FC236}">
              <a16:creationId xmlns:a16="http://schemas.microsoft.com/office/drawing/2014/main" id="{5F7393B2-02BC-4F4A-AA81-0CB313479F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55</xdr:row>
      <xdr:rowOff>1281</xdr:rowOff>
    </xdr:from>
    <xdr:to>
      <xdr:col>9</xdr:col>
      <xdr:colOff>1</xdr:colOff>
      <xdr:row>75</xdr:row>
      <xdr:rowOff>173182</xdr:rowOff>
    </xdr:to>
    <xdr:graphicFrame macro="">
      <xdr:nvGraphicFramePr>
        <xdr:cNvPr id="6" name="Chart 5">
          <a:extLst>
            <a:ext uri="{FF2B5EF4-FFF2-40B4-BE49-F238E27FC236}">
              <a16:creationId xmlns:a16="http://schemas.microsoft.com/office/drawing/2014/main" id="{AFA4C869-38D5-4795-8929-A1B375CC8D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28575</xdr:colOff>
      <xdr:row>24</xdr:row>
      <xdr:rowOff>1</xdr:rowOff>
    </xdr:from>
    <xdr:to>
      <xdr:col>9</xdr:col>
      <xdr:colOff>0</xdr:colOff>
      <xdr:row>34</xdr:row>
      <xdr:rowOff>114300</xdr:rowOff>
    </xdr:to>
    <xdr:graphicFrame macro="">
      <xdr:nvGraphicFramePr>
        <xdr:cNvPr id="7" name="Chart 6">
          <a:extLst>
            <a:ext uri="{FF2B5EF4-FFF2-40B4-BE49-F238E27FC236}">
              <a16:creationId xmlns:a16="http://schemas.microsoft.com/office/drawing/2014/main" id="{189F7DAD-ABAA-4354-B4B6-CA8D6DD65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6"/>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style="1" customWidth="1"/>
    <col min="3" max="3" width="70.85546875" style="1" customWidth="1"/>
    <col min="4" max="4" width="25.5703125" style="1" customWidth="1"/>
    <col min="5" max="5" width="52.42578125" style="1" customWidth="1"/>
    <col min="6" max="256" width="8.85546875" style="1"/>
    <col min="257" max="258" width="7.5703125" style="1" customWidth="1"/>
    <col min="259" max="259" width="140.5703125" style="1" customWidth="1"/>
    <col min="260" max="260" width="25.5703125" style="1" customWidth="1"/>
    <col min="261" max="261" width="52.42578125" style="1" customWidth="1"/>
    <col min="262" max="512" width="8.85546875" style="1"/>
    <col min="513" max="514" width="7.5703125" style="1" customWidth="1"/>
    <col min="515" max="515" width="140.5703125" style="1" customWidth="1"/>
    <col min="516" max="516" width="25.5703125" style="1" customWidth="1"/>
    <col min="517" max="517" width="52.42578125" style="1" customWidth="1"/>
    <col min="518" max="768" width="8.85546875" style="1"/>
    <col min="769" max="770" width="7.5703125" style="1" customWidth="1"/>
    <col min="771" max="771" width="140.5703125" style="1" customWidth="1"/>
    <col min="772" max="772" width="25.5703125" style="1" customWidth="1"/>
    <col min="773" max="773" width="52.42578125" style="1" customWidth="1"/>
    <col min="774" max="1024" width="8.85546875" style="1"/>
    <col min="1025" max="1026" width="7.5703125" style="1" customWidth="1"/>
    <col min="1027" max="1027" width="140.5703125" style="1" customWidth="1"/>
    <col min="1028" max="1028" width="25.5703125" style="1" customWidth="1"/>
    <col min="1029" max="1029" width="52.42578125" style="1" customWidth="1"/>
    <col min="1030" max="1280" width="8.85546875" style="1"/>
    <col min="1281" max="1282" width="7.5703125" style="1" customWidth="1"/>
    <col min="1283" max="1283" width="140.5703125" style="1" customWidth="1"/>
    <col min="1284" max="1284" width="25.5703125" style="1" customWidth="1"/>
    <col min="1285" max="1285" width="52.42578125" style="1" customWidth="1"/>
    <col min="1286" max="1536" width="8.85546875" style="1"/>
    <col min="1537" max="1538" width="7.5703125" style="1" customWidth="1"/>
    <col min="1539" max="1539" width="140.5703125" style="1" customWidth="1"/>
    <col min="1540" max="1540" width="25.5703125" style="1" customWidth="1"/>
    <col min="1541" max="1541" width="52.42578125" style="1" customWidth="1"/>
    <col min="1542" max="1792" width="8.85546875" style="1"/>
    <col min="1793" max="1794" width="7.5703125" style="1" customWidth="1"/>
    <col min="1795" max="1795" width="140.5703125" style="1" customWidth="1"/>
    <col min="1796" max="1796" width="25.5703125" style="1" customWidth="1"/>
    <col min="1797" max="1797" width="52.42578125" style="1" customWidth="1"/>
    <col min="1798" max="2048" width="8.85546875" style="1"/>
    <col min="2049" max="2050" width="7.5703125" style="1" customWidth="1"/>
    <col min="2051" max="2051" width="140.5703125" style="1" customWidth="1"/>
    <col min="2052" max="2052" width="25.5703125" style="1" customWidth="1"/>
    <col min="2053" max="2053" width="52.42578125" style="1" customWidth="1"/>
    <col min="2054" max="2304" width="8.85546875" style="1"/>
    <col min="2305" max="2306" width="7.5703125" style="1" customWidth="1"/>
    <col min="2307" max="2307" width="140.5703125" style="1" customWidth="1"/>
    <col min="2308" max="2308" width="25.5703125" style="1" customWidth="1"/>
    <col min="2309" max="2309" width="52.42578125" style="1" customWidth="1"/>
    <col min="2310" max="2560" width="8.85546875" style="1"/>
    <col min="2561" max="2562" width="7.5703125" style="1" customWidth="1"/>
    <col min="2563" max="2563" width="140.5703125" style="1" customWidth="1"/>
    <col min="2564" max="2564" width="25.5703125" style="1" customWidth="1"/>
    <col min="2565" max="2565" width="52.42578125" style="1" customWidth="1"/>
    <col min="2566" max="2816" width="8.85546875" style="1"/>
    <col min="2817" max="2818" width="7.5703125" style="1" customWidth="1"/>
    <col min="2819" max="2819" width="140.5703125" style="1" customWidth="1"/>
    <col min="2820" max="2820" width="25.5703125" style="1" customWidth="1"/>
    <col min="2821" max="2821" width="52.42578125" style="1" customWidth="1"/>
    <col min="2822" max="3072" width="8.85546875" style="1"/>
    <col min="3073" max="3074" width="7.5703125" style="1" customWidth="1"/>
    <col min="3075" max="3075" width="140.5703125" style="1" customWidth="1"/>
    <col min="3076" max="3076" width="25.5703125" style="1" customWidth="1"/>
    <col min="3077" max="3077" width="52.42578125" style="1" customWidth="1"/>
    <col min="3078" max="3328" width="8.85546875" style="1"/>
    <col min="3329" max="3330" width="7.5703125" style="1" customWidth="1"/>
    <col min="3331" max="3331" width="140.5703125" style="1" customWidth="1"/>
    <col min="3332" max="3332" width="25.5703125" style="1" customWidth="1"/>
    <col min="3333" max="3333" width="52.42578125" style="1" customWidth="1"/>
    <col min="3334" max="3584" width="8.85546875" style="1"/>
    <col min="3585" max="3586" width="7.5703125" style="1" customWidth="1"/>
    <col min="3587" max="3587" width="140.5703125" style="1" customWidth="1"/>
    <col min="3588" max="3588" width="25.5703125" style="1" customWidth="1"/>
    <col min="3589" max="3589" width="52.42578125" style="1" customWidth="1"/>
    <col min="3590" max="3840" width="8.85546875" style="1"/>
    <col min="3841" max="3842" width="7.5703125" style="1" customWidth="1"/>
    <col min="3843" max="3843" width="140.5703125" style="1" customWidth="1"/>
    <col min="3844" max="3844" width="25.5703125" style="1" customWidth="1"/>
    <col min="3845" max="3845" width="52.42578125" style="1" customWidth="1"/>
    <col min="3846" max="4096" width="8.85546875" style="1"/>
    <col min="4097" max="4098" width="7.5703125" style="1" customWidth="1"/>
    <col min="4099" max="4099" width="140.5703125" style="1" customWidth="1"/>
    <col min="4100" max="4100" width="25.5703125" style="1" customWidth="1"/>
    <col min="4101" max="4101" width="52.42578125" style="1" customWidth="1"/>
    <col min="4102" max="4352" width="8.85546875" style="1"/>
    <col min="4353" max="4354" width="7.5703125" style="1" customWidth="1"/>
    <col min="4355" max="4355" width="140.5703125" style="1" customWidth="1"/>
    <col min="4356" max="4356" width="25.5703125" style="1" customWidth="1"/>
    <col min="4357" max="4357" width="52.42578125" style="1" customWidth="1"/>
    <col min="4358" max="4608" width="8.85546875" style="1"/>
    <col min="4609" max="4610" width="7.5703125" style="1" customWidth="1"/>
    <col min="4611" max="4611" width="140.5703125" style="1" customWidth="1"/>
    <col min="4612" max="4612" width="25.5703125" style="1" customWidth="1"/>
    <col min="4613" max="4613" width="52.42578125" style="1" customWidth="1"/>
    <col min="4614" max="4864" width="8.85546875" style="1"/>
    <col min="4865" max="4866" width="7.5703125" style="1" customWidth="1"/>
    <col min="4867" max="4867" width="140.5703125" style="1" customWidth="1"/>
    <col min="4868" max="4868" width="25.5703125" style="1" customWidth="1"/>
    <col min="4869" max="4869" width="52.42578125" style="1" customWidth="1"/>
    <col min="4870" max="5120" width="8.85546875" style="1"/>
    <col min="5121" max="5122" width="7.5703125" style="1" customWidth="1"/>
    <col min="5123" max="5123" width="140.5703125" style="1" customWidth="1"/>
    <col min="5124" max="5124" width="25.5703125" style="1" customWidth="1"/>
    <col min="5125" max="5125" width="52.42578125" style="1" customWidth="1"/>
    <col min="5126" max="5376" width="8.85546875" style="1"/>
    <col min="5377" max="5378" width="7.5703125" style="1" customWidth="1"/>
    <col min="5379" max="5379" width="140.5703125" style="1" customWidth="1"/>
    <col min="5380" max="5380" width="25.5703125" style="1" customWidth="1"/>
    <col min="5381" max="5381" width="52.42578125" style="1" customWidth="1"/>
    <col min="5382" max="5632" width="8.85546875" style="1"/>
    <col min="5633" max="5634" width="7.5703125" style="1" customWidth="1"/>
    <col min="5635" max="5635" width="140.5703125" style="1" customWidth="1"/>
    <col min="5636" max="5636" width="25.5703125" style="1" customWidth="1"/>
    <col min="5637" max="5637" width="52.42578125" style="1" customWidth="1"/>
    <col min="5638" max="5888" width="8.85546875" style="1"/>
    <col min="5889" max="5890" width="7.5703125" style="1" customWidth="1"/>
    <col min="5891" max="5891" width="140.5703125" style="1" customWidth="1"/>
    <col min="5892" max="5892" width="25.5703125" style="1" customWidth="1"/>
    <col min="5893" max="5893" width="52.42578125" style="1" customWidth="1"/>
    <col min="5894" max="6144" width="8.85546875" style="1"/>
    <col min="6145" max="6146" width="7.5703125" style="1" customWidth="1"/>
    <col min="6147" max="6147" width="140.5703125" style="1" customWidth="1"/>
    <col min="6148" max="6148" width="25.5703125" style="1" customWidth="1"/>
    <col min="6149" max="6149" width="52.42578125" style="1" customWidth="1"/>
    <col min="6150" max="6400" width="8.85546875" style="1"/>
    <col min="6401" max="6402" width="7.5703125" style="1" customWidth="1"/>
    <col min="6403" max="6403" width="140.5703125" style="1" customWidth="1"/>
    <col min="6404" max="6404" width="25.5703125" style="1" customWidth="1"/>
    <col min="6405" max="6405" width="52.42578125" style="1" customWidth="1"/>
    <col min="6406" max="6656" width="8.85546875" style="1"/>
    <col min="6657" max="6658" width="7.5703125" style="1" customWidth="1"/>
    <col min="6659" max="6659" width="140.5703125" style="1" customWidth="1"/>
    <col min="6660" max="6660" width="25.5703125" style="1" customWidth="1"/>
    <col min="6661" max="6661" width="52.42578125" style="1" customWidth="1"/>
    <col min="6662" max="6912" width="8.85546875" style="1"/>
    <col min="6913" max="6914" width="7.5703125" style="1" customWidth="1"/>
    <col min="6915" max="6915" width="140.5703125" style="1" customWidth="1"/>
    <col min="6916" max="6916" width="25.5703125" style="1" customWidth="1"/>
    <col min="6917" max="6917" width="52.42578125" style="1" customWidth="1"/>
    <col min="6918" max="7168" width="8.85546875" style="1"/>
    <col min="7169" max="7170" width="7.5703125" style="1" customWidth="1"/>
    <col min="7171" max="7171" width="140.5703125" style="1" customWidth="1"/>
    <col min="7172" max="7172" width="25.5703125" style="1" customWidth="1"/>
    <col min="7173" max="7173" width="52.42578125" style="1" customWidth="1"/>
    <col min="7174" max="7424" width="8.85546875" style="1"/>
    <col min="7425" max="7426" width="7.5703125" style="1" customWidth="1"/>
    <col min="7427" max="7427" width="140.5703125" style="1" customWidth="1"/>
    <col min="7428" max="7428" width="25.5703125" style="1" customWidth="1"/>
    <col min="7429" max="7429" width="52.42578125" style="1" customWidth="1"/>
    <col min="7430" max="7680" width="8.85546875" style="1"/>
    <col min="7681" max="7682" width="7.5703125" style="1" customWidth="1"/>
    <col min="7683" max="7683" width="140.5703125" style="1" customWidth="1"/>
    <col min="7684" max="7684" width="25.5703125" style="1" customWidth="1"/>
    <col min="7685" max="7685" width="52.42578125" style="1" customWidth="1"/>
    <col min="7686" max="7936" width="8.85546875" style="1"/>
    <col min="7937" max="7938" width="7.5703125" style="1" customWidth="1"/>
    <col min="7939" max="7939" width="140.5703125" style="1" customWidth="1"/>
    <col min="7940" max="7940" width="25.5703125" style="1" customWidth="1"/>
    <col min="7941" max="7941" width="52.42578125" style="1" customWidth="1"/>
    <col min="7942" max="8192" width="8.85546875" style="1"/>
    <col min="8193" max="8194" width="7.5703125" style="1" customWidth="1"/>
    <col min="8195" max="8195" width="140.5703125" style="1" customWidth="1"/>
    <col min="8196" max="8196" width="25.5703125" style="1" customWidth="1"/>
    <col min="8197" max="8197" width="52.42578125" style="1" customWidth="1"/>
    <col min="8198" max="8448" width="8.85546875" style="1"/>
    <col min="8449" max="8450" width="7.5703125" style="1" customWidth="1"/>
    <col min="8451" max="8451" width="140.5703125" style="1" customWidth="1"/>
    <col min="8452" max="8452" width="25.5703125" style="1" customWidth="1"/>
    <col min="8453" max="8453" width="52.42578125" style="1" customWidth="1"/>
    <col min="8454" max="8704" width="8.85546875" style="1"/>
    <col min="8705" max="8706" width="7.5703125" style="1" customWidth="1"/>
    <col min="8707" max="8707" width="140.5703125" style="1" customWidth="1"/>
    <col min="8708" max="8708" width="25.5703125" style="1" customWidth="1"/>
    <col min="8709" max="8709" width="52.42578125" style="1" customWidth="1"/>
    <col min="8710" max="8960" width="8.85546875" style="1"/>
    <col min="8961" max="8962" width="7.5703125" style="1" customWidth="1"/>
    <col min="8963" max="8963" width="140.5703125" style="1" customWidth="1"/>
    <col min="8964" max="8964" width="25.5703125" style="1" customWidth="1"/>
    <col min="8965" max="8965" width="52.42578125" style="1" customWidth="1"/>
    <col min="8966" max="9216" width="8.85546875" style="1"/>
    <col min="9217" max="9218" width="7.5703125" style="1" customWidth="1"/>
    <col min="9219" max="9219" width="140.5703125" style="1" customWidth="1"/>
    <col min="9220" max="9220" width="25.5703125" style="1" customWidth="1"/>
    <col min="9221" max="9221" width="52.42578125" style="1" customWidth="1"/>
    <col min="9222" max="9472" width="8.85546875" style="1"/>
    <col min="9473" max="9474" width="7.5703125" style="1" customWidth="1"/>
    <col min="9475" max="9475" width="140.5703125" style="1" customWidth="1"/>
    <col min="9476" max="9476" width="25.5703125" style="1" customWidth="1"/>
    <col min="9477" max="9477" width="52.42578125" style="1" customWidth="1"/>
    <col min="9478" max="9728" width="8.85546875" style="1"/>
    <col min="9729" max="9730" width="7.5703125" style="1" customWidth="1"/>
    <col min="9731" max="9731" width="140.5703125" style="1" customWidth="1"/>
    <col min="9732" max="9732" width="25.5703125" style="1" customWidth="1"/>
    <col min="9733" max="9733" width="52.42578125" style="1" customWidth="1"/>
    <col min="9734" max="9984" width="8.85546875" style="1"/>
    <col min="9985" max="9986" width="7.5703125" style="1" customWidth="1"/>
    <col min="9987" max="9987" width="140.5703125" style="1" customWidth="1"/>
    <col min="9988" max="9988" width="25.5703125" style="1" customWidth="1"/>
    <col min="9989" max="9989" width="52.42578125" style="1" customWidth="1"/>
    <col min="9990" max="10240" width="8.85546875" style="1"/>
    <col min="10241" max="10242" width="7.5703125" style="1" customWidth="1"/>
    <col min="10243" max="10243" width="140.5703125" style="1" customWidth="1"/>
    <col min="10244" max="10244" width="25.5703125" style="1" customWidth="1"/>
    <col min="10245" max="10245" width="52.42578125" style="1" customWidth="1"/>
    <col min="10246" max="10496" width="8.85546875" style="1"/>
    <col min="10497" max="10498" width="7.5703125" style="1" customWidth="1"/>
    <col min="10499" max="10499" width="140.5703125" style="1" customWidth="1"/>
    <col min="10500" max="10500" width="25.5703125" style="1" customWidth="1"/>
    <col min="10501" max="10501" width="52.42578125" style="1" customWidth="1"/>
    <col min="10502" max="10752" width="8.85546875" style="1"/>
    <col min="10753" max="10754" width="7.5703125" style="1" customWidth="1"/>
    <col min="10755" max="10755" width="140.5703125" style="1" customWidth="1"/>
    <col min="10756" max="10756" width="25.5703125" style="1" customWidth="1"/>
    <col min="10757" max="10757" width="52.42578125" style="1" customWidth="1"/>
    <col min="10758" max="11008" width="8.85546875" style="1"/>
    <col min="11009" max="11010" width="7.5703125" style="1" customWidth="1"/>
    <col min="11011" max="11011" width="140.5703125" style="1" customWidth="1"/>
    <col min="11012" max="11012" width="25.5703125" style="1" customWidth="1"/>
    <col min="11013" max="11013" width="52.42578125" style="1" customWidth="1"/>
    <col min="11014" max="11264" width="8.85546875" style="1"/>
    <col min="11265" max="11266" width="7.5703125" style="1" customWidth="1"/>
    <col min="11267" max="11267" width="140.5703125" style="1" customWidth="1"/>
    <col min="11268" max="11268" width="25.5703125" style="1" customWidth="1"/>
    <col min="11269" max="11269" width="52.42578125" style="1" customWidth="1"/>
    <col min="11270" max="11520" width="8.85546875" style="1"/>
    <col min="11521" max="11522" width="7.5703125" style="1" customWidth="1"/>
    <col min="11523" max="11523" width="140.5703125" style="1" customWidth="1"/>
    <col min="11524" max="11524" width="25.5703125" style="1" customWidth="1"/>
    <col min="11525" max="11525" width="52.42578125" style="1" customWidth="1"/>
    <col min="11526" max="11776" width="8.85546875" style="1"/>
    <col min="11777" max="11778" width="7.5703125" style="1" customWidth="1"/>
    <col min="11779" max="11779" width="140.5703125" style="1" customWidth="1"/>
    <col min="11780" max="11780" width="25.5703125" style="1" customWidth="1"/>
    <col min="11781" max="11781" width="52.42578125" style="1" customWidth="1"/>
    <col min="11782" max="12032" width="8.85546875" style="1"/>
    <col min="12033" max="12034" width="7.5703125" style="1" customWidth="1"/>
    <col min="12035" max="12035" width="140.5703125" style="1" customWidth="1"/>
    <col min="12036" max="12036" width="25.5703125" style="1" customWidth="1"/>
    <col min="12037" max="12037" width="52.42578125" style="1" customWidth="1"/>
    <col min="12038" max="12288" width="8.85546875" style="1"/>
    <col min="12289" max="12290" width="7.5703125" style="1" customWidth="1"/>
    <col min="12291" max="12291" width="140.5703125" style="1" customWidth="1"/>
    <col min="12292" max="12292" width="25.5703125" style="1" customWidth="1"/>
    <col min="12293" max="12293" width="52.42578125" style="1" customWidth="1"/>
    <col min="12294" max="12544" width="8.85546875" style="1"/>
    <col min="12545" max="12546" width="7.5703125" style="1" customWidth="1"/>
    <col min="12547" max="12547" width="140.5703125" style="1" customWidth="1"/>
    <col min="12548" max="12548" width="25.5703125" style="1" customWidth="1"/>
    <col min="12549" max="12549" width="52.42578125" style="1" customWidth="1"/>
    <col min="12550" max="12800" width="8.85546875" style="1"/>
    <col min="12801" max="12802" width="7.5703125" style="1" customWidth="1"/>
    <col min="12803" max="12803" width="140.5703125" style="1" customWidth="1"/>
    <col min="12804" max="12804" width="25.5703125" style="1" customWidth="1"/>
    <col min="12805" max="12805" width="52.42578125" style="1" customWidth="1"/>
    <col min="12806" max="13056" width="8.85546875" style="1"/>
    <col min="13057" max="13058" width="7.5703125" style="1" customWidth="1"/>
    <col min="13059" max="13059" width="140.5703125" style="1" customWidth="1"/>
    <col min="13060" max="13060" width="25.5703125" style="1" customWidth="1"/>
    <col min="13061" max="13061" width="52.42578125" style="1" customWidth="1"/>
    <col min="13062" max="13312" width="8.85546875" style="1"/>
    <col min="13313" max="13314" width="7.5703125" style="1" customWidth="1"/>
    <col min="13315" max="13315" width="140.5703125" style="1" customWidth="1"/>
    <col min="13316" max="13316" width="25.5703125" style="1" customWidth="1"/>
    <col min="13317" max="13317" width="52.42578125" style="1" customWidth="1"/>
    <col min="13318" max="13568" width="8.85546875" style="1"/>
    <col min="13569" max="13570" width="7.5703125" style="1" customWidth="1"/>
    <col min="13571" max="13571" width="140.5703125" style="1" customWidth="1"/>
    <col min="13572" max="13572" width="25.5703125" style="1" customWidth="1"/>
    <col min="13573" max="13573" width="52.42578125" style="1" customWidth="1"/>
    <col min="13574" max="13824" width="8.85546875" style="1"/>
    <col min="13825" max="13826" width="7.5703125" style="1" customWidth="1"/>
    <col min="13827" max="13827" width="140.5703125" style="1" customWidth="1"/>
    <col min="13828" max="13828" width="25.5703125" style="1" customWidth="1"/>
    <col min="13829" max="13829" width="52.42578125" style="1" customWidth="1"/>
    <col min="13830" max="14080" width="8.85546875" style="1"/>
    <col min="14081" max="14082" width="7.5703125" style="1" customWidth="1"/>
    <col min="14083" max="14083" width="140.5703125" style="1" customWidth="1"/>
    <col min="14084" max="14084" width="25.5703125" style="1" customWidth="1"/>
    <col min="14085" max="14085" width="52.42578125" style="1" customWidth="1"/>
    <col min="14086" max="14336" width="8.85546875" style="1"/>
    <col min="14337" max="14338" width="7.5703125" style="1" customWidth="1"/>
    <col min="14339" max="14339" width="140.5703125" style="1" customWidth="1"/>
    <col min="14340" max="14340" width="25.5703125" style="1" customWidth="1"/>
    <col min="14341" max="14341" width="52.42578125" style="1" customWidth="1"/>
    <col min="14342" max="14592" width="8.85546875" style="1"/>
    <col min="14593" max="14594" width="7.5703125" style="1" customWidth="1"/>
    <col min="14595" max="14595" width="140.5703125" style="1" customWidth="1"/>
    <col min="14596" max="14596" width="25.5703125" style="1" customWidth="1"/>
    <col min="14597" max="14597" width="52.42578125" style="1" customWidth="1"/>
    <col min="14598" max="14848" width="8.85546875" style="1"/>
    <col min="14849" max="14850" width="7.5703125" style="1" customWidth="1"/>
    <col min="14851" max="14851" width="140.5703125" style="1" customWidth="1"/>
    <col min="14852" max="14852" width="25.5703125" style="1" customWidth="1"/>
    <col min="14853" max="14853" width="52.42578125" style="1" customWidth="1"/>
    <col min="14854" max="15104" width="8.85546875" style="1"/>
    <col min="15105" max="15106" width="7.5703125" style="1" customWidth="1"/>
    <col min="15107" max="15107" width="140.5703125" style="1" customWidth="1"/>
    <col min="15108" max="15108" width="25.5703125" style="1" customWidth="1"/>
    <col min="15109" max="15109" width="52.42578125" style="1" customWidth="1"/>
    <col min="15110" max="15360" width="8.85546875" style="1"/>
    <col min="15361" max="15362" width="7.5703125" style="1" customWidth="1"/>
    <col min="15363" max="15363" width="140.5703125" style="1" customWidth="1"/>
    <col min="15364" max="15364" width="25.5703125" style="1" customWidth="1"/>
    <col min="15365" max="15365" width="52.42578125" style="1" customWidth="1"/>
    <col min="15366" max="15616" width="8.85546875" style="1"/>
    <col min="15617" max="15618" width="7.5703125" style="1" customWidth="1"/>
    <col min="15619" max="15619" width="140.5703125" style="1" customWidth="1"/>
    <col min="15620" max="15620" width="25.5703125" style="1" customWidth="1"/>
    <col min="15621" max="15621" width="52.42578125" style="1" customWidth="1"/>
    <col min="15622" max="15872" width="8.85546875" style="1"/>
    <col min="15873" max="15874" width="7.5703125" style="1" customWidth="1"/>
    <col min="15875" max="15875" width="140.5703125" style="1" customWidth="1"/>
    <col min="15876" max="15876" width="25.5703125" style="1" customWidth="1"/>
    <col min="15877" max="15877" width="52.42578125" style="1" customWidth="1"/>
    <col min="15878" max="16128" width="8.85546875" style="1"/>
    <col min="16129" max="16130" width="7.5703125" style="1" customWidth="1"/>
    <col min="16131" max="16131" width="140.5703125" style="1" customWidth="1"/>
    <col min="16132" max="16132" width="25.5703125" style="1" customWidth="1"/>
    <col min="16133" max="16133" width="52.42578125" style="1" customWidth="1"/>
    <col min="16134" max="16384" width="8.85546875" style="1"/>
  </cols>
  <sheetData>
    <row r="1" spans="1:3" ht="60" customHeight="1" x14ac:dyDescent="0.25">
      <c r="A1" s="64" t="s">
        <v>32</v>
      </c>
      <c r="B1" s="64"/>
      <c r="C1" s="64"/>
    </row>
    <row r="2" spans="1:3" ht="19.5" customHeight="1" x14ac:dyDescent="0.3">
      <c r="A2" s="3" t="s">
        <v>44</v>
      </c>
    </row>
    <row r="3" spans="1:3" ht="12.75" customHeight="1" x14ac:dyDescent="0.25">
      <c r="A3" s="4" t="s">
        <v>72</v>
      </c>
    </row>
    <row r="4" spans="1:3" ht="12.75" customHeight="1" x14ac:dyDescent="0.25"/>
    <row r="5" spans="1:3" ht="12.75" customHeight="1" x14ac:dyDescent="0.25">
      <c r="B5" s="5" t="s">
        <v>40</v>
      </c>
    </row>
    <row r="6" spans="1:3" ht="12.75" customHeight="1" x14ac:dyDescent="0.25">
      <c r="B6" s="6" t="s">
        <v>41</v>
      </c>
    </row>
    <row r="7" spans="1:3" ht="12.75" customHeight="1" x14ac:dyDescent="0.25">
      <c r="A7" s="7"/>
      <c r="B7" s="8">
        <v>1</v>
      </c>
      <c r="C7" s="9" t="s">
        <v>33</v>
      </c>
    </row>
    <row r="8" spans="1:3" ht="12.75" customHeight="1" x14ac:dyDescent="0.25">
      <c r="A8" s="7"/>
      <c r="B8" s="8">
        <v>2</v>
      </c>
      <c r="C8" s="9" t="s">
        <v>34</v>
      </c>
    </row>
    <row r="9" spans="1:3" ht="12.75" customHeight="1" x14ac:dyDescent="0.25">
      <c r="A9" s="7"/>
      <c r="B9" s="8">
        <v>3</v>
      </c>
      <c r="C9" s="9" t="s">
        <v>35</v>
      </c>
    </row>
    <row r="10" spans="1:3" ht="12.75" customHeight="1" x14ac:dyDescent="0.25">
      <c r="A10" s="7"/>
      <c r="B10" s="8">
        <v>4</v>
      </c>
      <c r="C10" s="9" t="s">
        <v>36</v>
      </c>
    </row>
    <row r="11" spans="1:3" ht="12.75" customHeight="1" x14ac:dyDescent="0.25">
      <c r="A11" s="7"/>
      <c r="B11" s="8">
        <v>5</v>
      </c>
      <c r="C11" s="9" t="s">
        <v>4</v>
      </c>
    </row>
    <row r="12" spans="1:3" ht="12.75" customHeight="1" x14ac:dyDescent="0.25">
      <c r="A12" s="7"/>
      <c r="B12" s="8">
        <v>6</v>
      </c>
      <c r="C12" s="9" t="s">
        <v>37</v>
      </c>
    </row>
    <row r="13" spans="1:3" ht="12.75" customHeight="1" x14ac:dyDescent="0.25">
      <c r="A13" s="7"/>
      <c r="B13" s="8">
        <v>7</v>
      </c>
      <c r="C13" s="9" t="s">
        <v>38</v>
      </c>
    </row>
    <row r="14" spans="1:3" ht="12.75" customHeight="1" x14ac:dyDescent="0.25">
      <c r="A14" s="7"/>
      <c r="B14" s="8">
        <v>8</v>
      </c>
      <c r="C14" s="9" t="s">
        <v>39</v>
      </c>
    </row>
    <row r="15" spans="1:3" x14ac:dyDescent="0.25">
      <c r="B15" s="10"/>
      <c r="C15" s="11"/>
    </row>
    <row r="16" spans="1:3" x14ac:dyDescent="0.25">
      <c r="B16" s="12"/>
      <c r="C16" s="12"/>
    </row>
    <row r="17" spans="2:3" ht="15.75" x14ac:dyDescent="0.25">
      <c r="B17" s="13" t="s">
        <v>42</v>
      </c>
      <c r="C17" s="14"/>
    </row>
    <row r="18" spans="2:3" ht="15.75" x14ac:dyDescent="0.25">
      <c r="B18" s="5"/>
      <c r="C18" s="12"/>
    </row>
    <row r="19" spans="2:3" x14ac:dyDescent="0.25">
      <c r="B19" s="15"/>
      <c r="C19" s="12"/>
    </row>
    <row r="20" spans="2:3" x14ac:dyDescent="0.25">
      <c r="B20" s="15"/>
      <c r="C20" s="12"/>
    </row>
    <row r="21" spans="2:3" ht="15.75" x14ac:dyDescent="0.25">
      <c r="B21" s="16" t="s">
        <v>43</v>
      </c>
      <c r="C21" s="12"/>
    </row>
    <row r="22" spans="2:3" x14ac:dyDescent="0.25">
      <c r="B22" s="17"/>
      <c r="C22" s="17"/>
    </row>
    <row r="23" spans="2:3" ht="33" customHeight="1" x14ac:dyDescent="0.25">
      <c r="B23" s="65" t="s">
        <v>73</v>
      </c>
      <c r="C23" s="65"/>
    </row>
    <row r="24" spans="2:3" x14ac:dyDescent="0.25">
      <c r="B24" s="66"/>
      <c r="C24" s="66"/>
    </row>
    <row r="25" spans="2:3" x14ac:dyDescent="0.25">
      <c r="B25" s="17"/>
      <c r="C25" s="17"/>
    </row>
    <row r="26" spans="2:3" x14ac:dyDescent="0.25">
      <c r="B26" s="67" t="s">
        <v>67</v>
      </c>
      <c r="C26" s="67"/>
    </row>
  </sheetData>
  <mergeCells count="4">
    <mergeCell ref="A1:C1"/>
    <mergeCell ref="B23:C23"/>
    <mergeCell ref="B24:C24"/>
    <mergeCell ref="B26:C26"/>
  </mergeCells>
  <hyperlinks>
    <hyperlink ref="B17:C17" r:id="rId1" display="More information available from the ABS web site" xr:uid="{00000000-0004-0000-0000-000000000000}"/>
    <hyperlink ref="B26:C26" r:id="rId2" display="© Commonwealth of Australia &lt;&lt;yyyy&gt;&gt;" xr:uid="{00000000-0004-0000-0000-000001000000}"/>
    <hyperlink ref="B7" location="'New South Wales'!A1" display="'New South Wales'!A1" xr:uid="{00000000-0004-0000-0000-000002000000}"/>
    <hyperlink ref="B8" location="Victoria!A1" display="Victoria!A1" xr:uid="{00000000-0004-0000-0000-000003000000}"/>
    <hyperlink ref="B9" location="Queensland!A1" display="Queensland!A1" xr:uid="{00000000-0004-0000-0000-000004000000}"/>
    <hyperlink ref="B10" location="'South Australia'!A1" display="'South Australia'!A1" xr:uid="{00000000-0004-0000-0000-000005000000}"/>
    <hyperlink ref="B11" location="'Western Australia'!A1" display="'Western Australia'!A1" xr:uid="{00000000-0004-0000-0000-000006000000}"/>
    <hyperlink ref="B12" location="Tasmania!A1" display="Tasmania!A1" xr:uid="{00000000-0004-0000-0000-000007000000}"/>
    <hyperlink ref="B13" location="'Northern Territory'!A1" display="'Northern Territory'!A1" xr:uid="{00000000-0004-0000-0000-000008000000}"/>
    <hyperlink ref="B14" location="'Australian Capital Territory'!A1" display="'Australian Capital Territory'!A1" xr:uid="{00000000-0004-0000-0000-000009000000}"/>
    <hyperlink ref="B23:C23" r:id="rId3" display="For inquiries about these and related statistics, contact the Customer Assistance Service via the ABS website Contact Us page. The ABS Privacy Policy outlines how the ABS will handle any personal information that you provide to us." xr:uid="{40050D12-CDE4-40A1-A6F3-80256A0F731E}"/>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C55C-24B9-450B-A792-BF190962F01B}">
  <sheetPr codeName="Sheet3">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33</v>
      </c>
    </row>
    <row r="2" spans="1:12" ht="19.5" customHeight="1" x14ac:dyDescent="0.3">
      <c r="A2" s="51" t="str">
        <f>"Weekly Payroll Jobs and Wages in Australia - " &amp;$L$1</f>
        <v>Weekly Payroll Jobs and Wages in Australia - New South Wales</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New South Wales</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New South Wales</v>
      </c>
      <c r="C10" s="73"/>
      <c r="D10" s="73"/>
      <c r="E10" s="73"/>
      <c r="F10" s="73"/>
      <c r="G10" s="73"/>
      <c r="H10" s="73"/>
      <c r="I10" s="74"/>
      <c r="J10" s="21"/>
      <c r="K10" s="37"/>
      <c r="L10" s="30"/>
    </row>
    <row r="11" spans="1:12" x14ac:dyDescent="0.25">
      <c r="A11" s="42" t="s">
        <v>30</v>
      </c>
      <c r="B11" s="21">
        <v>3.1323315582987288E-2</v>
      </c>
      <c r="C11" s="21">
        <v>-3.0496175730055919E-3</v>
      </c>
      <c r="D11" s="21">
        <v>1.4187321692826771E-3</v>
      </c>
      <c r="E11" s="21">
        <v>-4.4096325730691444E-4</v>
      </c>
      <c r="F11" s="21">
        <v>3.270530155333784E-2</v>
      </c>
      <c r="G11" s="21">
        <v>-2.8422746436882473E-3</v>
      </c>
      <c r="H11" s="21">
        <v>2.6157391027314958E-3</v>
      </c>
      <c r="I11" s="43">
        <v>9.8095263422881551E-4</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4.3689515790885647E-3</v>
      </c>
      <c r="C13" s="21">
        <v>-4.2604425280127201E-3</v>
      </c>
      <c r="D13" s="21">
        <v>1.7176499330491257E-3</v>
      </c>
      <c r="E13" s="21">
        <v>-8.5173338189170611E-4</v>
      </c>
      <c r="F13" s="21">
        <v>3.0463513706073808E-3</v>
      </c>
      <c r="G13" s="21">
        <v>-6.4697046518971124E-3</v>
      </c>
      <c r="H13" s="21">
        <v>9.6437011936489903E-4</v>
      </c>
      <c r="I13" s="43">
        <v>-6.7029759367898123E-4</v>
      </c>
      <c r="J13" s="21"/>
      <c r="K13" s="29"/>
      <c r="L13" s="30"/>
    </row>
    <row r="14" spans="1:12" x14ac:dyDescent="0.25">
      <c r="A14" s="44" t="s">
        <v>27</v>
      </c>
      <c r="B14" s="21">
        <v>2.7333492920977864E-2</v>
      </c>
      <c r="C14" s="21">
        <v>-4.2319753902495538E-3</v>
      </c>
      <c r="D14" s="21">
        <v>4.450024257123264E-4</v>
      </c>
      <c r="E14" s="21">
        <v>-5.2588724367774731E-4</v>
      </c>
      <c r="F14" s="21">
        <v>6.2679601480455593E-2</v>
      </c>
      <c r="G14" s="21">
        <v>1.0339495777866858E-3</v>
      </c>
      <c r="H14" s="21">
        <v>4.4422144019209409E-3</v>
      </c>
      <c r="I14" s="43">
        <v>3.072019261752601E-3</v>
      </c>
      <c r="J14" s="21"/>
      <c r="K14" s="26"/>
      <c r="L14" s="30"/>
    </row>
    <row r="15" spans="1:12" x14ac:dyDescent="0.25">
      <c r="A15" s="44" t="s">
        <v>68</v>
      </c>
      <c r="B15" s="21">
        <v>4.2784303840013527E-2</v>
      </c>
      <c r="C15" s="21">
        <v>3.8094608468366431E-3</v>
      </c>
      <c r="D15" s="21">
        <v>1.7557385268273995E-2</v>
      </c>
      <c r="E15" s="21">
        <v>4.1548715683885629E-3</v>
      </c>
      <c r="F15" s="21">
        <v>7.6581801061103905E-2</v>
      </c>
      <c r="G15" s="21">
        <v>1.2026121844292303E-2</v>
      </c>
      <c r="H15" s="21">
        <v>3.9402933957574993E-2</v>
      </c>
      <c r="I15" s="43">
        <v>4.0445347973701029E-3</v>
      </c>
      <c r="J15" s="21"/>
      <c r="K15" s="38"/>
      <c r="L15" s="30"/>
    </row>
    <row r="16" spans="1:12" x14ac:dyDescent="0.25">
      <c r="A16" s="44" t="s">
        <v>46</v>
      </c>
      <c r="B16" s="21">
        <v>1.5014699749791527E-2</v>
      </c>
      <c r="C16" s="21">
        <v>-7.9745742067882652E-3</v>
      </c>
      <c r="D16" s="21">
        <v>-1.2932716472210393E-3</v>
      </c>
      <c r="E16" s="21">
        <v>-1.1244310267191082E-3</v>
      </c>
      <c r="F16" s="21">
        <v>4.229863716620641E-2</v>
      </c>
      <c r="G16" s="21">
        <v>-1.8771910729264429E-2</v>
      </c>
      <c r="H16" s="21">
        <v>6.2056120996367703E-4</v>
      </c>
      <c r="I16" s="43">
        <v>-3.3633525734352299E-3</v>
      </c>
      <c r="J16" s="21"/>
      <c r="K16" s="29"/>
      <c r="L16" s="30"/>
    </row>
    <row r="17" spans="1:12" x14ac:dyDescent="0.25">
      <c r="A17" s="44" t="s">
        <v>47</v>
      </c>
      <c r="B17" s="21">
        <v>2.915869056667808E-2</v>
      </c>
      <c r="C17" s="21">
        <v>-4.2331672217735816E-3</v>
      </c>
      <c r="D17" s="21">
        <v>-9.1564648542630245E-4</v>
      </c>
      <c r="E17" s="21">
        <v>-5.7535032077060677E-5</v>
      </c>
      <c r="F17" s="21">
        <v>3.3369637928135187E-2</v>
      </c>
      <c r="G17" s="21">
        <v>-6.5435581155365297E-3</v>
      </c>
      <c r="H17" s="21">
        <v>-1.1850719452802805E-3</v>
      </c>
      <c r="I17" s="43">
        <v>6.4603317369460456E-4</v>
      </c>
      <c r="J17" s="21"/>
      <c r="K17" s="29"/>
      <c r="L17" s="30"/>
    </row>
    <row r="18" spans="1:12" x14ac:dyDescent="0.25">
      <c r="A18" s="44" t="s">
        <v>48</v>
      </c>
      <c r="B18" s="21">
        <v>2.5656746958189203E-2</v>
      </c>
      <c r="C18" s="21">
        <v>-2.6398231283234486E-3</v>
      </c>
      <c r="D18" s="21">
        <v>1.816584125598375E-3</v>
      </c>
      <c r="E18" s="21">
        <v>-3.8022407623128363E-4</v>
      </c>
      <c r="F18" s="21">
        <v>8.7289659662321828E-3</v>
      </c>
      <c r="G18" s="21">
        <v>8.3345408720281178E-4</v>
      </c>
      <c r="H18" s="21">
        <v>4.0486216398281094E-3</v>
      </c>
      <c r="I18" s="43">
        <v>3.8183506547257995E-3</v>
      </c>
      <c r="J18" s="21"/>
      <c r="K18" s="29"/>
      <c r="L18" s="30"/>
    </row>
    <row r="19" spans="1:12" ht="17.25" customHeight="1" x14ac:dyDescent="0.25">
      <c r="A19" s="44" t="s">
        <v>49</v>
      </c>
      <c r="B19" s="21">
        <v>2.980953375575468E-2</v>
      </c>
      <c r="C19" s="21">
        <v>-2.1899070587141356E-3</v>
      </c>
      <c r="D19" s="21">
        <v>2.0129897551399711E-3</v>
      </c>
      <c r="E19" s="21">
        <v>-9.1045385735322171E-4</v>
      </c>
      <c r="F19" s="21">
        <v>2.409021448992954E-2</v>
      </c>
      <c r="G19" s="21">
        <v>4.9538753892635068E-3</v>
      </c>
      <c r="H19" s="21">
        <v>4.8230733870462394E-3</v>
      </c>
      <c r="I19" s="43">
        <v>3.4682058843205077E-4</v>
      </c>
      <c r="J19" s="61"/>
      <c r="K19" s="31"/>
      <c r="L19" s="30"/>
    </row>
    <row r="20" spans="1:12" x14ac:dyDescent="0.25">
      <c r="A20" s="44" t="s">
        <v>50</v>
      </c>
      <c r="B20" s="21">
        <v>7.9621956859001308E-2</v>
      </c>
      <c r="C20" s="21">
        <v>5.1050647660086934E-3</v>
      </c>
      <c r="D20" s="21">
        <v>2.3766328162373451E-3</v>
      </c>
      <c r="E20" s="21">
        <v>-1.7716694235877517E-3</v>
      </c>
      <c r="F20" s="21">
        <v>9.3912943597197041E-2</v>
      </c>
      <c r="G20" s="21">
        <v>7.2002298065019232E-3</v>
      </c>
      <c r="H20" s="21">
        <v>3.6934113326447804E-3</v>
      </c>
      <c r="I20" s="43">
        <v>2.8970759429678417E-3</v>
      </c>
      <c r="J20" s="19"/>
      <c r="K20" s="25"/>
      <c r="L20" s="30"/>
    </row>
    <row r="21" spans="1:12" ht="15.75" thickBot="1" x14ac:dyDescent="0.3">
      <c r="A21" s="45" t="s">
        <v>51</v>
      </c>
      <c r="B21" s="46">
        <v>0.10068660351826808</v>
      </c>
      <c r="C21" s="46">
        <v>9.2549349313182372E-3</v>
      </c>
      <c r="D21" s="46">
        <v>1.602993502322958E-3</v>
      </c>
      <c r="E21" s="46">
        <v>-3.5604584694569619E-3</v>
      </c>
      <c r="F21" s="46">
        <v>0.17192075270726481</v>
      </c>
      <c r="G21" s="46">
        <v>6.8265270110265952E-3</v>
      </c>
      <c r="H21" s="46">
        <v>-7.6557853941441323E-3</v>
      </c>
      <c r="I21" s="47">
        <v>6.2973281005174186E-4</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New South Wales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New South Wales</v>
      </c>
      <c r="B36" s="19"/>
      <c r="C36" s="19"/>
      <c r="D36" s="19"/>
      <c r="E36" s="19"/>
      <c r="F36" s="19"/>
      <c r="G36" s="19"/>
      <c r="H36" s="19"/>
      <c r="I36" s="19"/>
      <c r="J36" s="19"/>
      <c r="K36" s="29" t="s">
        <v>68</v>
      </c>
      <c r="L36" s="30">
        <v>83.43</v>
      </c>
    </row>
    <row r="37" spans="1:12" x14ac:dyDescent="0.25">
      <c r="B37" s="19"/>
      <c r="C37" s="19"/>
      <c r="D37" s="19"/>
      <c r="E37" s="19"/>
      <c r="F37" s="19"/>
      <c r="G37" s="19"/>
      <c r="H37" s="19"/>
      <c r="I37" s="19"/>
      <c r="J37" s="19"/>
      <c r="K37" s="29" t="s">
        <v>46</v>
      </c>
      <c r="L37" s="30">
        <v>100.46</v>
      </c>
    </row>
    <row r="38" spans="1:12" x14ac:dyDescent="0.25">
      <c r="B38" s="19"/>
      <c r="C38" s="19"/>
      <c r="D38" s="19"/>
      <c r="E38" s="19"/>
      <c r="F38" s="19"/>
      <c r="G38" s="19"/>
      <c r="H38" s="19"/>
      <c r="I38" s="19"/>
      <c r="J38" s="19"/>
      <c r="K38" s="29" t="s">
        <v>47</v>
      </c>
      <c r="L38" s="30">
        <v>101.13</v>
      </c>
    </row>
    <row r="39" spans="1:12" x14ac:dyDescent="0.25">
      <c r="K39" s="31" t="s">
        <v>48</v>
      </c>
      <c r="L39" s="30">
        <v>101.84</v>
      </c>
    </row>
    <row r="40" spans="1:12" x14ac:dyDescent="0.25">
      <c r="K40" s="25" t="s">
        <v>49</v>
      </c>
      <c r="L40" s="30">
        <v>102.46</v>
      </c>
    </row>
    <row r="41" spans="1:12" x14ac:dyDescent="0.25">
      <c r="K41" s="25" t="s">
        <v>50</v>
      </c>
      <c r="L41" s="30">
        <v>106.24</v>
      </c>
    </row>
    <row r="42" spans="1:12" x14ac:dyDescent="0.25">
      <c r="K42" s="25" t="s">
        <v>51</v>
      </c>
      <c r="L42" s="30">
        <v>107.26</v>
      </c>
    </row>
    <row r="43" spans="1:12" x14ac:dyDescent="0.25">
      <c r="K43" s="25"/>
      <c r="L43" s="30"/>
    </row>
    <row r="44" spans="1:12" x14ac:dyDescent="0.25">
      <c r="K44" s="30"/>
      <c r="L44" s="30" t="s">
        <v>23</v>
      </c>
    </row>
    <row r="45" spans="1:12" x14ac:dyDescent="0.25">
      <c r="K45" s="29" t="s">
        <v>68</v>
      </c>
      <c r="L45" s="30">
        <v>80.7</v>
      </c>
    </row>
    <row r="46" spans="1:12" ht="15.4" customHeight="1" x14ac:dyDescent="0.25">
      <c r="A46" s="56" t="str">
        <f>"Indexed number of payroll jobs held by women by age group, "&amp;$L$1</f>
        <v>Indexed number of payroll jobs held by women by age group, New South Wales</v>
      </c>
      <c r="B46" s="19"/>
      <c r="C46" s="19"/>
      <c r="D46" s="19"/>
      <c r="E46" s="19"/>
      <c r="F46" s="19"/>
      <c r="G46" s="19"/>
      <c r="H46" s="19"/>
      <c r="I46" s="19"/>
      <c r="J46" s="19"/>
      <c r="K46" s="29" t="s">
        <v>46</v>
      </c>
      <c r="L46" s="30">
        <v>99.74</v>
      </c>
    </row>
    <row r="47" spans="1:12" ht="15.4" customHeight="1" x14ac:dyDescent="0.25">
      <c r="B47" s="19"/>
      <c r="C47" s="19"/>
      <c r="D47" s="19"/>
      <c r="E47" s="19"/>
      <c r="F47" s="19"/>
      <c r="G47" s="19"/>
      <c r="H47" s="19"/>
      <c r="I47" s="19"/>
      <c r="J47" s="19"/>
      <c r="K47" s="29" t="s">
        <v>47</v>
      </c>
      <c r="L47" s="30">
        <v>100.59</v>
      </c>
    </row>
    <row r="48" spans="1:12" ht="15.4" customHeight="1" x14ac:dyDescent="0.25">
      <c r="B48" s="19"/>
      <c r="C48" s="19"/>
      <c r="D48" s="19"/>
      <c r="E48" s="19"/>
      <c r="F48" s="19"/>
      <c r="G48" s="19"/>
      <c r="H48" s="19"/>
      <c r="I48" s="19"/>
      <c r="J48" s="19"/>
      <c r="K48" s="31" t="s">
        <v>48</v>
      </c>
      <c r="L48" s="30">
        <v>101.36</v>
      </c>
    </row>
    <row r="49" spans="1:12" ht="15.4" customHeight="1" x14ac:dyDescent="0.25">
      <c r="B49" s="19"/>
      <c r="C49" s="19"/>
      <c r="D49" s="19"/>
      <c r="E49" s="19"/>
      <c r="F49" s="19"/>
      <c r="G49" s="19"/>
      <c r="H49" s="19"/>
      <c r="I49" s="19"/>
      <c r="J49" s="19"/>
      <c r="K49" s="25" t="s">
        <v>49</v>
      </c>
      <c r="L49" s="30">
        <v>102.02</v>
      </c>
    </row>
    <row r="50" spans="1:12" ht="15.4" customHeight="1" x14ac:dyDescent="0.25">
      <c r="B50" s="19"/>
      <c r="C50" s="19"/>
      <c r="D50" s="19"/>
      <c r="E50" s="19"/>
      <c r="F50" s="19"/>
      <c r="G50" s="19"/>
      <c r="H50" s="19"/>
      <c r="I50" s="19"/>
      <c r="J50" s="19"/>
      <c r="K50" s="25" t="s">
        <v>50</v>
      </c>
      <c r="L50" s="30">
        <v>106.27</v>
      </c>
    </row>
    <row r="51" spans="1:12" ht="15.4" customHeight="1" x14ac:dyDescent="0.25">
      <c r="B51" s="19"/>
      <c r="C51" s="19"/>
      <c r="D51" s="19"/>
      <c r="E51" s="19"/>
      <c r="F51" s="19"/>
      <c r="G51" s="19"/>
      <c r="H51" s="19"/>
      <c r="I51" s="19"/>
      <c r="J51" s="19"/>
      <c r="K51" s="25" t="s">
        <v>51</v>
      </c>
      <c r="L51" s="30">
        <v>107.97</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81.89</v>
      </c>
    </row>
    <row r="55" spans="1:12" ht="15.4" customHeight="1" x14ac:dyDescent="0.25">
      <c r="A55" s="56" t="str">
        <f>"Change in payroll jobs since week ending "&amp;TEXT($L$3,"dd mmmm yyyy")&amp;" by Industry, "&amp;$L$1</f>
        <v>Change in payroll jobs since week ending 14 March 2020 by Industry, New South Wales</v>
      </c>
      <c r="B55" s="19"/>
      <c r="C55" s="19"/>
      <c r="D55" s="19"/>
      <c r="E55" s="19"/>
      <c r="F55" s="19"/>
      <c r="G55" s="19"/>
      <c r="H55" s="19"/>
      <c r="I55" s="19"/>
      <c r="J55" s="19"/>
      <c r="K55" s="29" t="s">
        <v>46</v>
      </c>
      <c r="L55" s="30">
        <v>99.79</v>
      </c>
    </row>
    <row r="56" spans="1:12" ht="15.4" customHeight="1" x14ac:dyDescent="0.25">
      <c r="B56" s="19"/>
      <c r="C56" s="19"/>
      <c r="D56" s="19"/>
      <c r="E56" s="19"/>
      <c r="F56" s="19"/>
      <c r="G56" s="19"/>
      <c r="H56" s="19"/>
      <c r="I56" s="19"/>
      <c r="J56" s="19"/>
      <c r="K56" s="29" t="s">
        <v>47</v>
      </c>
      <c r="L56" s="30">
        <v>100.56</v>
      </c>
    </row>
    <row r="57" spans="1:12" ht="15.4" customHeight="1" x14ac:dyDescent="0.25">
      <c r="B57" s="19"/>
      <c r="C57" s="19"/>
      <c r="D57" s="19"/>
      <c r="E57" s="19"/>
      <c r="F57" s="19"/>
      <c r="G57" s="19"/>
      <c r="H57" s="19"/>
      <c r="I57" s="19"/>
      <c r="J57" s="19"/>
      <c r="K57" s="31" t="s">
        <v>48</v>
      </c>
      <c r="L57" s="30">
        <v>101.55</v>
      </c>
    </row>
    <row r="58" spans="1:12" ht="15.4" customHeight="1" x14ac:dyDescent="0.25">
      <c r="A58" s="19"/>
      <c r="B58" s="19"/>
      <c r="C58" s="19"/>
      <c r="D58" s="19"/>
      <c r="E58" s="19"/>
      <c r="F58" s="19"/>
      <c r="G58" s="19"/>
      <c r="H58" s="19"/>
      <c r="I58" s="19"/>
      <c r="J58" s="19"/>
      <c r="K58" s="25" t="s">
        <v>49</v>
      </c>
      <c r="L58" s="30">
        <v>102.23</v>
      </c>
    </row>
    <row r="59" spans="1:12" ht="15.4" customHeight="1" x14ac:dyDescent="0.25">
      <c r="B59" s="19"/>
      <c r="C59" s="19"/>
      <c r="D59" s="19"/>
      <c r="E59" s="19"/>
      <c r="F59" s="19"/>
      <c r="G59" s="19"/>
      <c r="H59" s="19"/>
      <c r="I59" s="19"/>
      <c r="J59" s="19"/>
      <c r="K59" s="25" t="s">
        <v>50</v>
      </c>
      <c r="L59" s="30">
        <v>106.59</v>
      </c>
    </row>
    <row r="60" spans="1:12" ht="15.4" customHeight="1" x14ac:dyDescent="0.25">
      <c r="K60" s="25" t="s">
        <v>51</v>
      </c>
      <c r="L60" s="30">
        <v>108.29</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86.81</v>
      </c>
    </row>
    <row r="66" spans="1:12" ht="15.4" customHeight="1" x14ac:dyDescent="0.25">
      <c r="K66" s="29" t="s">
        <v>46</v>
      </c>
      <c r="L66" s="30">
        <v>103</v>
      </c>
    </row>
    <row r="67" spans="1:12" ht="15.4" customHeight="1" x14ac:dyDescent="0.25">
      <c r="K67" s="29" t="s">
        <v>47</v>
      </c>
      <c r="L67" s="30">
        <v>104.83</v>
      </c>
    </row>
    <row r="68" spans="1:12" ht="15.4" customHeight="1" x14ac:dyDescent="0.25">
      <c r="K68" s="31" t="s">
        <v>48</v>
      </c>
      <c r="L68" s="30">
        <v>103.48</v>
      </c>
    </row>
    <row r="69" spans="1:12" ht="15.4" customHeight="1" x14ac:dyDescent="0.25">
      <c r="K69" s="25" t="s">
        <v>49</v>
      </c>
      <c r="L69" s="30">
        <v>103.78</v>
      </c>
    </row>
    <row r="70" spans="1:12" ht="15.4" customHeight="1" x14ac:dyDescent="0.25">
      <c r="K70" s="25" t="s">
        <v>50</v>
      </c>
      <c r="L70" s="30">
        <v>108.54</v>
      </c>
    </row>
    <row r="71" spans="1:12" ht="15.4" customHeight="1" x14ac:dyDescent="0.25">
      <c r="K71" s="25" t="s">
        <v>51</v>
      </c>
      <c r="L71" s="30">
        <v>111.41</v>
      </c>
    </row>
    <row r="72" spans="1:12" ht="15.4" customHeight="1" x14ac:dyDescent="0.25">
      <c r="K72" s="25"/>
      <c r="L72" s="30"/>
    </row>
    <row r="73" spans="1:12" ht="15.4" customHeight="1" x14ac:dyDescent="0.25">
      <c r="K73" s="26"/>
      <c r="L73" s="30" t="s">
        <v>23</v>
      </c>
    </row>
    <row r="74" spans="1:12" ht="15.4" customHeight="1" x14ac:dyDescent="0.25">
      <c r="K74" s="29" t="s">
        <v>68</v>
      </c>
      <c r="L74" s="30">
        <v>84.07</v>
      </c>
    </row>
    <row r="75" spans="1:12" ht="15.4" customHeight="1" x14ac:dyDescent="0.25">
      <c r="K75" s="29" t="s">
        <v>46</v>
      </c>
      <c r="L75" s="30">
        <v>102.28</v>
      </c>
    </row>
    <row r="76" spans="1:12" ht="15.4" customHeight="1" x14ac:dyDescent="0.25">
      <c r="K76" s="29" t="s">
        <v>47</v>
      </c>
      <c r="L76" s="30">
        <v>104.64</v>
      </c>
    </row>
    <row r="77" spans="1:12" ht="15.4" customHeight="1" x14ac:dyDescent="0.25">
      <c r="A77" s="56" t="str">
        <f>"Distribution of payroll jobs by industry, "&amp;$L$1</f>
        <v>Distribution of payroll jobs by industry, New South Wales</v>
      </c>
      <c r="K77" s="31" t="s">
        <v>48</v>
      </c>
      <c r="L77" s="30">
        <v>103.03</v>
      </c>
    </row>
    <row r="78" spans="1:12" ht="15.4" customHeight="1" x14ac:dyDescent="0.25">
      <c r="K78" s="25" t="s">
        <v>49</v>
      </c>
      <c r="L78" s="30">
        <v>103.34</v>
      </c>
    </row>
    <row r="79" spans="1:12" ht="15.4" customHeight="1" x14ac:dyDescent="0.25">
      <c r="K79" s="25" t="s">
        <v>50</v>
      </c>
      <c r="L79" s="30">
        <v>109.09</v>
      </c>
    </row>
    <row r="80" spans="1:12" ht="15.4" customHeight="1" x14ac:dyDescent="0.25">
      <c r="K80" s="25" t="s">
        <v>51</v>
      </c>
      <c r="L80" s="30">
        <v>112.44</v>
      </c>
    </row>
    <row r="81" spans="1:12" ht="15.4" customHeight="1" x14ac:dyDescent="0.25">
      <c r="K81" s="25"/>
      <c r="L81" s="30"/>
    </row>
    <row r="82" spans="1:12" ht="15.4" customHeight="1" x14ac:dyDescent="0.25">
      <c r="K82" s="27"/>
      <c r="L82" s="30" t="s">
        <v>22</v>
      </c>
    </row>
    <row r="83" spans="1:12" ht="15.4" customHeight="1" x14ac:dyDescent="0.25">
      <c r="K83" s="29" t="s">
        <v>68</v>
      </c>
      <c r="L83" s="30">
        <v>85.37</v>
      </c>
    </row>
    <row r="84" spans="1:12" ht="15.4" customHeight="1" x14ac:dyDescent="0.25">
      <c r="K84" s="29" t="s">
        <v>46</v>
      </c>
      <c r="L84" s="30">
        <v>101.98</v>
      </c>
    </row>
    <row r="85" spans="1:12" ht="15.4" customHeight="1" x14ac:dyDescent="0.25">
      <c r="K85" s="29" t="s">
        <v>47</v>
      </c>
      <c r="L85" s="30">
        <v>104.46</v>
      </c>
    </row>
    <row r="86" spans="1:12" ht="15.4" customHeight="1" x14ac:dyDescent="0.25">
      <c r="K86" s="31" t="s">
        <v>48</v>
      </c>
      <c r="L86" s="30">
        <v>103.19</v>
      </c>
    </row>
    <row r="87" spans="1:12" ht="15.4" customHeight="1" x14ac:dyDescent="0.25">
      <c r="K87" s="25" t="s">
        <v>49</v>
      </c>
      <c r="L87" s="30">
        <v>103.54</v>
      </c>
    </row>
    <row r="88" spans="1:12" ht="15.4" customHeight="1" x14ac:dyDescent="0.25">
      <c r="K88" s="25" t="s">
        <v>50</v>
      </c>
      <c r="L88" s="30">
        <v>109.28</v>
      </c>
    </row>
    <row r="89" spans="1:12" ht="15.4" customHeight="1" x14ac:dyDescent="0.25">
      <c r="K89" s="25" t="s">
        <v>51</v>
      </c>
      <c r="L89" s="30">
        <v>112.43</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2.2200000000000001E-2</v>
      </c>
    </row>
    <row r="95" spans="1:12" ht="15" customHeight="1" x14ac:dyDescent="0.25">
      <c r="A95" s="19"/>
      <c r="B95" s="19"/>
      <c r="C95" s="19"/>
      <c r="D95" s="19"/>
      <c r="E95" s="19"/>
      <c r="F95" s="19"/>
      <c r="G95" s="19"/>
      <c r="H95" s="19"/>
      <c r="I95" s="19"/>
      <c r="J95" s="19"/>
      <c r="K95" s="26" t="s">
        <v>0</v>
      </c>
      <c r="L95" s="29">
        <v>4.5999999999999999E-2</v>
      </c>
    </row>
    <row r="96" spans="1:12" ht="15" customHeight="1" x14ac:dyDescent="0.25">
      <c r="B96" s="19"/>
      <c r="C96" s="19"/>
      <c r="D96" s="19"/>
      <c r="E96" s="19"/>
      <c r="F96" s="19"/>
      <c r="G96" s="19"/>
      <c r="H96" s="19"/>
      <c r="I96" s="19"/>
      <c r="J96" s="19"/>
      <c r="K96" s="26" t="s">
        <v>1</v>
      </c>
      <c r="L96" s="29">
        <v>-5.4000000000000003E-3</v>
      </c>
    </row>
    <row r="97" spans="1:12" ht="15" customHeight="1" x14ac:dyDescent="0.25">
      <c r="B97" s="19"/>
      <c r="C97" s="19"/>
      <c r="D97" s="19"/>
      <c r="E97" s="19"/>
      <c r="F97" s="19"/>
      <c r="G97" s="19"/>
      <c r="H97" s="19"/>
      <c r="I97" s="19"/>
      <c r="J97" s="19"/>
      <c r="K97" s="26" t="s">
        <v>18</v>
      </c>
      <c r="L97" s="29">
        <v>7.0300000000000001E-2</v>
      </c>
    </row>
    <row r="98" spans="1:12" ht="15" customHeight="1" x14ac:dyDescent="0.25">
      <c r="A98" s="19"/>
      <c r="B98" s="19"/>
      <c r="C98" s="19"/>
      <c r="D98" s="19"/>
      <c r="E98" s="19"/>
      <c r="F98" s="19"/>
      <c r="G98" s="19"/>
      <c r="H98" s="19"/>
      <c r="I98" s="19"/>
      <c r="J98" s="19"/>
      <c r="K98" s="26" t="s">
        <v>2</v>
      </c>
      <c r="L98" s="29">
        <v>2.0899999999999998E-2</v>
      </c>
    </row>
    <row r="99" spans="1:12" ht="15" customHeight="1" x14ac:dyDescent="0.25">
      <c r="B99" s="19"/>
      <c r="C99" s="19"/>
      <c r="D99" s="19"/>
      <c r="E99" s="19"/>
      <c r="F99" s="19"/>
      <c r="G99" s="19"/>
      <c r="H99" s="19"/>
      <c r="I99" s="19"/>
      <c r="J99" s="19"/>
      <c r="K99" s="26" t="s">
        <v>17</v>
      </c>
      <c r="L99" s="29">
        <v>-2.7000000000000001E-3</v>
      </c>
    </row>
    <row r="100" spans="1:12" ht="15" customHeight="1" x14ac:dyDescent="0.25">
      <c r="A100" s="19"/>
      <c r="B100" s="19"/>
      <c r="C100" s="19"/>
      <c r="D100" s="19"/>
      <c r="E100" s="19"/>
      <c r="F100" s="19"/>
      <c r="G100" s="19"/>
      <c r="H100" s="19"/>
      <c r="I100" s="19"/>
      <c r="J100" s="19"/>
      <c r="K100" s="26" t="s">
        <v>16</v>
      </c>
      <c r="L100" s="29">
        <v>2.0400000000000001E-2</v>
      </c>
    </row>
    <row r="101" spans="1:12" ht="15" customHeight="1" x14ac:dyDescent="0.25">
      <c r="A101" s="19"/>
      <c r="B101" s="19"/>
      <c r="C101" s="19"/>
      <c r="D101" s="19"/>
      <c r="E101" s="19"/>
      <c r="F101" s="19"/>
      <c r="G101" s="19"/>
      <c r="H101" s="19"/>
      <c r="I101" s="19"/>
      <c r="J101" s="19"/>
      <c r="K101" s="26" t="s">
        <v>15</v>
      </c>
      <c r="L101" s="29">
        <v>-3.5099999999999999E-2</v>
      </c>
    </row>
    <row r="102" spans="1:12" x14ac:dyDescent="0.25">
      <c r="A102" s="19"/>
      <c r="B102" s="19"/>
      <c r="C102" s="19"/>
      <c r="D102" s="19"/>
      <c r="E102" s="19"/>
      <c r="F102" s="19"/>
      <c r="G102" s="19"/>
      <c r="H102" s="19"/>
      <c r="I102" s="19"/>
      <c r="J102" s="19"/>
      <c r="K102" s="26" t="s">
        <v>14</v>
      </c>
      <c r="L102" s="29">
        <v>-5.9200000000000003E-2</v>
      </c>
    </row>
    <row r="103" spans="1:12" x14ac:dyDescent="0.25">
      <c r="A103" s="19"/>
      <c r="B103" s="19"/>
      <c r="C103" s="19"/>
      <c r="D103" s="19"/>
      <c r="E103" s="19"/>
      <c r="F103" s="19"/>
      <c r="G103" s="19"/>
      <c r="H103" s="19"/>
      <c r="I103" s="19"/>
      <c r="J103" s="19"/>
      <c r="K103" s="26" t="s">
        <v>13</v>
      </c>
      <c r="L103" s="29">
        <v>-8.5300000000000001E-2</v>
      </c>
    </row>
    <row r="104" spans="1:12" x14ac:dyDescent="0.25">
      <c r="K104" s="26" t="s">
        <v>12</v>
      </c>
      <c r="L104" s="29">
        <v>7.1800000000000003E-2</v>
      </c>
    </row>
    <row r="105" spans="1:12" x14ac:dyDescent="0.25">
      <c r="K105" s="26" t="s">
        <v>11</v>
      </c>
      <c r="L105" s="29">
        <v>1.7600000000000001E-2</v>
      </c>
    </row>
    <row r="106" spans="1:12" x14ac:dyDescent="0.25">
      <c r="K106" s="26" t="s">
        <v>10</v>
      </c>
      <c r="L106" s="29">
        <v>3.7100000000000001E-2</v>
      </c>
    </row>
    <row r="107" spans="1:12" x14ac:dyDescent="0.25">
      <c r="K107" s="26" t="s">
        <v>9</v>
      </c>
      <c r="L107" s="29">
        <v>0.1043</v>
      </c>
    </row>
    <row r="108" spans="1:12" x14ac:dyDescent="0.25">
      <c r="K108" s="26" t="s">
        <v>8</v>
      </c>
      <c r="L108" s="29">
        <v>0.11550000000000001</v>
      </c>
    </row>
    <row r="109" spans="1:12" x14ac:dyDescent="0.25">
      <c r="K109" s="26" t="s">
        <v>7</v>
      </c>
      <c r="L109" s="29">
        <v>1.6500000000000001E-2</v>
      </c>
    </row>
    <row r="110" spans="1:12" x14ac:dyDescent="0.25">
      <c r="K110" s="26" t="s">
        <v>6</v>
      </c>
      <c r="L110" s="29">
        <v>7.4899999999999994E-2</v>
      </c>
    </row>
    <row r="111" spans="1:12" x14ac:dyDescent="0.25">
      <c r="K111" s="26" t="s">
        <v>5</v>
      </c>
      <c r="L111" s="29">
        <v>1.2500000000000001E-2</v>
      </c>
    </row>
    <row r="112" spans="1:12" x14ac:dyDescent="0.25">
      <c r="K112" s="26" t="s">
        <v>3</v>
      </c>
      <c r="L112" s="29">
        <v>5.4899999999999997E-2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9.4000000000000004E-3</v>
      </c>
    </row>
    <row r="117" spans="1:12" x14ac:dyDescent="0.25">
      <c r="K117" s="26" t="s">
        <v>0</v>
      </c>
      <c r="L117" s="29">
        <v>7.6E-3</v>
      </c>
    </row>
    <row r="118" spans="1:12" x14ac:dyDescent="0.25">
      <c r="K118" s="26" t="s">
        <v>1</v>
      </c>
      <c r="L118" s="29">
        <v>6.2399999999999997E-2</v>
      </c>
    </row>
    <row r="119" spans="1:12" x14ac:dyDescent="0.25">
      <c r="K119" s="26" t="s">
        <v>18</v>
      </c>
      <c r="L119" s="29">
        <v>8.3000000000000001E-3</v>
      </c>
    </row>
    <row r="120" spans="1:12" x14ac:dyDescent="0.25">
      <c r="K120" s="26" t="s">
        <v>2</v>
      </c>
      <c r="L120" s="29">
        <v>6.4299999999999996E-2</v>
      </c>
    </row>
    <row r="121" spans="1:12" x14ac:dyDescent="0.25">
      <c r="K121" s="26" t="s">
        <v>17</v>
      </c>
      <c r="L121" s="29">
        <v>4.8599999999999997E-2</v>
      </c>
    </row>
    <row r="122" spans="1:12" x14ac:dyDescent="0.25">
      <c r="K122" s="26" t="s">
        <v>16</v>
      </c>
      <c r="L122" s="29">
        <v>9.7000000000000003E-2</v>
      </c>
    </row>
    <row r="123" spans="1:12" x14ac:dyDescent="0.25">
      <c r="K123" s="26" t="s">
        <v>15</v>
      </c>
      <c r="L123" s="29">
        <v>7.1499999999999994E-2</v>
      </c>
    </row>
    <row r="124" spans="1:12" x14ac:dyDescent="0.25">
      <c r="K124" s="26" t="s">
        <v>14</v>
      </c>
      <c r="L124" s="29">
        <v>4.1500000000000002E-2</v>
      </c>
    </row>
    <row r="125" spans="1:12" x14ac:dyDescent="0.25">
      <c r="K125" s="26" t="s">
        <v>13</v>
      </c>
      <c r="L125" s="29">
        <v>1.8499999999999999E-2</v>
      </c>
    </row>
    <row r="126" spans="1:12" x14ac:dyDescent="0.25">
      <c r="K126" s="26" t="s">
        <v>12</v>
      </c>
      <c r="L126" s="29">
        <v>5.1499999999999997E-2</v>
      </c>
    </row>
    <row r="127" spans="1:12" x14ac:dyDescent="0.25">
      <c r="K127" s="26" t="s">
        <v>11</v>
      </c>
      <c r="L127" s="29">
        <v>2.2499999999999999E-2</v>
      </c>
    </row>
    <row r="128" spans="1:12" x14ac:dyDescent="0.25">
      <c r="K128" s="26" t="s">
        <v>10</v>
      </c>
      <c r="L128" s="29">
        <v>9.1700000000000004E-2</v>
      </c>
    </row>
    <row r="129" spans="11:12" x14ac:dyDescent="0.25">
      <c r="K129" s="26" t="s">
        <v>9</v>
      </c>
      <c r="L129" s="29">
        <v>6.54E-2</v>
      </c>
    </row>
    <row r="130" spans="11:12" x14ac:dyDescent="0.25">
      <c r="K130" s="26" t="s">
        <v>8</v>
      </c>
      <c r="L130" s="29">
        <v>5.9499999999999997E-2</v>
      </c>
    </row>
    <row r="131" spans="11:12" x14ac:dyDescent="0.25">
      <c r="K131" s="26" t="s">
        <v>7</v>
      </c>
      <c r="L131" s="29">
        <v>9.2399999999999996E-2</v>
      </c>
    </row>
    <row r="132" spans="11:12" x14ac:dyDescent="0.25">
      <c r="K132" s="26" t="s">
        <v>6</v>
      </c>
      <c r="L132" s="29">
        <v>0.1386</v>
      </c>
    </row>
    <row r="133" spans="11:12" x14ac:dyDescent="0.25">
      <c r="K133" s="26" t="s">
        <v>5</v>
      </c>
      <c r="L133" s="29">
        <v>1.34E-2</v>
      </c>
    </row>
    <row r="134" spans="11:12" x14ac:dyDescent="0.25">
      <c r="K134" s="26" t="s">
        <v>3</v>
      </c>
      <c r="L134" s="29">
        <v>3.1600000000000003E-2</v>
      </c>
    </row>
    <row r="135" spans="11:12" x14ac:dyDescent="0.25">
      <c r="K135" s="22"/>
      <c r="L135" s="33" t="s">
        <v>20</v>
      </c>
    </row>
    <row r="136" spans="11:12" x14ac:dyDescent="0.25">
      <c r="K136" s="26" t="s">
        <v>19</v>
      </c>
      <c r="L136" s="29">
        <v>9.2999999999999992E-3</v>
      </c>
    </row>
    <row r="137" spans="11:12" x14ac:dyDescent="0.25">
      <c r="K137" s="26" t="s">
        <v>0</v>
      </c>
      <c r="L137" s="29">
        <v>7.7000000000000002E-3</v>
      </c>
    </row>
    <row r="138" spans="11:12" x14ac:dyDescent="0.25">
      <c r="K138" s="26" t="s">
        <v>1</v>
      </c>
      <c r="L138" s="29">
        <v>6.0199999999999997E-2</v>
      </c>
    </row>
    <row r="139" spans="11:12" x14ac:dyDescent="0.25">
      <c r="K139" s="26" t="s">
        <v>18</v>
      </c>
      <c r="L139" s="29">
        <v>8.6E-3</v>
      </c>
    </row>
    <row r="140" spans="11:12" x14ac:dyDescent="0.25">
      <c r="K140" s="26" t="s">
        <v>2</v>
      </c>
      <c r="L140" s="29">
        <v>6.3600000000000004E-2</v>
      </c>
    </row>
    <row r="141" spans="11:12" x14ac:dyDescent="0.25">
      <c r="K141" s="26" t="s">
        <v>17</v>
      </c>
      <c r="L141" s="29">
        <v>4.7E-2</v>
      </c>
    </row>
    <row r="142" spans="11:12" x14ac:dyDescent="0.25">
      <c r="K142" s="26" t="s">
        <v>16</v>
      </c>
      <c r="L142" s="29">
        <v>9.6000000000000002E-2</v>
      </c>
    </row>
    <row r="143" spans="11:12" x14ac:dyDescent="0.25">
      <c r="K143" s="26" t="s">
        <v>15</v>
      </c>
      <c r="L143" s="29">
        <v>6.6900000000000001E-2</v>
      </c>
    </row>
    <row r="144" spans="11:12" x14ac:dyDescent="0.25">
      <c r="K144" s="26" t="s">
        <v>14</v>
      </c>
      <c r="L144" s="29">
        <v>3.7900000000000003E-2</v>
      </c>
    </row>
    <row r="145" spans="11:12" x14ac:dyDescent="0.25">
      <c r="K145" s="26" t="s">
        <v>13</v>
      </c>
      <c r="L145" s="29">
        <v>1.6400000000000001E-2</v>
      </c>
    </row>
    <row r="146" spans="11:12" x14ac:dyDescent="0.25">
      <c r="K146" s="26" t="s">
        <v>12</v>
      </c>
      <c r="L146" s="29">
        <v>5.3499999999999999E-2</v>
      </c>
    </row>
    <row r="147" spans="11:12" x14ac:dyDescent="0.25">
      <c r="K147" s="26" t="s">
        <v>11</v>
      </c>
      <c r="L147" s="29">
        <v>2.2200000000000001E-2</v>
      </c>
    </row>
    <row r="148" spans="11:12" x14ac:dyDescent="0.25">
      <c r="K148" s="26" t="s">
        <v>10</v>
      </c>
      <c r="L148" s="29">
        <v>9.2200000000000004E-2</v>
      </c>
    </row>
    <row r="149" spans="11:12" x14ac:dyDescent="0.25">
      <c r="K149" s="26" t="s">
        <v>9</v>
      </c>
      <c r="L149" s="29">
        <v>7.0099999999999996E-2</v>
      </c>
    </row>
    <row r="150" spans="11:12" x14ac:dyDescent="0.25">
      <c r="K150" s="26" t="s">
        <v>8</v>
      </c>
      <c r="L150" s="29">
        <v>6.4399999999999999E-2</v>
      </c>
    </row>
    <row r="151" spans="11:12" x14ac:dyDescent="0.25">
      <c r="K151" s="26" t="s">
        <v>7</v>
      </c>
      <c r="L151" s="29">
        <v>9.11E-2</v>
      </c>
    </row>
    <row r="152" spans="11:12" x14ac:dyDescent="0.25">
      <c r="K152" s="26" t="s">
        <v>6</v>
      </c>
      <c r="L152" s="29">
        <v>0.1444</v>
      </c>
    </row>
    <row r="153" spans="11:12" x14ac:dyDescent="0.25">
      <c r="K153" s="26" t="s">
        <v>5</v>
      </c>
      <c r="L153" s="29">
        <v>1.32E-2</v>
      </c>
    </row>
    <row r="154" spans="11:12" x14ac:dyDescent="0.25">
      <c r="K154" s="26" t="s">
        <v>3</v>
      </c>
      <c r="L154" s="29">
        <v>3.2300000000000002E-2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98.972700000000003</v>
      </c>
    </row>
    <row r="455" spans="11:12" x14ac:dyDescent="0.25">
      <c r="K455" s="48">
        <v>43918</v>
      </c>
      <c r="L455" s="30">
        <v>95.550700000000006</v>
      </c>
    </row>
    <row r="456" spans="11:12" x14ac:dyDescent="0.25">
      <c r="K456" s="48">
        <v>43925</v>
      </c>
      <c r="L456" s="30">
        <v>93.128699999999995</v>
      </c>
    </row>
    <row r="457" spans="11:12" x14ac:dyDescent="0.25">
      <c r="K457" s="48">
        <v>43932</v>
      </c>
      <c r="L457" s="30">
        <v>91.928100000000001</v>
      </c>
    </row>
    <row r="458" spans="11:12" x14ac:dyDescent="0.25">
      <c r="K458" s="48">
        <v>43939</v>
      </c>
      <c r="L458" s="30">
        <v>91.740700000000004</v>
      </c>
    </row>
    <row r="459" spans="11:12" x14ac:dyDescent="0.25">
      <c r="K459" s="48">
        <v>43946</v>
      </c>
      <c r="L459" s="30">
        <v>92.093100000000007</v>
      </c>
    </row>
    <row r="460" spans="11:12" x14ac:dyDescent="0.25">
      <c r="K460" s="48">
        <v>43953</v>
      </c>
      <c r="L460" s="30">
        <v>92.669399999999996</v>
      </c>
    </row>
    <row r="461" spans="11:12" x14ac:dyDescent="0.25">
      <c r="K461" s="48">
        <v>43960</v>
      </c>
      <c r="L461" s="30">
        <v>93.485100000000003</v>
      </c>
    </row>
    <row r="462" spans="11:12" x14ac:dyDescent="0.25">
      <c r="K462" s="48">
        <v>43967</v>
      </c>
      <c r="L462" s="30">
        <v>94.279600000000002</v>
      </c>
    </row>
    <row r="463" spans="11:12" x14ac:dyDescent="0.25">
      <c r="K463" s="48">
        <v>43974</v>
      </c>
      <c r="L463" s="30">
        <v>94.783600000000007</v>
      </c>
    </row>
    <row r="464" spans="11:12" x14ac:dyDescent="0.25">
      <c r="K464" s="48">
        <v>43981</v>
      </c>
      <c r="L464" s="30">
        <v>95.436000000000007</v>
      </c>
    </row>
    <row r="465" spans="11:12" x14ac:dyDescent="0.25">
      <c r="K465" s="48">
        <v>43988</v>
      </c>
      <c r="L465" s="30">
        <v>96.604900000000001</v>
      </c>
    </row>
    <row r="466" spans="11:12" x14ac:dyDescent="0.25">
      <c r="K466" s="48">
        <v>43995</v>
      </c>
      <c r="L466" s="30">
        <v>96.615399999999994</v>
      </c>
    </row>
    <row r="467" spans="11:12" x14ac:dyDescent="0.25">
      <c r="K467" s="48">
        <v>44002</v>
      </c>
      <c r="L467" s="30">
        <v>96.585499999999996</v>
      </c>
    </row>
    <row r="468" spans="11:12" x14ac:dyDescent="0.25">
      <c r="K468" s="48">
        <v>44009</v>
      </c>
      <c r="L468" s="30">
        <v>96.574200000000005</v>
      </c>
    </row>
    <row r="469" spans="11:12" x14ac:dyDescent="0.25">
      <c r="K469" s="48">
        <v>44016</v>
      </c>
      <c r="L469" s="30">
        <v>97.9739</v>
      </c>
    </row>
    <row r="470" spans="11:12" x14ac:dyDescent="0.25">
      <c r="K470" s="48">
        <v>44023</v>
      </c>
      <c r="L470" s="30">
        <v>99.322900000000004</v>
      </c>
    </row>
    <row r="471" spans="11:12" x14ac:dyDescent="0.25">
      <c r="K471" s="48">
        <v>44030</v>
      </c>
      <c r="L471" s="30">
        <v>99.421700000000001</v>
      </c>
    </row>
    <row r="472" spans="11:12" x14ac:dyDescent="0.25">
      <c r="K472" s="48">
        <v>44037</v>
      </c>
      <c r="L472" s="30">
        <v>99.715400000000002</v>
      </c>
    </row>
    <row r="473" spans="11:12" x14ac:dyDescent="0.25">
      <c r="K473" s="48">
        <v>44044</v>
      </c>
      <c r="L473" s="30">
        <v>100.08410000000001</v>
      </c>
    </row>
    <row r="474" spans="11:12" x14ac:dyDescent="0.25">
      <c r="K474" s="48">
        <v>44051</v>
      </c>
      <c r="L474" s="30">
        <v>100.2503</v>
      </c>
    </row>
    <row r="475" spans="11:12" x14ac:dyDescent="0.25">
      <c r="K475" s="48">
        <v>44058</v>
      </c>
      <c r="L475" s="30">
        <v>100.3485</v>
      </c>
    </row>
    <row r="476" spans="11:12" x14ac:dyDescent="0.25">
      <c r="K476" s="48">
        <v>44065</v>
      </c>
      <c r="L476" s="30">
        <v>100.47629999999999</v>
      </c>
    </row>
    <row r="477" spans="11:12" x14ac:dyDescent="0.25">
      <c r="K477" s="48">
        <v>44072</v>
      </c>
      <c r="L477" s="30">
        <v>100.4755</v>
      </c>
    </row>
    <row r="478" spans="11:12" x14ac:dyDescent="0.25">
      <c r="K478" s="48">
        <v>44079</v>
      </c>
      <c r="L478" s="30">
        <v>100.92829999999999</v>
      </c>
    </row>
    <row r="479" spans="11:12" x14ac:dyDescent="0.25">
      <c r="K479" s="48">
        <v>44086</v>
      </c>
      <c r="L479" s="30">
        <v>101.1687</v>
      </c>
    </row>
    <row r="480" spans="11:12" x14ac:dyDescent="0.25">
      <c r="K480" s="48">
        <v>44093</v>
      </c>
      <c r="L480" s="30">
        <v>101.35509999999999</v>
      </c>
    </row>
    <row r="481" spans="11:12" x14ac:dyDescent="0.25">
      <c r="K481" s="48">
        <v>44100</v>
      </c>
      <c r="L481" s="30">
        <v>101.3066</v>
      </c>
    </row>
    <row r="482" spans="11:12" x14ac:dyDescent="0.25">
      <c r="K482" s="48">
        <v>44107</v>
      </c>
      <c r="L482" s="30">
        <v>100.2475</v>
      </c>
    </row>
    <row r="483" spans="11:12" x14ac:dyDescent="0.25">
      <c r="K483" s="48">
        <v>44114</v>
      </c>
      <c r="L483" s="30">
        <v>100.0326</v>
      </c>
    </row>
    <row r="484" spans="11:12" x14ac:dyDescent="0.25">
      <c r="K484" s="48">
        <v>44121</v>
      </c>
      <c r="L484" s="30">
        <v>101.0014</v>
      </c>
    </row>
    <row r="485" spans="11:12" x14ac:dyDescent="0.25">
      <c r="K485" s="48">
        <v>44128</v>
      </c>
      <c r="L485" s="30">
        <v>101.2884</v>
      </c>
    </row>
    <row r="486" spans="11:12" x14ac:dyDescent="0.25">
      <c r="K486" s="48">
        <v>44135</v>
      </c>
      <c r="L486" s="30">
        <v>101.25020000000001</v>
      </c>
    </row>
    <row r="487" spans="11:12" x14ac:dyDescent="0.25">
      <c r="K487" s="48">
        <v>44142</v>
      </c>
      <c r="L487" s="30">
        <v>101.7555</v>
      </c>
    </row>
    <row r="488" spans="11:12" x14ac:dyDescent="0.25">
      <c r="K488" s="48">
        <v>44149</v>
      </c>
      <c r="L488" s="30">
        <v>102.4349</v>
      </c>
    </row>
    <row r="489" spans="11:12" x14ac:dyDescent="0.25">
      <c r="K489" s="48">
        <v>44156</v>
      </c>
      <c r="L489" s="30">
        <v>102.99639999999999</v>
      </c>
    </row>
    <row r="490" spans="11:12" x14ac:dyDescent="0.25">
      <c r="K490" s="48">
        <v>44163</v>
      </c>
      <c r="L490" s="30">
        <v>103.13939999999999</v>
      </c>
    </row>
    <row r="491" spans="11:12" x14ac:dyDescent="0.25">
      <c r="K491" s="48">
        <v>44170</v>
      </c>
      <c r="L491" s="30">
        <v>103.3295</v>
      </c>
    </row>
    <row r="492" spans="11:12" x14ac:dyDescent="0.25">
      <c r="K492" s="48">
        <v>44177</v>
      </c>
      <c r="L492" s="30">
        <v>103.3295</v>
      </c>
    </row>
    <row r="493" spans="11:12" x14ac:dyDescent="0.25">
      <c r="K493" s="48">
        <v>44184</v>
      </c>
      <c r="L493" s="30">
        <v>102.5971</v>
      </c>
    </row>
    <row r="494" spans="11:12" x14ac:dyDescent="0.25">
      <c r="K494" s="48">
        <v>44191</v>
      </c>
      <c r="L494" s="30">
        <v>98.945899999999995</v>
      </c>
    </row>
    <row r="495" spans="11:12" x14ac:dyDescent="0.25">
      <c r="K495" s="48">
        <v>44198</v>
      </c>
      <c r="L495" s="30">
        <v>95.900700000000001</v>
      </c>
    </row>
    <row r="496" spans="11:12" x14ac:dyDescent="0.25">
      <c r="K496" s="48">
        <v>44205</v>
      </c>
      <c r="L496" s="30">
        <v>97.298500000000004</v>
      </c>
    </row>
    <row r="497" spans="11:12" x14ac:dyDescent="0.25">
      <c r="K497" s="48">
        <v>44212</v>
      </c>
      <c r="L497" s="30">
        <v>99.463499999999996</v>
      </c>
    </row>
    <row r="498" spans="11:12" x14ac:dyDescent="0.25">
      <c r="K498" s="48">
        <v>44219</v>
      </c>
      <c r="L498" s="30">
        <v>100.3716</v>
      </c>
    </row>
    <row r="499" spans="11:12" x14ac:dyDescent="0.25">
      <c r="K499" s="48">
        <v>44226</v>
      </c>
      <c r="L499" s="30">
        <v>100.8661</v>
      </c>
    </row>
    <row r="500" spans="11:12" x14ac:dyDescent="0.25">
      <c r="K500" s="48">
        <v>44233</v>
      </c>
      <c r="L500" s="30">
        <v>101.2551</v>
      </c>
    </row>
    <row r="501" spans="11:12" x14ac:dyDescent="0.25">
      <c r="K501" s="48">
        <v>44240</v>
      </c>
      <c r="L501" s="30">
        <v>102.0074</v>
      </c>
    </row>
    <row r="502" spans="11:12" x14ac:dyDescent="0.25">
      <c r="K502" s="48">
        <v>44247</v>
      </c>
      <c r="L502" s="30">
        <v>102.0779</v>
      </c>
    </row>
    <row r="503" spans="11:12" x14ac:dyDescent="0.25">
      <c r="K503" s="48">
        <v>44254</v>
      </c>
      <c r="L503" s="30">
        <v>102.43259999999999</v>
      </c>
    </row>
    <row r="504" spans="11:12" x14ac:dyDescent="0.25">
      <c r="K504" s="48">
        <v>44261</v>
      </c>
      <c r="L504" s="30">
        <v>102.6737</v>
      </c>
    </row>
    <row r="505" spans="11:12" x14ac:dyDescent="0.25">
      <c r="K505" s="48">
        <v>44268</v>
      </c>
      <c r="L505" s="30">
        <v>103.0313</v>
      </c>
    </row>
    <row r="506" spans="11:12" x14ac:dyDescent="0.25">
      <c r="K506" s="48">
        <v>44275</v>
      </c>
      <c r="L506" s="30">
        <v>103.3005</v>
      </c>
    </row>
    <row r="507" spans="11:12" x14ac:dyDescent="0.25">
      <c r="K507" s="48">
        <v>44282</v>
      </c>
      <c r="L507" s="30">
        <v>103.583</v>
      </c>
    </row>
    <row r="508" spans="11:12" x14ac:dyDescent="0.25">
      <c r="K508" s="48">
        <v>44289</v>
      </c>
      <c r="L508" s="30">
        <v>102.8374</v>
      </c>
    </row>
    <row r="509" spans="11:12" x14ac:dyDescent="0.25">
      <c r="K509" s="48">
        <v>44296</v>
      </c>
      <c r="L509" s="30">
        <v>102.12</v>
      </c>
    </row>
    <row r="510" spans="11:12" x14ac:dyDescent="0.25">
      <c r="K510" s="48">
        <v>44303</v>
      </c>
      <c r="L510" s="30">
        <v>102.18300000000001</v>
      </c>
    </row>
    <row r="511" spans="11:12" x14ac:dyDescent="0.25">
      <c r="K511" s="48">
        <v>44310</v>
      </c>
      <c r="L511" s="30">
        <v>102.3784</v>
      </c>
    </row>
    <row r="512" spans="11:12" x14ac:dyDescent="0.25">
      <c r="K512" s="48">
        <v>44317</v>
      </c>
      <c r="L512" s="30">
        <v>102.5915</v>
      </c>
    </row>
    <row r="513" spans="11:12" x14ac:dyDescent="0.25">
      <c r="K513" s="48">
        <v>44324</v>
      </c>
      <c r="L513" s="30">
        <v>102.554</v>
      </c>
    </row>
    <row r="514" spans="11:12" x14ac:dyDescent="0.25">
      <c r="K514" s="48">
        <v>44331</v>
      </c>
      <c r="L514" s="30">
        <v>103.1097</v>
      </c>
    </row>
    <row r="515" spans="11:12" x14ac:dyDescent="0.25">
      <c r="K515" s="48">
        <v>44338</v>
      </c>
      <c r="L515" s="30">
        <v>103.4478</v>
      </c>
    </row>
    <row r="516" spans="11:12" x14ac:dyDescent="0.25">
      <c r="K516" s="48">
        <v>44345</v>
      </c>
      <c r="L516" s="30">
        <v>103.3489</v>
      </c>
    </row>
    <row r="517" spans="11:12" x14ac:dyDescent="0.25">
      <c r="K517" s="48">
        <v>44352</v>
      </c>
      <c r="L517" s="30">
        <v>103.0317</v>
      </c>
    </row>
    <row r="518" spans="11:12" x14ac:dyDescent="0.25">
      <c r="K518" s="48">
        <v>44359</v>
      </c>
      <c r="L518" s="30">
        <v>102.9862</v>
      </c>
    </row>
    <row r="519" spans="11:12" x14ac:dyDescent="0.25">
      <c r="K519" s="48">
        <v>44366</v>
      </c>
      <c r="L519" s="30">
        <v>103.1323</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100.16719999999999</v>
      </c>
    </row>
    <row r="603" spans="11:12" x14ac:dyDescent="0.25">
      <c r="K603" s="48">
        <v>43918</v>
      </c>
      <c r="L603" s="30">
        <v>99.118600000000001</v>
      </c>
    </row>
    <row r="604" spans="11:12" x14ac:dyDescent="0.25">
      <c r="K604" s="48">
        <v>43925</v>
      </c>
      <c r="L604" s="30">
        <v>96.962299999999999</v>
      </c>
    </row>
    <row r="605" spans="11:12" x14ac:dyDescent="0.25">
      <c r="K605" s="48">
        <v>43932</v>
      </c>
      <c r="L605" s="30">
        <v>94.226799999999997</v>
      </c>
    </row>
    <row r="606" spans="11:12" x14ac:dyDescent="0.25">
      <c r="K606" s="48">
        <v>43939</v>
      </c>
      <c r="L606" s="30">
        <v>94.141900000000007</v>
      </c>
    </row>
    <row r="607" spans="11:12" x14ac:dyDescent="0.25">
      <c r="K607" s="48">
        <v>43946</v>
      </c>
      <c r="L607" s="30">
        <v>93.754400000000004</v>
      </c>
    </row>
    <row r="608" spans="11:12" x14ac:dyDescent="0.25">
      <c r="K608" s="48">
        <v>43953</v>
      </c>
      <c r="L608" s="30">
        <v>94.1935</v>
      </c>
    </row>
    <row r="609" spans="11:12" x14ac:dyDescent="0.25">
      <c r="K609" s="48">
        <v>43960</v>
      </c>
      <c r="L609" s="30">
        <v>92.551900000000003</v>
      </c>
    </row>
    <row r="610" spans="11:12" x14ac:dyDescent="0.25">
      <c r="K610" s="48">
        <v>43967</v>
      </c>
      <c r="L610" s="30">
        <v>92.024600000000007</v>
      </c>
    </row>
    <row r="611" spans="11:12" x14ac:dyDescent="0.25">
      <c r="K611" s="48">
        <v>43974</v>
      </c>
      <c r="L611" s="30">
        <v>91.915599999999998</v>
      </c>
    </row>
    <row r="612" spans="11:12" x14ac:dyDescent="0.25">
      <c r="K612" s="48">
        <v>43981</v>
      </c>
      <c r="L612" s="30">
        <v>94.445899999999995</v>
      </c>
    </row>
    <row r="613" spans="11:12" x14ac:dyDescent="0.25">
      <c r="K613" s="48">
        <v>43988</v>
      </c>
      <c r="L613" s="30">
        <v>96.317400000000006</v>
      </c>
    </row>
    <row r="614" spans="11:12" x14ac:dyDescent="0.25">
      <c r="K614" s="48">
        <v>43995</v>
      </c>
      <c r="L614" s="30">
        <v>96.6965</v>
      </c>
    </row>
    <row r="615" spans="11:12" x14ac:dyDescent="0.25">
      <c r="K615" s="48">
        <v>44002</v>
      </c>
      <c r="L615" s="30">
        <v>97.959400000000002</v>
      </c>
    </row>
    <row r="616" spans="11:12" x14ac:dyDescent="0.25">
      <c r="K616" s="48">
        <v>44009</v>
      </c>
      <c r="L616" s="30">
        <v>97.224299999999999</v>
      </c>
    </row>
    <row r="617" spans="11:12" x14ac:dyDescent="0.25">
      <c r="K617" s="48">
        <v>44016</v>
      </c>
      <c r="L617" s="30">
        <v>98.825199999999995</v>
      </c>
    </row>
    <row r="618" spans="11:12" x14ac:dyDescent="0.25">
      <c r="K618" s="48">
        <v>44023</v>
      </c>
      <c r="L618" s="30">
        <v>96.563999999999993</v>
      </c>
    </row>
    <row r="619" spans="11:12" x14ac:dyDescent="0.25">
      <c r="K619" s="48">
        <v>44030</v>
      </c>
      <c r="L619" s="30">
        <v>96.373699999999999</v>
      </c>
    </row>
    <row r="620" spans="11:12" x14ac:dyDescent="0.25">
      <c r="K620" s="48">
        <v>44037</v>
      </c>
      <c r="L620" s="30">
        <v>96.430300000000003</v>
      </c>
    </row>
    <row r="621" spans="11:12" x14ac:dyDescent="0.25">
      <c r="K621" s="48">
        <v>44044</v>
      </c>
      <c r="L621" s="30">
        <v>97.0685</v>
      </c>
    </row>
    <row r="622" spans="11:12" x14ac:dyDescent="0.25">
      <c r="K622" s="48">
        <v>44051</v>
      </c>
      <c r="L622" s="30">
        <v>97.852800000000002</v>
      </c>
    </row>
    <row r="623" spans="11:12" x14ac:dyDescent="0.25">
      <c r="K623" s="48">
        <v>44058</v>
      </c>
      <c r="L623" s="30">
        <v>97.546499999999995</v>
      </c>
    </row>
    <row r="624" spans="11:12" x14ac:dyDescent="0.25">
      <c r="K624" s="48">
        <v>44065</v>
      </c>
      <c r="L624" s="30">
        <v>97.407499999999999</v>
      </c>
    </row>
    <row r="625" spans="11:12" x14ac:dyDescent="0.25">
      <c r="K625" s="48">
        <v>44072</v>
      </c>
      <c r="L625" s="30">
        <v>97.501800000000003</v>
      </c>
    </row>
    <row r="626" spans="11:12" x14ac:dyDescent="0.25">
      <c r="K626" s="48">
        <v>44079</v>
      </c>
      <c r="L626" s="30">
        <v>99.51</v>
      </c>
    </row>
    <row r="627" spans="11:12" x14ac:dyDescent="0.25">
      <c r="K627" s="48">
        <v>44086</v>
      </c>
      <c r="L627" s="30">
        <v>100.51349999999999</v>
      </c>
    </row>
    <row r="628" spans="11:12" x14ac:dyDescent="0.25">
      <c r="K628" s="48">
        <v>44093</v>
      </c>
      <c r="L628" s="30">
        <v>103.0831</v>
      </c>
    </row>
    <row r="629" spans="11:12" x14ac:dyDescent="0.25">
      <c r="K629" s="48">
        <v>44100</v>
      </c>
      <c r="L629" s="30">
        <v>101.9813</v>
      </c>
    </row>
    <row r="630" spans="11:12" x14ac:dyDescent="0.25">
      <c r="K630" s="48">
        <v>44107</v>
      </c>
      <c r="L630" s="30">
        <v>98.580799999999996</v>
      </c>
    </row>
    <row r="631" spans="11:12" x14ac:dyDescent="0.25">
      <c r="K631" s="48">
        <v>44114</v>
      </c>
      <c r="L631" s="30">
        <v>97.400099999999995</v>
      </c>
    </row>
    <row r="632" spans="11:12" x14ac:dyDescent="0.25">
      <c r="K632" s="48">
        <v>44121</v>
      </c>
      <c r="L632" s="30">
        <v>98.313100000000006</v>
      </c>
    </row>
    <row r="633" spans="11:12" x14ac:dyDescent="0.25">
      <c r="K633" s="48">
        <v>44128</v>
      </c>
      <c r="L633" s="30">
        <v>97.222099999999998</v>
      </c>
    </row>
    <row r="634" spans="11:12" x14ac:dyDescent="0.25">
      <c r="K634" s="48">
        <v>44135</v>
      </c>
      <c r="L634" s="30">
        <v>97.007099999999994</v>
      </c>
    </row>
    <row r="635" spans="11:12" x14ac:dyDescent="0.25">
      <c r="K635" s="48">
        <v>44142</v>
      </c>
      <c r="L635" s="30">
        <v>98.629499999999993</v>
      </c>
    </row>
    <row r="636" spans="11:12" x14ac:dyDescent="0.25">
      <c r="K636" s="48">
        <v>44149</v>
      </c>
      <c r="L636" s="30">
        <v>99.701400000000007</v>
      </c>
    </row>
    <row r="637" spans="11:12" x14ac:dyDescent="0.25">
      <c r="K637" s="48">
        <v>44156</v>
      </c>
      <c r="L637" s="30">
        <v>99.847200000000001</v>
      </c>
    </row>
    <row r="638" spans="11:12" x14ac:dyDescent="0.25">
      <c r="K638" s="48">
        <v>44163</v>
      </c>
      <c r="L638" s="30">
        <v>101.5162</v>
      </c>
    </row>
    <row r="639" spans="11:12" x14ac:dyDescent="0.25">
      <c r="K639" s="48">
        <v>44170</v>
      </c>
      <c r="L639" s="30">
        <v>102.6356</v>
      </c>
    </row>
    <row r="640" spans="11:12" x14ac:dyDescent="0.25">
      <c r="K640" s="48">
        <v>44177</v>
      </c>
      <c r="L640" s="30">
        <v>102.9102</v>
      </c>
    </row>
    <row r="641" spans="11:12" x14ac:dyDescent="0.25">
      <c r="K641" s="48">
        <v>44184</v>
      </c>
      <c r="L641" s="30">
        <v>103.27509999999999</v>
      </c>
    </row>
    <row r="642" spans="11:12" x14ac:dyDescent="0.25">
      <c r="K642" s="48">
        <v>44191</v>
      </c>
      <c r="L642" s="30">
        <v>98.352400000000003</v>
      </c>
    </row>
    <row r="643" spans="11:12" x14ac:dyDescent="0.25">
      <c r="K643" s="48">
        <v>44198</v>
      </c>
      <c r="L643" s="30">
        <v>95.188699999999997</v>
      </c>
    </row>
    <row r="644" spans="11:12" x14ac:dyDescent="0.25">
      <c r="K644" s="48">
        <v>44205</v>
      </c>
      <c r="L644" s="30">
        <v>95.8108</v>
      </c>
    </row>
    <row r="645" spans="11:12" x14ac:dyDescent="0.25">
      <c r="K645" s="48">
        <v>44212</v>
      </c>
      <c r="L645" s="30">
        <v>97.5595</v>
      </c>
    </row>
    <row r="646" spans="11:12" x14ac:dyDescent="0.25">
      <c r="K646" s="48">
        <v>44219</v>
      </c>
      <c r="L646" s="30">
        <v>98.052199999999999</v>
      </c>
    </row>
    <row r="647" spans="11:12" x14ac:dyDescent="0.25">
      <c r="K647" s="48">
        <v>44226</v>
      </c>
      <c r="L647" s="30">
        <v>98.482399999999998</v>
      </c>
    </row>
    <row r="648" spans="11:12" x14ac:dyDescent="0.25">
      <c r="K648" s="48">
        <v>44233</v>
      </c>
      <c r="L648" s="30">
        <v>102.4371</v>
      </c>
    </row>
    <row r="649" spans="11:12" x14ac:dyDescent="0.25">
      <c r="K649" s="48">
        <v>44240</v>
      </c>
      <c r="L649" s="30">
        <v>103.9575</v>
      </c>
    </row>
    <row r="650" spans="11:12" x14ac:dyDescent="0.25">
      <c r="K650" s="48">
        <v>44247</v>
      </c>
      <c r="L650" s="30">
        <v>104.08620000000001</v>
      </c>
    </row>
    <row r="651" spans="11:12" x14ac:dyDescent="0.25">
      <c r="K651" s="48">
        <v>44254</v>
      </c>
      <c r="L651" s="30">
        <v>104.2612</v>
      </c>
    </row>
    <row r="652" spans="11:12" x14ac:dyDescent="0.25">
      <c r="K652" s="48">
        <v>44261</v>
      </c>
      <c r="L652" s="30">
        <v>104.83320000000001</v>
      </c>
    </row>
    <row r="653" spans="11:12" x14ac:dyDescent="0.25">
      <c r="K653" s="48">
        <v>44268</v>
      </c>
      <c r="L653" s="30">
        <v>104.46510000000001</v>
      </c>
    </row>
    <row r="654" spans="11:12" x14ac:dyDescent="0.25">
      <c r="K654" s="48">
        <v>44275</v>
      </c>
      <c r="L654" s="30">
        <v>105.2709</v>
      </c>
    </row>
    <row r="655" spans="11:12" x14ac:dyDescent="0.25">
      <c r="K655" s="48">
        <v>44282</v>
      </c>
      <c r="L655" s="30">
        <v>106.44199999999999</v>
      </c>
    </row>
    <row r="656" spans="11:12" x14ac:dyDescent="0.25">
      <c r="K656" s="48">
        <v>44289</v>
      </c>
      <c r="L656" s="30">
        <v>105.5907</v>
      </c>
    </row>
    <row r="657" spans="11:12" x14ac:dyDescent="0.25">
      <c r="K657" s="48">
        <v>44296</v>
      </c>
      <c r="L657" s="30">
        <v>103.48399999999999</v>
      </c>
    </row>
    <row r="658" spans="11:12" x14ac:dyDescent="0.25">
      <c r="K658" s="48">
        <v>44303</v>
      </c>
      <c r="L658" s="30">
        <v>103.846</v>
      </c>
    </row>
    <row r="659" spans="11:12" x14ac:dyDescent="0.25">
      <c r="K659" s="48">
        <v>44310</v>
      </c>
      <c r="L659" s="30">
        <v>103.2897</v>
      </c>
    </row>
    <row r="660" spans="11:12" x14ac:dyDescent="0.25">
      <c r="K660" s="48">
        <v>44317</v>
      </c>
      <c r="L660" s="30">
        <v>103.7039</v>
      </c>
    </row>
    <row r="661" spans="11:12" x14ac:dyDescent="0.25">
      <c r="K661" s="48">
        <v>44324</v>
      </c>
      <c r="L661" s="30">
        <v>102.2717</v>
      </c>
    </row>
    <row r="662" spans="11:12" x14ac:dyDescent="0.25">
      <c r="K662" s="48">
        <v>44331</v>
      </c>
      <c r="L662" s="30">
        <v>103.2671</v>
      </c>
    </row>
    <row r="663" spans="11:12" x14ac:dyDescent="0.25">
      <c r="K663" s="48">
        <v>44338</v>
      </c>
      <c r="L663" s="30">
        <v>103.56489999999999</v>
      </c>
    </row>
    <row r="664" spans="11:12" x14ac:dyDescent="0.25">
      <c r="K664" s="48">
        <v>44345</v>
      </c>
      <c r="L664" s="30">
        <v>103.2573</v>
      </c>
    </row>
    <row r="665" spans="11:12" x14ac:dyDescent="0.25">
      <c r="K665" s="48">
        <v>44352</v>
      </c>
      <c r="L665" s="30">
        <v>102.9002</v>
      </c>
    </row>
    <row r="666" spans="11:12" x14ac:dyDescent="0.25">
      <c r="K666" s="48">
        <v>44359</v>
      </c>
      <c r="L666" s="30">
        <v>103.00109999999999</v>
      </c>
    </row>
    <row r="667" spans="11:12" x14ac:dyDescent="0.25">
      <c r="K667" s="48">
        <v>44366</v>
      </c>
      <c r="L667" s="30">
        <v>103.2705</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795F-9AF3-4589-81A7-4DF82F4F9CAD}">
  <sheetPr codeName="Sheet4">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34</v>
      </c>
    </row>
    <row r="2" spans="1:12" ht="19.5" customHeight="1" x14ac:dyDescent="0.3">
      <c r="A2" s="51" t="str">
        <f>"Weekly Payroll Jobs and Wages in Australia - " &amp;$L$1</f>
        <v>Weekly Payroll Jobs and Wages in Australia - Victoria</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Victoria</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Victoria</v>
      </c>
      <c r="C10" s="73"/>
      <c r="D10" s="73"/>
      <c r="E10" s="73"/>
      <c r="F10" s="73"/>
      <c r="G10" s="73"/>
      <c r="H10" s="73"/>
      <c r="I10" s="74"/>
      <c r="J10" s="21"/>
      <c r="K10" s="37"/>
      <c r="L10" s="30"/>
    </row>
    <row r="11" spans="1:12" x14ac:dyDescent="0.25">
      <c r="A11" s="42" t="s">
        <v>30</v>
      </c>
      <c r="B11" s="21">
        <v>1.8819405290211977E-2</v>
      </c>
      <c r="C11" s="21">
        <v>-1.8526796054301298E-2</v>
      </c>
      <c r="D11" s="21">
        <v>6.4641095176127816E-3</v>
      </c>
      <c r="E11" s="21">
        <v>-2.0936143477267022E-3</v>
      </c>
      <c r="F11" s="21">
        <v>4.8977670989508004E-2</v>
      </c>
      <c r="G11" s="21">
        <v>-1.2530142154778989E-2</v>
      </c>
      <c r="H11" s="21">
        <v>7.8825817396717124E-3</v>
      </c>
      <c r="I11" s="43">
        <v>-3.8651919464161022E-3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-3.6352740123821725E-3</v>
      </c>
      <c r="C13" s="21">
        <v>-1.6456231891232576E-2</v>
      </c>
      <c r="D13" s="21">
        <v>7.4130616375878144E-3</v>
      </c>
      <c r="E13" s="21">
        <v>-3.5870152120629495E-3</v>
      </c>
      <c r="F13" s="21">
        <v>2.4194245542926485E-2</v>
      </c>
      <c r="G13" s="21">
        <v>-1.1366132115345984E-2</v>
      </c>
      <c r="H13" s="21">
        <v>7.1972283425996153E-3</v>
      </c>
      <c r="I13" s="43">
        <v>-5.6803122433577435E-3</v>
      </c>
      <c r="J13" s="21"/>
      <c r="K13" s="29"/>
      <c r="L13" s="30"/>
    </row>
    <row r="14" spans="1:12" x14ac:dyDescent="0.25">
      <c r="A14" s="44" t="s">
        <v>27</v>
      </c>
      <c r="B14" s="21">
        <v>1.5408430753081293E-2</v>
      </c>
      <c r="C14" s="21">
        <v>-2.1334535947811095E-2</v>
      </c>
      <c r="D14" s="21">
        <v>4.3629761790546784E-3</v>
      </c>
      <c r="E14" s="21">
        <v>-1.6891514260934937E-3</v>
      </c>
      <c r="F14" s="21">
        <v>7.5052397205538579E-2</v>
      </c>
      <c r="G14" s="21">
        <v>-1.458642770184182E-2</v>
      </c>
      <c r="H14" s="21">
        <v>8.5130369083199486E-3</v>
      </c>
      <c r="I14" s="43">
        <v>-1.7248134313967434E-3</v>
      </c>
      <c r="J14" s="21"/>
      <c r="K14" s="26"/>
      <c r="L14" s="30"/>
    </row>
    <row r="15" spans="1:12" x14ac:dyDescent="0.25">
      <c r="A15" s="44" t="s">
        <v>68</v>
      </c>
      <c r="B15" s="21">
        <v>-4.1678008803428646E-2</v>
      </c>
      <c r="C15" s="21">
        <v>-4.6733369571135053E-2</v>
      </c>
      <c r="D15" s="21">
        <v>4.247213711785025E-2</v>
      </c>
      <c r="E15" s="21">
        <v>2.6188157343591811E-2</v>
      </c>
      <c r="F15" s="21">
        <v>-1.1460571438263845E-2</v>
      </c>
      <c r="G15" s="21">
        <v>-3.8120293703380215E-2</v>
      </c>
      <c r="H15" s="21">
        <v>7.2921995831810582E-2</v>
      </c>
      <c r="I15" s="43">
        <v>3.6180919780526732E-2</v>
      </c>
      <c r="J15" s="21"/>
      <c r="K15" s="38"/>
      <c r="L15" s="30"/>
    </row>
    <row r="16" spans="1:12" x14ac:dyDescent="0.25">
      <c r="A16" s="44" t="s">
        <v>46</v>
      </c>
      <c r="B16" s="21">
        <v>-1.8068889344567851E-2</v>
      </c>
      <c r="C16" s="21">
        <v>-3.9622189774243477E-2</v>
      </c>
      <c r="D16" s="21">
        <v>5.920785621260416E-3</v>
      </c>
      <c r="E16" s="21">
        <v>-1.4977468567870522E-3</v>
      </c>
      <c r="F16" s="21">
        <v>2.6412113766274503E-2</v>
      </c>
      <c r="G16" s="21">
        <v>-3.8857274103716199E-2</v>
      </c>
      <c r="H16" s="21">
        <v>1.4911647304470588E-2</v>
      </c>
      <c r="I16" s="43">
        <v>-3.5799696989303742E-3</v>
      </c>
      <c r="J16" s="21"/>
      <c r="K16" s="29"/>
      <c r="L16" s="30"/>
    </row>
    <row r="17" spans="1:12" x14ac:dyDescent="0.25">
      <c r="A17" s="44" t="s">
        <v>47</v>
      </c>
      <c r="B17" s="21">
        <v>3.0889325698408854E-2</v>
      </c>
      <c r="C17" s="21">
        <v>-1.3458884230064583E-2</v>
      </c>
      <c r="D17" s="21">
        <v>3.4885323768567567E-3</v>
      </c>
      <c r="E17" s="21">
        <v>-3.6172925538429102E-3</v>
      </c>
      <c r="F17" s="21">
        <v>5.6621960669443361E-2</v>
      </c>
      <c r="G17" s="21">
        <v>-1.0722755678152618E-2</v>
      </c>
      <c r="H17" s="21">
        <v>6.9798718876483701E-3</v>
      </c>
      <c r="I17" s="43">
        <v>-6.026657066768526E-3</v>
      </c>
      <c r="J17" s="21"/>
      <c r="K17" s="29"/>
      <c r="L17" s="30"/>
    </row>
    <row r="18" spans="1:12" x14ac:dyDescent="0.25">
      <c r="A18" s="44" t="s">
        <v>48</v>
      </c>
      <c r="B18" s="21">
        <v>2.2575259769280098E-2</v>
      </c>
      <c r="C18" s="21">
        <v>-9.7990004158777788E-3</v>
      </c>
      <c r="D18" s="21">
        <v>4.7851135746583839E-3</v>
      </c>
      <c r="E18" s="21">
        <v>-4.1655531050794892E-3</v>
      </c>
      <c r="F18" s="21">
        <v>3.7381595835749959E-2</v>
      </c>
      <c r="G18" s="21">
        <v>-6.3990338194485075E-3</v>
      </c>
      <c r="H18" s="21">
        <v>5.8559140581118108E-3</v>
      </c>
      <c r="I18" s="43">
        <v>-5.3059192954890699E-3</v>
      </c>
      <c r="J18" s="21"/>
      <c r="K18" s="29"/>
      <c r="L18" s="30"/>
    </row>
    <row r="19" spans="1:12" ht="17.25" customHeight="1" x14ac:dyDescent="0.25">
      <c r="A19" s="44" t="s">
        <v>49</v>
      </c>
      <c r="B19" s="21">
        <v>3.537973011506601E-2</v>
      </c>
      <c r="C19" s="21">
        <v>-7.7441138059997083E-3</v>
      </c>
      <c r="D19" s="21">
        <v>4.9982681817664076E-3</v>
      </c>
      <c r="E19" s="21">
        <v>-3.7453662687396694E-3</v>
      </c>
      <c r="F19" s="21">
        <v>5.3060193065015193E-2</v>
      </c>
      <c r="G19" s="21">
        <v>-5.2057451421769763E-3</v>
      </c>
      <c r="H19" s="21">
        <v>6.6149231186818369E-3</v>
      </c>
      <c r="I19" s="43">
        <v>-2.7218060193046067E-3</v>
      </c>
      <c r="J19" s="61"/>
      <c r="K19" s="31"/>
      <c r="L19" s="30"/>
    </row>
    <row r="20" spans="1:12" x14ac:dyDescent="0.25">
      <c r="A20" s="44" t="s">
        <v>50</v>
      </c>
      <c r="B20" s="21">
        <v>7.0550252094609522E-2</v>
      </c>
      <c r="C20" s="21">
        <v>-3.6892399203162229E-3</v>
      </c>
      <c r="D20" s="21">
        <v>4.6900080834915148E-3</v>
      </c>
      <c r="E20" s="21">
        <v>-5.1302013971060711E-3</v>
      </c>
      <c r="F20" s="21">
        <v>9.9214118776065341E-2</v>
      </c>
      <c r="G20" s="21">
        <v>-2.1483894282126048E-4</v>
      </c>
      <c r="H20" s="21">
        <v>-1.5532666432074294E-3</v>
      </c>
      <c r="I20" s="43">
        <v>-1.8303625724708228E-3</v>
      </c>
      <c r="J20" s="19"/>
      <c r="K20" s="25"/>
      <c r="L20" s="30"/>
    </row>
    <row r="21" spans="1:12" ht="15.75" thickBot="1" x14ac:dyDescent="0.3">
      <c r="A21" s="45" t="s">
        <v>51</v>
      </c>
      <c r="B21" s="46">
        <v>6.5688827232952773E-2</v>
      </c>
      <c r="C21" s="46">
        <v>-8.5327897198813618E-3</v>
      </c>
      <c r="D21" s="46">
        <v>4.198838657605064E-3</v>
      </c>
      <c r="E21" s="46">
        <v>-5.5040807265174241E-3</v>
      </c>
      <c r="F21" s="46">
        <v>0.14683625021900526</v>
      </c>
      <c r="G21" s="46">
        <v>1.1959301086179375E-2</v>
      </c>
      <c r="H21" s="46">
        <v>4.2366942998661727E-4</v>
      </c>
      <c r="I21" s="47">
        <v>1.0487056249300686E-2</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Victoria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Victoria</v>
      </c>
      <c r="B36" s="19"/>
      <c r="C36" s="19"/>
      <c r="D36" s="19"/>
      <c r="E36" s="19"/>
      <c r="F36" s="19"/>
      <c r="G36" s="19"/>
      <c r="H36" s="19"/>
      <c r="I36" s="19"/>
      <c r="J36" s="19"/>
      <c r="K36" s="29" t="s">
        <v>68</v>
      </c>
      <c r="L36" s="30">
        <v>79.400000000000006</v>
      </c>
    </row>
    <row r="37" spans="1:12" x14ac:dyDescent="0.25">
      <c r="B37" s="19"/>
      <c r="C37" s="19"/>
      <c r="D37" s="19"/>
      <c r="E37" s="19"/>
      <c r="F37" s="19"/>
      <c r="G37" s="19"/>
      <c r="H37" s="19"/>
      <c r="I37" s="19"/>
      <c r="J37" s="19"/>
      <c r="K37" s="29" t="s">
        <v>46</v>
      </c>
      <c r="L37" s="30">
        <v>100.21</v>
      </c>
    </row>
    <row r="38" spans="1:12" x14ac:dyDescent="0.25">
      <c r="B38" s="19"/>
      <c r="C38" s="19"/>
      <c r="D38" s="19"/>
      <c r="E38" s="19"/>
      <c r="F38" s="19"/>
      <c r="G38" s="19"/>
      <c r="H38" s="19"/>
      <c r="I38" s="19"/>
      <c r="J38" s="19"/>
      <c r="K38" s="29" t="s">
        <v>47</v>
      </c>
      <c r="L38" s="30">
        <v>102.12</v>
      </c>
    </row>
    <row r="39" spans="1:12" x14ac:dyDescent="0.25">
      <c r="K39" s="31" t="s">
        <v>48</v>
      </c>
      <c r="L39" s="30">
        <v>102.33</v>
      </c>
    </row>
    <row r="40" spans="1:12" x14ac:dyDescent="0.25">
      <c r="K40" s="25" t="s">
        <v>49</v>
      </c>
      <c r="L40" s="30">
        <v>103.38</v>
      </c>
    </row>
    <row r="41" spans="1:12" x14ac:dyDescent="0.25">
      <c r="K41" s="25" t="s">
        <v>50</v>
      </c>
      <c r="L41" s="30">
        <v>106.55</v>
      </c>
    </row>
    <row r="42" spans="1:12" x14ac:dyDescent="0.25">
      <c r="K42" s="25" t="s">
        <v>51</v>
      </c>
      <c r="L42" s="30">
        <v>107.1</v>
      </c>
    </row>
    <row r="43" spans="1:12" x14ac:dyDescent="0.25">
      <c r="K43" s="25"/>
      <c r="L43" s="30"/>
    </row>
    <row r="44" spans="1:12" x14ac:dyDescent="0.25">
      <c r="K44" s="30"/>
      <c r="L44" s="30" t="s">
        <v>23</v>
      </c>
    </row>
    <row r="45" spans="1:12" x14ac:dyDescent="0.25">
      <c r="K45" s="29" t="s">
        <v>68</v>
      </c>
      <c r="L45" s="30">
        <v>72.459999999999994</v>
      </c>
    </row>
    <row r="46" spans="1:12" ht="15.4" customHeight="1" x14ac:dyDescent="0.25">
      <c r="A46" s="56" t="str">
        <f>"Indexed number of payroll jobs held by women by age group, "&amp;$L$1</f>
        <v>Indexed number of payroll jobs held by women by age group, Victoria</v>
      </c>
      <c r="B46" s="19"/>
      <c r="C46" s="19"/>
      <c r="D46" s="19"/>
      <c r="E46" s="19"/>
      <c r="F46" s="19"/>
      <c r="G46" s="19"/>
      <c r="H46" s="19"/>
      <c r="I46" s="19"/>
      <c r="J46" s="19"/>
      <c r="K46" s="29" t="s">
        <v>46</v>
      </c>
      <c r="L46" s="30">
        <v>95.75</v>
      </c>
    </row>
    <row r="47" spans="1:12" ht="15.4" customHeight="1" x14ac:dyDescent="0.25">
      <c r="B47" s="19"/>
      <c r="C47" s="19"/>
      <c r="D47" s="19"/>
      <c r="E47" s="19"/>
      <c r="F47" s="19"/>
      <c r="G47" s="19"/>
      <c r="H47" s="19"/>
      <c r="I47" s="19"/>
      <c r="J47" s="19"/>
      <c r="K47" s="29" t="s">
        <v>47</v>
      </c>
      <c r="L47" s="30">
        <v>100.35</v>
      </c>
    </row>
    <row r="48" spans="1:12" ht="15.4" customHeight="1" x14ac:dyDescent="0.25">
      <c r="B48" s="19"/>
      <c r="C48" s="19"/>
      <c r="D48" s="19"/>
      <c r="E48" s="19"/>
      <c r="F48" s="19"/>
      <c r="G48" s="19"/>
      <c r="H48" s="19"/>
      <c r="I48" s="19"/>
      <c r="J48" s="19"/>
      <c r="K48" s="31" t="s">
        <v>48</v>
      </c>
      <c r="L48" s="30">
        <v>100.98</v>
      </c>
    </row>
    <row r="49" spans="1:12" ht="15.4" customHeight="1" x14ac:dyDescent="0.25">
      <c r="B49" s="19"/>
      <c r="C49" s="19"/>
      <c r="D49" s="19"/>
      <c r="E49" s="19"/>
      <c r="F49" s="19"/>
      <c r="G49" s="19"/>
      <c r="H49" s="19"/>
      <c r="I49" s="19"/>
      <c r="J49" s="19"/>
      <c r="K49" s="25" t="s">
        <v>49</v>
      </c>
      <c r="L49" s="30">
        <v>102.08</v>
      </c>
    </row>
    <row r="50" spans="1:12" ht="15.4" customHeight="1" x14ac:dyDescent="0.25">
      <c r="B50" s="19"/>
      <c r="C50" s="19"/>
      <c r="D50" s="19"/>
      <c r="E50" s="19"/>
      <c r="F50" s="19"/>
      <c r="G50" s="19"/>
      <c r="H50" s="19"/>
      <c r="I50" s="19"/>
      <c r="J50" s="19"/>
      <c r="K50" s="25" t="s">
        <v>50</v>
      </c>
      <c r="L50" s="30">
        <v>105.6</v>
      </c>
    </row>
    <row r="51" spans="1:12" ht="15.4" customHeight="1" x14ac:dyDescent="0.25">
      <c r="B51" s="19"/>
      <c r="C51" s="19"/>
      <c r="D51" s="19"/>
      <c r="E51" s="19"/>
      <c r="F51" s="19"/>
      <c r="G51" s="19"/>
      <c r="H51" s="19"/>
      <c r="I51" s="19"/>
      <c r="J51" s="19"/>
      <c r="K51" s="25" t="s">
        <v>51</v>
      </c>
      <c r="L51" s="30">
        <v>105.46</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74.77</v>
      </c>
    </row>
    <row r="55" spans="1:12" ht="15.4" customHeight="1" x14ac:dyDescent="0.25">
      <c r="A55" s="56" t="str">
        <f>"Change in payroll jobs since week ending "&amp;TEXT($L$3,"dd mmmm yyyy")&amp;" by Industry, "&amp;$L$1</f>
        <v>Change in payroll jobs since week ending 14 March 2020 by Industry, Victoria</v>
      </c>
      <c r="B55" s="19"/>
      <c r="C55" s="19"/>
      <c r="D55" s="19"/>
      <c r="E55" s="19"/>
      <c r="F55" s="19"/>
      <c r="G55" s="19"/>
      <c r="H55" s="19"/>
      <c r="I55" s="19"/>
      <c r="J55" s="19"/>
      <c r="K55" s="29" t="s">
        <v>46</v>
      </c>
      <c r="L55" s="30">
        <v>96.47</v>
      </c>
    </row>
    <row r="56" spans="1:12" ht="15.4" customHeight="1" x14ac:dyDescent="0.25">
      <c r="B56" s="19"/>
      <c r="C56" s="19"/>
      <c r="D56" s="19"/>
      <c r="E56" s="19"/>
      <c r="F56" s="19"/>
      <c r="G56" s="19"/>
      <c r="H56" s="19"/>
      <c r="I56" s="19"/>
      <c r="J56" s="19"/>
      <c r="K56" s="29" t="s">
        <v>47</v>
      </c>
      <c r="L56" s="30">
        <v>100.86</v>
      </c>
    </row>
    <row r="57" spans="1:12" ht="15.4" customHeight="1" x14ac:dyDescent="0.25">
      <c r="B57" s="19"/>
      <c r="C57" s="19"/>
      <c r="D57" s="19"/>
      <c r="E57" s="19"/>
      <c r="F57" s="19"/>
      <c r="G57" s="19"/>
      <c r="H57" s="19"/>
      <c r="I57" s="19"/>
      <c r="J57" s="19"/>
      <c r="K57" s="31" t="s">
        <v>48</v>
      </c>
      <c r="L57" s="30">
        <v>101.62</v>
      </c>
    </row>
    <row r="58" spans="1:12" ht="15.4" customHeight="1" x14ac:dyDescent="0.25">
      <c r="A58" s="19"/>
      <c r="B58" s="19"/>
      <c r="C58" s="19"/>
      <c r="D58" s="19"/>
      <c r="E58" s="19"/>
      <c r="F58" s="19"/>
      <c r="G58" s="19"/>
      <c r="H58" s="19"/>
      <c r="I58" s="19"/>
      <c r="J58" s="19"/>
      <c r="K58" s="25" t="s">
        <v>49</v>
      </c>
      <c r="L58" s="30">
        <v>102.82</v>
      </c>
    </row>
    <row r="59" spans="1:12" ht="15.4" customHeight="1" x14ac:dyDescent="0.25">
      <c r="B59" s="19"/>
      <c r="C59" s="19"/>
      <c r="D59" s="19"/>
      <c r="E59" s="19"/>
      <c r="F59" s="19"/>
      <c r="G59" s="19"/>
      <c r="H59" s="19"/>
      <c r="I59" s="19"/>
      <c r="J59" s="19"/>
      <c r="K59" s="25" t="s">
        <v>50</v>
      </c>
      <c r="L59" s="30">
        <v>106.42</v>
      </c>
    </row>
    <row r="60" spans="1:12" ht="15.4" customHeight="1" x14ac:dyDescent="0.25">
      <c r="K60" s="25" t="s">
        <v>51</v>
      </c>
      <c r="L60" s="30">
        <v>105.99</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82.13</v>
      </c>
    </row>
    <row r="66" spans="1:12" ht="15.4" customHeight="1" x14ac:dyDescent="0.25">
      <c r="K66" s="29" t="s">
        <v>46</v>
      </c>
      <c r="L66" s="30">
        <v>103.12</v>
      </c>
    </row>
    <row r="67" spans="1:12" ht="15.4" customHeight="1" x14ac:dyDescent="0.25">
      <c r="K67" s="29" t="s">
        <v>47</v>
      </c>
      <c r="L67" s="30">
        <v>106.31</v>
      </c>
    </row>
    <row r="68" spans="1:12" ht="15.4" customHeight="1" x14ac:dyDescent="0.25">
      <c r="K68" s="31" t="s">
        <v>48</v>
      </c>
      <c r="L68" s="30">
        <v>103.9</v>
      </c>
    </row>
    <row r="69" spans="1:12" ht="15.4" customHeight="1" x14ac:dyDescent="0.25">
      <c r="K69" s="25" t="s">
        <v>49</v>
      </c>
      <c r="L69" s="30">
        <v>105.15</v>
      </c>
    </row>
    <row r="70" spans="1:12" ht="15.4" customHeight="1" x14ac:dyDescent="0.25">
      <c r="K70" s="25" t="s">
        <v>50</v>
      </c>
      <c r="L70" s="30">
        <v>108.33</v>
      </c>
    </row>
    <row r="71" spans="1:12" ht="15.4" customHeight="1" x14ac:dyDescent="0.25">
      <c r="K71" s="25" t="s">
        <v>51</v>
      </c>
      <c r="L71" s="30">
        <v>107.98</v>
      </c>
    </row>
    <row r="72" spans="1:12" ht="15.4" customHeight="1" x14ac:dyDescent="0.25">
      <c r="K72" s="25"/>
      <c r="L72" s="30"/>
    </row>
    <row r="73" spans="1:12" ht="15.4" customHeight="1" x14ac:dyDescent="0.25">
      <c r="K73" s="26"/>
      <c r="L73" s="30" t="s">
        <v>23</v>
      </c>
    </row>
    <row r="74" spans="1:12" ht="15.4" customHeight="1" x14ac:dyDescent="0.25">
      <c r="K74" s="29" t="s">
        <v>68</v>
      </c>
      <c r="L74" s="30">
        <v>73.540000000000006</v>
      </c>
    </row>
    <row r="75" spans="1:12" ht="15.4" customHeight="1" x14ac:dyDescent="0.25">
      <c r="K75" s="29" t="s">
        <v>46</v>
      </c>
      <c r="L75" s="30">
        <v>98.35</v>
      </c>
    </row>
    <row r="76" spans="1:12" ht="15.4" customHeight="1" x14ac:dyDescent="0.25">
      <c r="K76" s="29" t="s">
        <v>47</v>
      </c>
      <c r="L76" s="30">
        <v>104.53</v>
      </c>
    </row>
    <row r="77" spans="1:12" ht="15.4" customHeight="1" x14ac:dyDescent="0.25">
      <c r="A77" s="56" t="str">
        <f>"Distribution of payroll jobs by industry, "&amp;$L$1</f>
        <v>Distribution of payroll jobs by industry, Victoria</v>
      </c>
      <c r="K77" s="31" t="s">
        <v>48</v>
      </c>
      <c r="L77" s="30">
        <v>102.26</v>
      </c>
    </row>
    <row r="78" spans="1:12" ht="15.4" customHeight="1" x14ac:dyDescent="0.25">
      <c r="K78" s="25" t="s">
        <v>49</v>
      </c>
      <c r="L78" s="30">
        <v>103.79</v>
      </c>
    </row>
    <row r="79" spans="1:12" ht="15.4" customHeight="1" x14ac:dyDescent="0.25">
      <c r="K79" s="25" t="s">
        <v>50</v>
      </c>
      <c r="L79" s="30">
        <v>107.5</v>
      </c>
    </row>
    <row r="80" spans="1:12" ht="15.4" customHeight="1" x14ac:dyDescent="0.25">
      <c r="K80" s="25" t="s">
        <v>51</v>
      </c>
      <c r="L80" s="30">
        <v>106.99</v>
      </c>
    </row>
    <row r="81" spans="1:12" ht="15.4" customHeight="1" x14ac:dyDescent="0.25">
      <c r="K81" s="25"/>
      <c r="L81" s="30"/>
    </row>
    <row r="82" spans="1:12" ht="15.4" customHeight="1" x14ac:dyDescent="0.25">
      <c r="K82" s="27"/>
      <c r="L82" s="30" t="s">
        <v>22</v>
      </c>
    </row>
    <row r="83" spans="1:12" ht="15.4" customHeight="1" x14ac:dyDescent="0.25">
      <c r="K83" s="29" t="s">
        <v>68</v>
      </c>
      <c r="L83" s="30">
        <v>76.510000000000005</v>
      </c>
    </row>
    <row r="84" spans="1:12" ht="15.4" customHeight="1" x14ac:dyDescent="0.25">
      <c r="K84" s="29" t="s">
        <v>46</v>
      </c>
      <c r="L84" s="30">
        <v>98.78</v>
      </c>
    </row>
    <row r="85" spans="1:12" ht="15.4" customHeight="1" x14ac:dyDescent="0.25">
      <c r="K85" s="29" t="s">
        <v>47</v>
      </c>
      <c r="L85" s="30">
        <v>104.72</v>
      </c>
    </row>
    <row r="86" spans="1:12" ht="15.4" customHeight="1" x14ac:dyDescent="0.25">
      <c r="K86" s="31" t="s">
        <v>48</v>
      </c>
      <c r="L86" s="30">
        <v>102.59</v>
      </c>
    </row>
    <row r="87" spans="1:12" ht="15.4" customHeight="1" x14ac:dyDescent="0.25">
      <c r="K87" s="25" t="s">
        <v>49</v>
      </c>
      <c r="L87" s="30">
        <v>104.09</v>
      </c>
    </row>
    <row r="88" spans="1:12" ht="15.4" customHeight="1" x14ac:dyDescent="0.25">
      <c r="K88" s="25" t="s">
        <v>50</v>
      </c>
      <c r="L88" s="30">
        <v>107.67</v>
      </c>
    </row>
    <row r="89" spans="1:12" ht="15.4" customHeight="1" x14ac:dyDescent="0.25">
      <c r="K89" s="25" t="s">
        <v>51</v>
      </c>
      <c r="L89" s="30">
        <v>107.32</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-4.4200000000000003E-2</v>
      </c>
    </row>
    <row r="95" spans="1:12" ht="15" customHeight="1" x14ac:dyDescent="0.25">
      <c r="A95" s="19"/>
      <c r="B95" s="19"/>
      <c r="C95" s="19"/>
      <c r="D95" s="19"/>
      <c r="E95" s="19"/>
      <c r="F95" s="19"/>
      <c r="G95" s="19"/>
      <c r="H95" s="19"/>
      <c r="I95" s="19"/>
      <c r="J95" s="19"/>
      <c r="K95" s="26" t="s">
        <v>0</v>
      </c>
      <c r="L95" s="29">
        <v>9.7999999999999997E-3</v>
      </c>
    </row>
    <row r="96" spans="1:12" ht="15" customHeight="1" x14ac:dyDescent="0.25">
      <c r="B96" s="19"/>
      <c r="C96" s="19"/>
      <c r="D96" s="19"/>
      <c r="E96" s="19"/>
      <c r="F96" s="19"/>
      <c r="G96" s="19"/>
      <c r="H96" s="19"/>
      <c r="I96" s="19"/>
      <c r="J96" s="19"/>
      <c r="K96" s="26" t="s">
        <v>1</v>
      </c>
      <c r="L96" s="29">
        <v>-6.4000000000000003E-3</v>
      </c>
    </row>
    <row r="97" spans="1:12" ht="15" customHeight="1" x14ac:dyDescent="0.25">
      <c r="B97" s="19"/>
      <c r="C97" s="19"/>
      <c r="D97" s="19"/>
      <c r="E97" s="19"/>
      <c r="F97" s="19"/>
      <c r="G97" s="19"/>
      <c r="H97" s="19"/>
      <c r="I97" s="19"/>
      <c r="J97" s="19"/>
      <c r="K97" s="26" t="s">
        <v>18</v>
      </c>
      <c r="L97" s="29">
        <v>3.4200000000000001E-2</v>
      </c>
    </row>
    <row r="98" spans="1:12" ht="15" customHeight="1" x14ac:dyDescent="0.25">
      <c r="A98" s="19"/>
      <c r="B98" s="19"/>
      <c r="C98" s="19"/>
      <c r="D98" s="19"/>
      <c r="E98" s="19"/>
      <c r="F98" s="19"/>
      <c r="G98" s="19"/>
      <c r="H98" s="19"/>
      <c r="I98" s="19"/>
      <c r="J98" s="19"/>
      <c r="K98" s="26" t="s">
        <v>2</v>
      </c>
      <c r="L98" s="29">
        <v>8.0999999999999996E-3</v>
      </c>
    </row>
    <row r="99" spans="1:12" ht="15" customHeight="1" x14ac:dyDescent="0.25">
      <c r="B99" s="19"/>
      <c r="C99" s="19"/>
      <c r="D99" s="19"/>
      <c r="E99" s="19"/>
      <c r="F99" s="19"/>
      <c r="G99" s="19"/>
      <c r="H99" s="19"/>
      <c r="I99" s="19"/>
      <c r="J99" s="19"/>
      <c r="K99" s="26" t="s">
        <v>17</v>
      </c>
      <c r="L99" s="29">
        <v>-1.4800000000000001E-2</v>
      </c>
    </row>
    <row r="100" spans="1:12" ht="15" customHeight="1" x14ac:dyDescent="0.25">
      <c r="A100" s="19"/>
      <c r="B100" s="19"/>
      <c r="C100" s="19"/>
      <c r="D100" s="19"/>
      <c r="E100" s="19"/>
      <c r="F100" s="19"/>
      <c r="G100" s="19"/>
      <c r="H100" s="19"/>
      <c r="I100" s="19"/>
      <c r="J100" s="19"/>
      <c r="K100" s="26" t="s">
        <v>16</v>
      </c>
      <c r="L100" s="29">
        <v>2.24E-2</v>
      </c>
    </row>
    <row r="101" spans="1:12" ht="15" customHeight="1" x14ac:dyDescent="0.25">
      <c r="A101" s="19"/>
      <c r="B101" s="19"/>
      <c r="C101" s="19"/>
      <c r="D101" s="19"/>
      <c r="E101" s="19"/>
      <c r="F101" s="19"/>
      <c r="G101" s="19"/>
      <c r="H101" s="19"/>
      <c r="I101" s="19"/>
      <c r="J101" s="19"/>
      <c r="K101" s="26" t="s">
        <v>15</v>
      </c>
      <c r="L101" s="29">
        <v>-0.105</v>
      </c>
    </row>
    <row r="102" spans="1:12" x14ac:dyDescent="0.25">
      <c r="A102" s="19"/>
      <c r="B102" s="19"/>
      <c r="C102" s="19"/>
      <c r="D102" s="19"/>
      <c r="E102" s="19"/>
      <c r="F102" s="19"/>
      <c r="G102" s="19"/>
      <c r="H102" s="19"/>
      <c r="I102" s="19"/>
      <c r="J102" s="19"/>
      <c r="K102" s="26" t="s">
        <v>14</v>
      </c>
      <c r="L102" s="29">
        <v>-5.5199999999999999E-2</v>
      </c>
    </row>
    <row r="103" spans="1:12" x14ac:dyDescent="0.25">
      <c r="A103" s="19"/>
      <c r="B103" s="19"/>
      <c r="C103" s="19"/>
      <c r="D103" s="19"/>
      <c r="E103" s="19"/>
      <c r="F103" s="19"/>
      <c r="G103" s="19"/>
      <c r="H103" s="19"/>
      <c r="I103" s="19"/>
      <c r="J103" s="19"/>
      <c r="K103" s="26" t="s">
        <v>13</v>
      </c>
      <c r="L103" s="29">
        <v>-6.1400000000000003E-2</v>
      </c>
    </row>
    <row r="104" spans="1:12" x14ac:dyDescent="0.25">
      <c r="K104" s="26" t="s">
        <v>12</v>
      </c>
      <c r="L104" s="29">
        <v>7.0800000000000002E-2</v>
      </c>
    </row>
    <row r="105" spans="1:12" x14ac:dyDescent="0.25">
      <c r="K105" s="26" t="s">
        <v>11</v>
      </c>
      <c r="L105" s="29">
        <v>-1.7600000000000001E-2</v>
      </c>
    </row>
    <row r="106" spans="1:12" x14ac:dyDescent="0.25">
      <c r="K106" s="26" t="s">
        <v>10</v>
      </c>
      <c r="L106" s="29">
        <v>4.5999999999999999E-2</v>
      </c>
    </row>
    <row r="107" spans="1:12" x14ac:dyDescent="0.25">
      <c r="K107" s="26" t="s">
        <v>9</v>
      </c>
      <c r="L107" s="29">
        <v>3.8399999999999997E-2</v>
      </c>
    </row>
    <row r="108" spans="1:12" x14ac:dyDescent="0.25">
      <c r="K108" s="26" t="s">
        <v>8</v>
      </c>
      <c r="L108" s="29">
        <v>0.13270000000000001</v>
      </c>
    </row>
    <row r="109" spans="1:12" x14ac:dyDescent="0.25">
      <c r="K109" s="26" t="s">
        <v>7</v>
      </c>
      <c r="L109" s="29">
        <v>-5.7000000000000002E-3</v>
      </c>
    </row>
    <row r="110" spans="1:12" x14ac:dyDescent="0.25">
      <c r="K110" s="26" t="s">
        <v>6</v>
      </c>
      <c r="L110" s="29">
        <v>0.11020000000000001</v>
      </c>
    </row>
    <row r="111" spans="1:12" x14ac:dyDescent="0.25">
      <c r="K111" s="26" t="s">
        <v>5</v>
      </c>
      <c r="L111" s="29">
        <v>-0.1227</v>
      </c>
    </row>
    <row r="112" spans="1:12" x14ac:dyDescent="0.25">
      <c r="K112" s="26" t="s">
        <v>3</v>
      </c>
      <c r="L112" s="29">
        <v>-6.9999999999999999E-4</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1.15E-2</v>
      </c>
    </row>
    <row r="117" spans="1:12" x14ac:dyDescent="0.25">
      <c r="K117" s="26" t="s">
        <v>0</v>
      </c>
      <c r="L117" s="29">
        <v>3.5999999999999999E-3</v>
      </c>
    </row>
    <row r="118" spans="1:12" x14ac:dyDescent="0.25">
      <c r="K118" s="26" t="s">
        <v>1</v>
      </c>
      <c r="L118" s="29">
        <v>7.6200000000000004E-2</v>
      </c>
    </row>
    <row r="119" spans="1:12" x14ac:dyDescent="0.25">
      <c r="K119" s="26" t="s">
        <v>18</v>
      </c>
      <c r="L119" s="29">
        <v>9.9000000000000008E-3</v>
      </c>
    </row>
    <row r="120" spans="1:12" x14ac:dyDescent="0.25">
      <c r="K120" s="26" t="s">
        <v>2</v>
      </c>
      <c r="L120" s="29">
        <v>6.4899999999999999E-2</v>
      </c>
    </row>
    <row r="121" spans="1:12" x14ac:dyDescent="0.25">
      <c r="K121" s="26" t="s">
        <v>17</v>
      </c>
      <c r="L121" s="29">
        <v>5.0900000000000001E-2</v>
      </c>
    </row>
    <row r="122" spans="1:12" x14ac:dyDescent="0.25">
      <c r="K122" s="26" t="s">
        <v>16</v>
      </c>
      <c r="L122" s="29">
        <v>0.1021</v>
      </c>
    </row>
    <row r="123" spans="1:12" x14ac:dyDescent="0.25">
      <c r="K123" s="26" t="s">
        <v>15</v>
      </c>
      <c r="L123" s="29">
        <v>6.5000000000000002E-2</v>
      </c>
    </row>
    <row r="124" spans="1:12" x14ac:dyDescent="0.25">
      <c r="K124" s="26" t="s">
        <v>14</v>
      </c>
      <c r="L124" s="29">
        <v>3.9899999999999998E-2</v>
      </c>
    </row>
    <row r="125" spans="1:12" x14ac:dyDescent="0.25">
      <c r="K125" s="26" t="s">
        <v>13</v>
      </c>
      <c r="L125" s="29">
        <v>1.6299999999999999E-2</v>
      </c>
    </row>
    <row r="126" spans="1:12" x14ac:dyDescent="0.25">
      <c r="K126" s="26" t="s">
        <v>12</v>
      </c>
      <c r="L126" s="29">
        <v>4.3999999999999997E-2</v>
      </c>
    </row>
    <row r="127" spans="1:12" x14ac:dyDescent="0.25">
      <c r="K127" s="26" t="s">
        <v>11</v>
      </c>
      <c r="L127" s="29">
        <v>2.0199999999999999E-2</v>
      </c>
    </row>
    <row r="128" spans="1:12" x14ac:dyDescent="0.25">
      <c r="K128" s="26" t="s">
        <v>10</v>
      </c>
      <c r="L128" s="29">
        <v>8.7900000000000006E-2</v>
      </c>
    </row>
    <row r="129" spans="11:12" x14ac:dyDescent="0.25">
      <c r="K129" s="26" t="s">
        <v>9</v>
      </c>
      <c r="L129" s="29">
        <v>6.8400000000000002E-2</v>
      </c>
    </row>
    <row r="130" spans="11:12" x14ac:dyDescent="0.25">
      <c r="K130" s="26" t="s">
        <v>8</v>
      </c>
      <c r="L130" s="29">
        <v>5.4600000000000003E-2</v>
      </c>
    </row>
    <row r="131" spans="11:12" x14ac:dyDescent="0.25">
      <c r="K131" s="26" t="s">
        <v>7</v>
      </c>
      <c r="L131" s="29">
        <v>9.35E-2</v>
      </c>
    </row>
    <row r="132" spans="11:12" x14ac:dyDescent="0.25">
      <c r="K132" s="26" t="s">
        <v>6</v>
      </c>
      <c r="L132" s="29">
        <v>0.1361</v>
      </c>
    </row>
    <row r="133" spans="11:12" x14ac:dyDescent="0.25">
      <c r="K133" s="26" t="s">
        <v>5</v>
      </c>
      <c r="L133" s="29">
        <v>1.9300000000000001E-2</v>
      </c>
    </row>
    <row r="134" spans="11:12" x14ac:dyDescent="0.25">
      <c r="K134" s="26" t="s">
        <v>3</v>
      </c>
      <c r="L134" s="29">
        <v>3.1600000000000003E-2</v>
      </c>
    </row>
    <row r="135" spans="11:12" x14ac:dyDescent="0.25">
      <c r="K135" s="22"/>
      <c r="L135" s="33" t="s">
        <v>20</v>
      </c>
    </row>
    <row r="136" spans="11:12" x14ac:dyDescent="0.25">
      <c r="K136" s="26" t="s">
        <v>19</v>
      </c>
      <c r="L136" s="29">
        <v>1.0800000000000001E-2</v>
      </c>
    </row>
    <row r="137" spans="11:12" x14ac:dyDescent="0.25">
      <c r="K137" s="26" t="s">
        <v>0</v>
      </c>
      <c r="L137" s="29">
        <v>3.5999999999999999E-3</v>
      </c>
    </row>
    <row r="138" spans="11:12" x14ac:dyDescent="0.25">
      <c r="K138" s="26" t="s">
        <v>1</v>
      </c>
      <c r="L138" s="29">
        <v>7.4300000000000005E-2</v>
      </c>
    </row>
    <row r="139" spans="11:12" x14ac:dyDescent="0.25">
      <c r="K139" s="26" t="s">
        <v>18</v>
      </c>
      <c r="L139" s="29">
        <v>0.01</v>
      </c>
    </row>
    <row r="140" spans="11:12" x14ac:dyDescent="0.25">
      <c r="K140" s="26" t="s">
        <v>2</v>
      </c>
      <c r="L140" s="29">
        <v>6.4199999999999993E-2</v>
      </c>
    </row>
    <row r="141" spans="11:12" x14ac:dyDescent="0.25">
      <c r="K141" s="26" t="s">
        <v>17</v>
      </c>
      <c r="L141" s="29">
        <v>4.9200000000000001E-2</v>
      </c>
    </row>
    <row r="142" spans="11:12" x14ac:dyDescent="0.25">
      <c r="K142" s="26" t="s">
        <v>16</v>
      </c>
      <c r="L142" s="29">
        <v>0.10249999999999999</v>
      </c>
    </row>
    <row r="143" spans="11:12" x14ac:dyDescent="0.25">
      <c r="K143" s="26" t="s">
        <v>15</v>
      </c>
      <c r="L143" s="29">
        <v>5.7099999999999998E-2</v>
      </c>
    </row>
    <row r="144" spans="11:12" x14ac:dyDescent="0.25">
      <c r="K144" s="26" t="s">
        <v>14</v>
      </c>
      <c r="L144" s="29">
        <v>3.6999999999999998E-2</v>
      </c>
    </row>
    <row r="145" spans="11:12" x14ac:dyDescent="0.25">
      <c r="K145" s="26" t="s">
        <v>13</v>
      </c>
      <c r="L145" s="29">
        <v>1.5100000000000001E-2</v>
      </c>
    </row>
    <row r="146" spans="11:12" x14ac:dyDescent="0.25">
      <c r="K146" s="26" t="s">
        <v>12</v>
      </c>
      <c r="L146" s="29">
        <v>4.6300000000000001E-2</v>
      </c>
    </row>
    <row r="147" spans="11:12" x14ac:dyDescent="0.25">
      <c r="K147" s="26" t="s">
        <v>11</v>
      </c>
      <c r="L147" s="29">
        <v>1.95E-2</v>
      </c>
    </row>
    <row r="148" spans="11:12" x14ac:dyDescent="0.25">
      <c r="K148" s="26" t="s">
        <v>10</v>
      </c>
      <c r="L148" s="29">
        <v>9.0300000000000005E-2</v>
      </c>
    </row>
    <row r="149" spans="11:12" x14ac:dyDescent="0.25">
      <c r="K149" s="26" t="s">
        <v>9</v>
      </c>
      <c r="L149" s="29">
        <v>6.9800000000000001E-2</v>
      </c>
    </row>
    <row r="150" spans="11:12" x14ac:dyDescent="0.25">
      <c r="K150" s="26" t="s">
        <v>8</v>
      </c>
      <c r="L150" s="29">
        <v>6.0699999999999997E-2</v>
      </c>
    </row>
    <row r="151" spans="11:12" x14ac:dyDescent="0.25">
      <c r="K151" s="26" t="s">
        <v>7</v>
      </c>
      <c r="L151" s="29">
        <v>9.1300000000000006E-2</v>
      </c>
    </row>
    <row r="152" spans="11:12" x14ac:dyDescent="0.25">
      <c r="K152" s="26" t="s">
        <v>6</v>
      </c>
      <c r="L152" s="29">
        <v>0.14829999999999999</v>
      </c>
    </row>
    <row r="153" spans="11:12" x14ac:dyDescent="0.25">
      <c r="K153" s="26" t="s">
        <v>5</v>
      </c>
      <c r="L153" s="29">
        <v>1.67E-2</v>
      </c>
    </row>
    <row r="154" spans="11:12" x14ac:dyDescent="0.25">
      <c r="K154" s="26" t="s">
        <v>3</v>
      </c>
      <c r="L154" s="29">
        <v>3.1E-2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98.641999999999996</v>
      </c>
    </row>
    <row r="455" spans="11:12" x14ac:dyDescent="0.25">
      <c r="K455" s="48">
        <v>43918</v>
      </c>
      <c r="L455" s="30">
        <v>95.229900000000001</v>
      </c>
    </row>
    <row r="456" spans="11:12" x14ac:dyDescent="0.25">
      <c r="K456" s="48">
        <v>43925</v>
      </c>
      <c r="L456" s="30">
        <v>92.4636</v>
      </c>
    </row>
    <row r="457" spans="11:12" x14ac:dyDescent="0.25">
      <c r="K457" s="48">
        <v>43932</v>
      </c>
      <c r="L457" s="30">
        <v>91.411000000000001</v>
      </c>
    </row>
    <row r="458" spans="11:12" x14ac:dyDescent="0.25">
      <c r="K458" s="48">
        <v>43939</v>
      </c>
      <c r="L458" s="30">
        <v>91.415400000000005</v>
      </c>
    </row>
    <row r="459" spans="11:12" x14ac:dyDescent="0.25">
      <c r="K459" s="48">
        <v>43946</v>
      </c>
      <c r="L459" s="30">
        <v>92.1417</v>
      </c>
    </row>
    <row r="460" spans="11:12" x14ac:dyDescent="0.25">
      <c r="K460" s="48">
        <v>43953</v>
      </c>
      <c r="L460" s="30">
        <v>92.362899999999996</v>
      </c>
    </row>
    <row r="461" spans="11:12" x14ac:dyDescent="0.25">
      <c r="K461" s="48">
        <v>43960</v>
      </c>
      <c r="L461" s="30">
        <v>92.731399999999994</v>
      </c>
    </row>
    <row r="462" spans="11:12" x14ac:dyDescent="0.25">
      <c r="K462" s="48">
        <v>43967</v>
      </c>
      <c r="L462" s="30">
        <v>92.974900000000005</v>
      </c>
    </row>
    <row r="463" spans="11:12" x14ac:dyDescent="0.25">
      <c r="K463" s="48">
        <v>43974</v>
      </c>
      <c r="L463" s="30">
        <v>93.233199999999997</v>
      </c>
    </row>
    <row r="464" spans="11:12" x14ac:dyDescent="0.25">
      <c r="K464" s="48">
        <v>43981</v>
      </c>
      <c r="L464" s="30">
        <v>93.901200000000003</v>
      </c>
    </row>
    <row r="465" spans="11:12" x14ac:dyDescent="0.25">
      <c r="K465" s="48">
        <v>43988</v>
      </c>
      <c r="L465" s="30">
        <v>94.870099999999994</v>
      </c>
    </row>
    <row r="466" spans="11:12" x14ac:dyDescent="0.25">
      <c r="K466" s="48">
        <v>43995</v>
      </c>
      <c r="L466" s="30">
        <v>95.901399999999995</v>
      </c>
    </row>
    <row r="467" spans="11:12" x14ac:dyDescent="0.25">
      <c r="K467" s="48">
        <v>44002</v>
      </c>
      <c r="L467" s="30">
        <v>96.034999999999997</v>
      </c>
    </row>
    <row r="468" spans="11:12" x14ac:dyDescent="0.25">
      <c r="K468" s="48">
        <v>44009</v>
      </c>
      <c r="L468" s="30">
        <v>95.070999999999998</v>
      </c>
    </row>
    <row r="469" spans="11:12" x14ac:dyDescent="0.25">
      <c r="K469" s="48">
        <v>44016</v>
      </c>
      <c r="L469" s="30">
        <v>96.272599999999997</v>
      </c>
    </row>
    <row r="470" spans="11:12" x14ac:dyDescent="0.25">
      <c r="K470" s="48">
        <v>44023</v>
      </c>
      <c r="L470" s="30">
        <v>96.990300000000005</v>
      </c>
    </row>
    <row r="471" spans="11:12" x14ac:dyDescent="0.25">
      <c r="K471" s="48">
        <v>44030</v>
      </c>
      <c r="L471" s="30">
        <v>96.865200000000002</v>
      </c>
    </row>
    <row r="472" spans="11:12" x14ac:dyDescent="0.25">
      <c r="K472" s="48">
        <v>44037</v>
      </c>
      <c r="L472" s="30">
        <v>96.774799999999999</v>
      </c>
    </row>
    <row r="473" spans="11:12" x14ac:dyDescent="0.25">
      <c r="K473" s="48">
        <v>44044</v>
      </c>
      <c r="L473" s="30">
        <v>96.839500000000001</v>
      </c>
    </row>
    <row r="474" spans="11:12" x14ac:dyDescent="0.25">
      <c r="K474" s="48">
        <v>44051</v>
      </c>
      <c r="L474" s="30">
        <v>96.226200000000006</v>
      </c>
    </row>
    <row r="475" spans="11:12" x14ac:dyDescent="0.25">
      <c r="K475" s="48">
        <v>44058</v>
      </c>
      <c r="L475" s="30">
        <v>95.516499999999994</v>
      </c>
    </row>
    <row r="476" spans="11:12" x14ac:dyDescent="0.25">
      <c r="K476" s="48">
        <v>44065</v>
      </c>
      <c r="L476" s="30">
        <v>95.323499999999996</v>
      </c>
    </row>
    <row r="477" spans="11:12" x14ac:dyDescent="0.25">
      <c r="K477" s="48">
        <v>44072</v>
      </c>
      <c r="L477" s="30">
        <v>95.535600000000002</v>
      </c>
    </row>
    <row r="478" spans="11:12" x14ac:dyDescent="0.25">
      <c r="K478" s="48">
        <v>44079</v>
      </c>
      <c r="L478" s="30">
        <v>95.717600000000004</v>
      </c>
    </row>
    <row r="479" spans="11:12" x14ac:dyDescent="0.25">
      <c r="K479" s="48">
        <v>44086</v>
      </c>
      <c r="L479" s="30">
        <v>96.058999999999997</v>
      </c>
    </row>
    <row r="480" spans="11:12" x14ac:dyDescent="0.25">
      <c r="K480" s="48">
        <v>44093</v>
      </c>
      <c r="L480" s="30">
        <v>96.177800000000005</v>
      </c>
    </row>
    <row r="481" spans="11:12" x14ac:dyDescent="0.25">
      <c r="K481" s="48">
        <v>44100</v>
      </c>
      <c r="L481" s="30">
        <v>96.0916</v>
      </c>
    </row>
    <row r="482" spans="11:12" x14ac:dyDescent="0.25">
      <c r="K482" s="48">
        <v>44107</v>
      </c>
      <c r="L482" s="30">
        <v>95.461100000000002</v>
      </c>
    </row>
    <row r="483" spans="11:12" x14ac:dyDescent="0.25">
      <c r="K483" s="48">
        <v>44114</v>
      </c>
      <c r="L483" s="30">
        <v>95.897999999999996</v>
      </c>
    </row>
    <row r="484" spans="11:12" x14ac:dyDescent="0.25">
      <c r="K484" s="48">
        <v>44121</v>
      </c>
      <c r="L484" s="30">
        <v>96.671499999999995</v>
      </c>
    </row>
    <row r="485" spans="11:12" x14ac:dyDescent="0.25">
      <c r="K485" s="48">
        <v>44128</v>
      </c>
      <c r="L485" s="30">
        <v>97.033100000000005</v>
      </c>
    </row>
    <row r="486" spans="11:12" x14ac:dyDescent="0.25">
      <c r="K486" s="48">
        <v>44135</v>
      </c>
      <c r="L486" s="30">
        <v>97.816999999999993</v>
      </c>
    </row>
    <row r="487" spans="11:12" x14ac:dyDescent="0.25">
      <c r="K487" s="48">
        <v>44142</v>
      </c>
      <c r="L487" s="30">
        <v>98.687399999999997</v>
      </c>
    </row>
    <row r="488" spans="11:12" x14ac:dyDescent="0.25">
      <c r="K488" s="48">
        <v>44149</v>
      </c>
      <c r="L488" s="30">
        <v>99.757499999999993</v>
      </c>
    </row>
    <row r="489" spans="11:12" x14ac:dyDescent="0.25">
      <c r="K489" s="48">
        <v>44156</v>
      </c>
      <c r="L489" s="30">
        <v>100.2403</v>
      </c>
    </row>
    <row r="490" spans="11:12" x14ac:dyDescent="0.25">
      <c r="K490" s="48">
        <v>44163</v>
      </c>
      <c r="L490" s="30">
        <v>100.8733</v>
      </c>
    </row>
    <row r="491" spans="11:12" x14ac:dyDescent="0.25">
      <c r="K491" s="48">
        <v>44170</v>
      </c>
      <c r="L491" s="30">
        <v>101.58029999999999</v>
      </c>
    </row>
    <row r="492" spans="11:12" x14ac:dyDescent="0.25">
      <c r="K492" s="48">
        <v>44177</v>
      </c>
      <c r="L492" s="30">
        <v>101.792</v>
      </c>
    </row>
    <row r="493" spans="11:12" x14ac:dyDescent="0.25">
      <c r="K493" s="48">
        <v>44184</v>
      </c>
      <c r="L493" s="30">
        <v>101.2741</v>
      </c>
    </row>
    <row r="494" spans="11:12" x14ac:dyDescent="0.25">
      <c r="K494" s="48">
        <v>44191</v>
      </c>
      <c r="L494" s="30">
        <v>97.829099999999997</v>
      </c>
    </row>
    <row r="495" spans="11:12" x14ac:dyDescent="0.25">
      <c r="K495" s="48">
        <v>44198</v>
      </c>
      <c r="L495" s="30">
        <v>95.304900000000004</v>
      </c>
    </row>
    <row r="496" spans="11:12" x14ac:dyDescent="0.25">
      <c r="K496" s="48">
        <v>44205</v>
      </c>
      <c r="L496" s="30">
        <v>96.184899999999999</v>
      </c>
    </row>
    <row r="497" spans="11:12" x14ac:dyDescent="0.25">
      <c r="K497" s="48">
        <v>44212</v>
      </c>
      <c r="L497" s="30">
        <v>98.130300000000005</v>
      </c>
    </row>
    <row r="498" spans="11:12" x14ac:dyDescent="0.25">
      <c r="K498" s="48">
        <v>44219</v>
      </c>
      <c r="L498" s="30">
        <v>99.207099999999997</v>
      </c>
    </row>
    <row r="499" spans="11:12" x14ac:dyDescent="0.25">
      <c r="K499" s="48">
        <v>44226</v>
      </c>
      <c r="L499" s="30">
        <v>99.813900000000004</v>
      </c>
    </row>
    <row r="500" spans="11:12" x14ac:dyDescent="0.25">
      <c r="K500" s="48">
        <v>44233</v>
      </c>
      <c r="L500" s="30">
        <v>100.4238</v>
      </c>
    </row>
    <row r="501" spans="11:12" x14ac:dyDescent="0.25">
      <c r="K501" s="48">
        <v>44240</v>
      </c>
      <c r="L501" s="30">
        <v>100.8856</v>
      </c>
    </row>
    <row r="502" spans="11:12" x14ac:dyDescent="0.25">
      <c r="K502" s="48">
        <v>44247</v>
      </c>
      <c r="L502" s="30">
        <v>101.2286</v>
      </c>
    </row>
    <row r="503" spans="11:12" x14ac:dyDescent="0.25">
      <c r="K503" s="48">
        <v>44254</v>
      </c>
      <c r="L503" s="30">
        <v>101.77460000000001</v>
      </c>
    </row>
    <row r="504" spans="11:12" x14ac:dyDescent="0.25">
      <c r="K504" s="48">
        <v>44261</v>
      </c>
      <c r="L504" s="30">
        <v>101.959</v>
      </c>
    </row>
    <row r="505" spans="11:12" x14ac:dyDescent="0.25">
      <c r="K505" s="48">
        <v>44268</v>
      </c>
      <c r="L505" s="30">
        <v>102.4357</v>
      </c>
    </row>
    <row r="506" spans="11:12" x14ac:dyDescent="0.25">
      <c r="K506" s="48">
        <v>44275</v>
      </c>
      <c r="L506" s="30">
        <v>103.10720000000001</v>
      </c>
    </row>
    <row r="507" spans="11:12" x14ac:dyDescent="0.25">
      <c r="K507" s="48">
        <v>44282</v>
      </c>
      <c r="L507" s="30">
        <v>103.2011</v>
      </c>
    </row>
    <row r="508" spans="11:12" x14ac:dyDescent="0.25">
      <c r="K508" s="48">
        <v>44289</v>
      </c>
      <c r="L508" s="30">
        <v>102.376</v>
      </c>
    </row>
    <row r="509" spans="11:12" x14ac:dyDescent="0.25">
      <c r="K509" s="48">
        <v>44296</v>
      </c>
      <c r="L509" s="30">
        <v>101.9785</v>
      </c>
    </row>
    <row r="510" spans="11:12" x14ac:dyDescent="0.25">
      <c r="K510" s="48">
        <v>44303</v>
      </c>
      <c r="L510" s="30">
        <v>101.715</v>
      </c>
    </row>
    <row r="511" spans="11:12" x14ac:dyDescent="0.25">
      <c r="K511" s="48">
        <v>44310</v>
      </c>
      <c r="L511" s="30">
        <v>102.1829</v>
      </c>
    </row>
    <row r="512" spans="11:12" x14ac:dyDescent="0.25">
      <c r="K512" s="48">
        <v>44317</v>
      </c>
      <c r="L512" s="30">
        <v>102.55670000000001</v>
      </c>
    </row>
    <row r="513" spans="11:12" x14ac:dyDescent="0.25">
      <c r="K513" s="48">
        <v>44324</v>
      </c>
      <c r="L513" s="30">
        <v>102.7734</v>
      </c>
    </row>
    <row r="514" spans="11:12" x14ac:dyDescent="0.25">
      <c r="K514" s="48">
        <v>44331</v>
      </c>
      <c r="L514" s="30">
        <v>103.5421</v>
      </c>
    </row>
    <row r="515" spans="11:12" x14ac:dyDescent="0.25">
      <c r="K515" s="48">
        <v>44338</v>
      </c>
      <c r="L515" s="30">
        <v>103.8051</v>
      </c>
    </row>
    <row r="516" spans="11:12" x14ac:dyDescent="0.25">
      <c r="K516" s="48">
        <v>44345</v>
      </c>
      <c r="L516" s="30">
        <v>103.3524</v>
      </c>
    </row>
    <row r="517" spans="11:12" x14ac:dyDescent="0.25">
      <c r="K517" s="48">
        <v>44352</v>
      </c>
      <c r="L517" s="30">
        <v>101.44</v>
      </c>
    </row>
    <row r="518" spans="11:12" x14ac:dyDescent="0.25">
      <c r="K518" s="48">
        <v>44359</v>
      </c>
      <c r="L518" s="30">
        <v>101.2276</v>
      </c>
    </row>
    <row r="519" spans="11:12" x14ac:dyDescent="0.25">
      <c r="K519" s="48">
        <v>44366</v>
      </c>
      <c r="L519" s="30">
        <v>101.8819</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99.597399999999993</v>
      </c>
    </row>
    <row r="603" spans="11:12" x14ac:dyDescent="0.25">
      <c r="K603" s="48">
        <v>43918</v>
      </c>
      <c r="L603" s="30">
        <v>98.165400000000005</v>
      </c>
    </row>
    <row r="604" spans="11:12" x14ac:dyDescent="0.25">
      <c r="K604" s="48">
        <v>43925</v>
      </c>
      <c r="L604" s="30">
        <v>96.839600000000004</v>
      </c>
    </row>
    <row r="605" spans="11:12" x14ac:dyDescent="0.25">
      <c r="K605" s="48">
        <v>43932</v>
      </c>
      <c r="L605" s="30">
        <v>94.572500000000005</v>
      </c>
    </row>
    <row r="606" spans="11:12" x14ac:dyDescent="0.25">
      <c r="K606" s="48">
        <v>43939</v>
      </c>
      <c r="L606" s="30">
        <v>94.358900000000006</v>
      </c>
    </row>
    <row r="607" spans="11:12" x14ac:dyDescent="0.25">
      <c r="K607" s="48">
        <v>43946</v>
      </c>
      <c r="L607" s="30">
        <v>95.403499999999994</v>
      </c>
    </row>
    <row r="608" spans="11:12" x14ac:dyDescent="0.25">
      <c r="K608" s="48">
        <v>43953</v>
      </c>
      <c r="L608" s="30">
        <v>95.667400000000001</v>
      </c>
    </row>
    <row r="609" spans="11:12" x14ac:dyDescent="0.25">
      <c r="K609" s="48">
        <v>43960</v>
      </c>
      <c r="L609" s="30">
        <v>93.875500000000002</v>
      </c>
    </row>
    <row r="610" spans="11:12" x14ac:dyDescent="0.25">
      <c r="K610" s="48">
        <v>43967</v>
      </c>
      <c r="L610" s="30">
        <v>93.1828</v>
      </c>
    </row>
    <row r="611" spans="11:12" x14ac:dyDescent="0.25">
      <c r="K611" s="48">
        <v>43974</v>
      </c>
      <c r="L611" s="30">
        <v>92.929699999999997</v>
      </c>
    </row>
    <row r="612" spans="11:12" x14ac:dyDescent="0.25">
      <c r="K612" s="48">
        <v>43981</v>
      </c>
      <c r="L612" s="30">
        <v>93.296499999999995</v>
      </c>
    </row>
    <row r="613" spans="11:12" x14ac:dyDescent="0.25">
      <c r="K613" s="48">
        <v>43988</v>
      </c>
      <c r="L613" s="30">
        <v>96.593999999999994</v>
      </c>
    </row>
    <row r="614" spans="11:12" x14ac:dyDescent="0.25">
      <c r="K614" s="48">
        <v>43995</v>
      </c>
      <c r="L614" s="30">
        <v>97.667400000000001</v>
      </c>
    </row>
    <row r="615" spans="11:12" x14ac:dyDescent="0.25">
      <c r="K615" s="48">
        <v>44002</v>
      </c>
      <c r="L615" s="30">
        <v>98.735200000000006</v>
      </c>
    </row>
    <row r="616" spans="11:12" x14ac:dyDescent="0.25">
      <c r="K616" s="48">
        <v>44009</v>
      </c>
      <c r="L616" s="30">
        <v>98.727800000000002</v>
      </c>
    </row>
    <row r="617" spans="11:12" x14ac:dyDescent="0.25">
      <c r="K617" s="48">
        <v>44016</v>
      </c>
      <c r="L617" s="30">
        <v>100.5827</v>
      </c>
    </row>
    <row r="618" spans="11:12" x14ac:dyDescent="0.25">
      <c r="K618" s="48">
        <v>44023</v>
      </c>
      <c r="L618" s="30">
        <v>97.605800000000002</v>
      </c>
    </row>
    <row r="619" spans="11:12" x14ac:dyDescent="0.25">
      <c r="K619" s="48">
        <v>44030</v>
      </c>
      <c r="L619" s="30">
        <v>97.429199999999994</v>
      </c>
    </row>
    <row r="620" spans="11:12" x14ac:dyDescent="0.25">
      <c r="K620" s="48">
        <v>44037</v>
      </c>
      <c r="L620" s="30">
        <v>96.645799999999994</v>
      </c>
    </row>
    <row r="621" spans="11:12" x14ac:dyDescent="0.25">
      <c r="K621" s="48">
        <v>44044</v>
      </c>
      <c r="L621" s="30">
        <v>97.944100000000006</v>
      </c>
    </row>
    <row r="622" spans="11:12" x14ac:dyDescent="0.25">
      <c r="K622" s="48">
        <v>44051</v>
      </c>
      <c r="L622" s="30">
        <v>97.741100000000003</v>
      </c>
    </row>
    <row r="623" spans="11:12" x14ac:dyDescent="0.25">
      <c r="K623" s="48">
        <v>44058</v>
      </c>
      <c r="L623" s="30">
        <v>96.649500000000003</v>
      </c>
    </row>
    <row r="624" spans="11:12" x14ac:dyDescent="0.25">
      <c r="K624" s="48">
        <v>44065</v>
      </c>
      <c r="L624" s="30">
        <v>96.013900000000007</v>
      </c>
    </row>
    <row r="625" spans="11:12" x14ac:dyDescent="0.25">
      <c r="K625" s="48">
        <v>44072</v>
      </c>
      <c r="L625" s="30">
        <v>96.554299999999998</v>
      </c>
    </row>
    <row r="626" spans="11:12" x14ac:dyDescent="0.25">
      <c r="K626" s="48">
        <v>44079</v>
      </c>
      <c r="L626" s="30">
        <v>98.677700000000002</v>
      </c>
    </row>
    <row r="627" spans="11:12" x14ac:dyDescent="0.25">
      <c r="K627" s="48">
        <v>44086</v>
      </c>
      <c r="L627" s="30">
        <v>99.545000000000002</v>
      </c>
    </row>
    <row r="628" spans="11:12" x14ac:dyDescent="0.25">
      <c r="K628" s="48">
        <v>44093</v>
      </c>
      <c r="L628" s="30">
        <v>100.6323</v>
      </c>
    </row>
    <row r="629" spans="11:12" x14ac:dyDescent="0.25">
      <c r="K629" s="48">
        <v>44100</v>
      </c>
      <c r="L629" s="30">
        <v>100.2094</v>
      </c>
    </row>
    <row r="630" spans="11:12" x14ac:dyDescent="0.25">
      <c r="K630" s="48">
        <v>44107</v>
      </c>
      <c r="L630" s="30">
        <v>97.749099999999999</v>
      </c>
    </row>
    <row r="631" spans="11:12" x14ac:dyDescent="0.25">
      <c r="K631" s="48">
        <v>44114</v>
      </c>
      <c r="L631" s="30">
        <v>96.377700000000004</v>
      </c>
    </row>
    <row r="632" spans="11:12" x14ac:dyDescent="0.25">
      <c r="K632" s="48">
        <v>44121</v>
      </c>
      <c r="L632" s="30">
        <v>97.051199999999994</v>
      </c>
    </row>
    <row r="633" spans="11:12" x14ac:dyDescent="0.25">
      <c r="K633" s="48">
        <v>44128</v>
      </c>
      <c r="L633" s="30">
        <v>96.758700000000005</v>
      </c>
    </row>
    <row r="634" spans="11:12" x14ac:dyDescent="0.25">
      <c r="K634" s="48">
        <v>44135</v>
      </c>
      <c r="L634" s="30">
        <v>97.567700000000002</v>
      </c>
    </row>
    <row r="635" spans="11:12" x14ac:dyDescent="0.25">
      <c r="K635" s="48">
        <v>44142</v>
      </c>
      <c r="L635" s="30">
        <v>100.02509999999999</v>
      </c>
    </row>
    <row r="636" spans="11:12" x14ac:dyDescent="0.25">
      <c r="K636" s="48">
        <v>44149</v>
      </c>
      <c r="L636" s="30">
        <v>101.5998</v>
      </c>
    </row>
    <row r="637" spans="11:12" x14ac:dyDescent="0.25">
      <c r="K637" s="48">
        <v>44156</v>
      </c>
      <c r="L637" s="30">
        <v>101.7046</v>
      </c>
    </row>
    <row r="638" spans="11:12" x14ac:dyDescent="0.25">
      <c r="K638" s="48">
        <v>44163</v>
      </c>
      <c r="L638" s="30">
        <v>102.41370000000001</v>
      </c>
    </row>
    <row r="639" spans="11:12" x14ac:dyDescent="0.25">
      <c r="K639" s="48">
        <v>44170</v>
      </c>
      <c r="L639" s="30">
        <v>104.4409</v>
      </c>
    </row>
    <row r="640" spans="11:12" x14ac:dyDescent="0.25">
      <c r="K640" s="48">
        <v>44177</v>
      </c>
      <c r="L640" s="30">
        <v>105.6528</v>
      </c>
    </row>
    <row r="641" spans="11:12" x14ac:dyDescent="0.25">
      <c r="K641" s="48">
        <v>44184</v>
      </c>
      <c r="L641" s="30">
        <v>106.64660000000001</v>
      </c>
    </row>
    <row r="642" spans="11:12" x14ac:dyDescent="0.25">
      <c r="K642" s="48">
        <v>44191</v>
      </c>
      <c r="L642" s="30">
        <v>101.32259999999999</v>
      </c>
    </row>
    <row r="643" spans="11:12" x14ac:dyDescent="0.25">
      <c r="K643" s="48">
        <v>44198</v>
      </c>
      <c r="L643" s="30">
        <v>97.366900000000001</v>
      </c>
    </row>
    <row r="644" spans="11:12" x14ac:dyDescent="0.25">
      <c r="K644" s="48">
        <v>44205</v>
      </c>
      <c r="L644" s="30">
        <v>97.830399999999997</v>
      </c>
    </row>
    <row r="645" spans="11:12" x14ac:dyDescent="0.25">
      <c r="K645" s="48">
        <v>44212</v>
      </c>
      <c r="L645" s="30">
        <v>99.606999999999999</v>
      </c>
    </row>
    <row r="646" spans="11:12" x14ac:dyDescent="0.25">
      <c r="K646" s="48">
        <v>44219</v>
      </c>
      <c r="L646" s="30">
        <v>100.2056</v>
      </c>
    </row>
    <row r="647" spans="11:12" x14ac:dyDescent="0.25">
      <c r="K647" s="48">
        <v>44226</v>
      </c>
      <c r="L647" s="30">
        <v>100.8545</v>
      </c>
    </row>
    <row r="648" spans="11:12" x14ac:dyDescent="0.25">
      <c r="K648" s="48">
        <v>44233</v>
      </c>
      <c r="L648" s="30">
        <v>104.26139999999999</v>
      </c>
    </row>
    <row r="649" spans="11:12" x14ac:dyDescent="0.25">
      <c r="K649" s="48">
        <v>44240</v>
      </c>
      <c r="L649" s="30">
        <v>104.8289</v>
      </c>
    </row>
    <row r="650" spans="11:12" x14ac:dyDescent="0.25">
      <c r="K650" s="48">
        <v>44247</v>
      </c>
      <c r="L650" s="30">
        <v>104.4161</v>
      </c>
    </row>
    <row r="651" spans="11:12" x14ac:dyDescent="0.25">
      <c r="K651" s="48">
        <v>44254</v>
      </c>
      <c r="L651" s="30">
        <v>105.9237</v>
      </c>
    </row>
    <row r="652" spans="11:12" x14ac:dyDescent="0.25">
      <c r="K652" s="48">
        <v>44261</v>
      </c>
      <c r="L652" s="30">
        <v>105.5438</v>
      </c>
    </row>
    <row r="653" spans="11:12" x14ac:dyDescent="0.25">
      <c r="K653" s="48">
        <v>44268</v>
      </c>
      <c r="L653" s="30">
        <v>105.8544</v>
      </c>
    </row>
    <row r="654" spans="11:12" x14ac:dyDescent="0.25">
      <c r="K654" s="48">
        <v>44275</v>
      </c>
      <c r="L654" s="30">
        <v>107.3001</v>
      </c>
    </row>
    <row r="655" spans="11:12" x14ac:dyDescent="0.25">
      <c r="K655" s="48">
        <v>44282</v>
      </c>
      <c r="L655" s="30">
        <v>108.20950000000001</v>
      </c>
    </row>
    <row r="656" spans="11:12" x14ac:dyDescent="0.25">
      <c r="K656" s="48">
        <v>44289</v>
      </c>
      <c r="L656" s="30">
        <v>107.4064</v>
      </c>
    </row>
    <row r="657" spans="11:12" x14ac:dyDescent="0.25">
      <c r="K657" s="48">
        <v>44296</v>
      </c>
      <c r="L657" s="30">
        <v>105.9546</v>
      </c>
    </row>
    <row r="658" spans="11:12" x14ac:dyDescent="0.25">
      <c r="K658" s="48">
        <v>44303</v>
      </c>
      <c r="L658" s="30">
        <v>105.8938</v>
      </c>
    </row>
    <row r="659" spans="11:12" x14ac:dyDescent="0.25">
      <c r="K659" s="48">
        <v>44310</v>
      </c>
      <c r="L659" s="30">
        <v>105.7932</v>
      </c>
    </row>
    <row r="660" spans="11:12" x14ac:dyDescent="0.25">
      <c r="K660" s="48">
        <v>44317</v>
      </c>
      <c r="L660" s="30">
        <v>106.13079999999999</v>
      </c>
    </row>
    <row r="661" spans="11:12" x14ac:dyDescent="0.25">
      <c r="K661" s="48">
        <v>44324</v>
      </c>
      <c r="L661" s="30">
        <v>105.69370000000001</v>
      </c>
    </row>
    <row r="662" spans="11:12" x14ac:dyDescent="0.25">
      <c r="K662" s="48">
        <v>44331</v>
      </c>
      <c r="L662" s="30">
        <v>106.1859</v>
      </c>
    </row>
    <row r="663" spans="11:12" x14ac:dyDescent="0.25">
      <c r="K663" s="48">
        <v>44338</v>
      </c>
      <c r="L663" s="30">
        <v>106.22880000000001</v>
      </c>
    </row>
    <row r="664" spans="11:12" x14ac:dyDescent="0.25">
      <c r="K664" s="48">
        <v>44345</v>
      </c>
      <c r="L664" s="30">
        <v>105.1972</v>
      </c>
    </row>
    <row r="665" spans="11:12" x14ac:dyDescent="0.25">
      <c r="K665" s="48">
        <v>44352</v>
      </c>
      <c r="L665" s="30">
        <v>104.4812</v>
      </c>
    </row>
    <row r="666" spans="11:12" x14ac:dyDescent="0.25">
      <c r="K666" s="48">
        <v>44359</v>
      </c>
      <c r="L666" s="30">
        <v>104.0774</v>
      </c>
    </row>
    <row r="667" spans="11:12" x14ac:dyDescent="0.25">
      <c r="K667" s="48">
        <v>44366</v>
      </c>
      <c r="L667" s="30">
        <v>104.8978</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2F5E3-6447-42A2-967D-D546534E3DDB}">
  <sheetPr codeName="Sheet5">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35</v>
      </c>
    </row>
    <row r="2" spans="1:12" ht="19.5" customHeight="1" x14ac:dyDescent="0.3">
      <c r="A2" s="51" t="str">
        <f>"Weekly Payroll Jobs and Wages in Australia - " &amp;$L$1</f>
        <v>Weekly Payroll Jobs and Wages in Australia - Queensland</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Queensland</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Queensland</v>
      </c>
      <c r="C10" s="73"/>
      <c r="D10" s="73"/>
      <c r="E10" s="73"/>
      <c r="F10" s="73"/>
      <c r="G10" s="73"/>
      <c r="H10" s="73"/>
      <c r="I10" s="74"/>
      <c r="J10" s="21"/>
      <c r="K10" s="37"/>
      <c r="L10" s="30"/>
    </row>
    <row r="11" spans="1:12" x14ac:dyDescent="0.25">
      <c r="A11" s="42" t="s">
        <v>30</v>
      </c>
      <c r="B11" s="21">
        <v>3.869234663529042E-2</v>
      </c>
      <c r="C11" s="21">
        <v>2.7717045059216794E-3</v>
      </c>
      <c r="D11" s="21">
        <v>3.2813213089002424E-3</v>
      </c>
      <c r="E11" s="21">
        <v>1.8142648550178997E-4</v>
      </c>
      <c r="F11" s="21">
        <v>5.367655287734574E-2</v>
      </c>
      <c r="G11" s="21">
        <v>3.0465512710229348E-3</v>
      </c>
      <c r="H11" s="21">
        <v>4.5657011820074977E-3</v>
      </c>
      <c r="I11" s="43">
        <v>1.87561335685138E-3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2.1197783630533484E-2</v>
      </c>
      <c r="C13" s="21">
        <v>9.8821376719149256E-4</v>
      </c>
      <c r="D13" s="21">
        <v>3.570079281077998E-3</v>
      </c>
      <c r="E13" s="21">
        <v>4.9963900881766499E-4</v>
      </c>
      <c r="F13" s="21">
        <v>3.7641654983242345E-2</v>
      </c>
      <c r="G13" s="21">
        <v>3.187914088731425E-4</v>
      </c>
      <c r="H13" s="21">
        <v>2.9874147361037551E-3</v>
      </c>
      <c r="I13" s="43">
        <v>2.4373040581993077E-3</v>
      </c>
      <c r="J13" s="21"/>
      <c r="K13" s="29"/>
      <c r="L13" s="30"/>
    </row>
    <row r="14" spans="1:12" x14ac:dyDescent="0.25">
      <c r="A14" s="44" t="s">
        <v>27</v>
      </c>
      <c r="B14" s="21">
        <v>2.2119555400458291E-2</v>
      </c>
      <c r="C14" s="21">
        <v>1.4544106973641835E-3</v>
      </c>
      <c r="D14" s="21">
        <v>2.0788038067656167E-3</v>
      </c>
      <c r="E14" s="21">
        <v>-9.3603991838664413E-4</v>
      </c>
      <c r="F14" s="21">
        <v>6.5429516367930374E-2</v>
      </c>
      <c r="G14" s="21">
        <v>6.0971328428505167E-3</v>
      </c>
      <c r="H14" s="21">
        <v>6.784080579665952E-3</v>
      </c>
      <c r="I14" s="43">
        <v>6.712705276352704E-4</v>
      </c>
      <c r="J14" s="21"/>
      <c r="K14" s="26"/>
      <c r="L14" s="30"/>
    </row>
    <row r="15" spans="1:12" x14ac:dyDescent="0.25">
      <c r="A15" s="44" t="s">
        <v>68</v>
      </c>
      <c r="B15" s="21">
        <v>4.3435891014355965E-2</v>
      </c>
      <c r="C15" s="21">
        <v>1.0421274027016425E-2</v>
      </c>
      <c r="D15" s="21">
        <v>1.9160736103099207E-2</v>
      </c>
      <c r="E15" s="21">
        <v>3.7751338881655272E-3</v>
      </c>
      <c r="F15" s="21">
        <v>0.10542799684451842</v>
      </c>
      <c r="G15" s="21">
        <v>-1.3135762212780233E-2</v>
      </c>
      <c r="H15" s="21">
        <v>1.4242782751503924E-2</v>
      </c>
      <c r="I15" s="43">
        <v>1.2075816052496302E-2</v>
      </c>
      <c r="J15" s="21"/>
      <c r="K15" s="38"/>
      <c r="L15" s="30"/>
    </row>
    <row r="16" spans="1:12" x14ac:dyDescent="0.25">
      <c r="A16" s="44" t="s">
        <v>46</v>
      </c>
      <c r="B16" s="21">
        <v>2.6903919648779251E-2</v>
      </c>
      <c r="C16" s="21">
        <v>-2.489189899195221E-3</v>
      </c>
      <c r="D16" s="21">
        <v>7.0323654438531058E-4</v>
      </c>
      <c r="E16" s="21">
        <v>-3.1392153750009477E-4</v>
      </c>
      <c r="F16" s="21">
        <v>6.0402027793406088E-2</v>
      </c>
      <c r="G16" s="21">
        <v>-1.0808607268570691E-2</v>
      </c>
      <c r="H16" s="21">
        <v>9.4948644923320558E-4</v>
      </c>
      <c r="I16" s="43">
        <v>3.0363837220415135E-4</v>
      </c>
      <c r="J16" s="21"/>
      <c r="K16" s="29"/>
      <c r="L16" s="30"/>
    </row>
    <row r="17" spans="1:12" x14ac:dyDescent="0.25">
      <c r="A17" s="44" t="s">
        <v>47</v>
      </c>
      <c r="B17" s="21">
        <v>4.0305938462157576E-2</v>
      </c>
      <c r="C17" s="21">
        <v>6.3681910367496819E-4</v>
      </c>
      <c r="D17" s="21">
        <v>1.433615880634509E-3</v>
      </c>
      <c r="E17" s="21">
        <v>-1.6592910498391955E-4</v>
      </c>
      <c r="F17" s="21">
        <v>4.5617321757716933E-2</v>
      </c>
      <c r="G17" s="21">
        <v>-1.3636254173282625E-3</v>
      </c>
      <c r="H17" s="21">
        <v>4.2153048608448707E-3</v>
      </c>
      <c r="I17" s="43">
        <v>1.8835609993108626E-3</v>
      </c>
      <c r="J17" s="21"/>
      <c r="K17" s="29"/>
      <c r="L17" s="30"/>
    </row>
    <row r="18" spans="1:12" x14ac:dyDescent="0.25">
      <c r="A18" s="44" t="s">
        <v>48</v>
      </c>
      <c r="B18" s="21">
        <v>2.3388287801220597E-2</v>
      </c>
      <c r="C18" s="21">
        <v>2.0308558511261676E-3</v>
      </c>
      <c r="D18" s="21">
        <v>2.9240520929429969E-3</v>
      </c>
      <c r="E18" s="21">
        <v>3.6990867624631107E-4</v>
      </c>
      <c r="F18" s="21">
        <v>2.9327750213445247E-2</v>
      </c>
      <c r="G18" s="21">
        <v>7.5817085210254653E-3</v>
      </c>
      <c r="H18" s="21">
        <v>5.8283414715685211E-3</v>
      </c>
      <c r="I18" s="43">
        <v>2.1977657288576591E-3</v>
      </c>
      <c r="J18" s="21"/>
      <c r="K18" s="29"/>
      <c r="L18" s="30"/>
    </row>
    <row r="19" spans="1:12" ht="17.25" customHeight="1" x14ac:dyDescent="0.25">
      <c r="A19" s="44" t="s">
        <v>49</v>
      </c>
      <c r="B19" s="21">
        <v>4.3149234561044247E-2</v>
      </c>
      <c r="C19" s="21">
        <v>6.0154651604085174E-3</v>
      </c>
      <c r="D19" s="21">
        <v>3.2269417988413096E-3</v>
      </c>
      <c r="E19" s="21">
        <v>-7.5162538025419501E-5</v>
      </c>
      <c r="F19" s="21">
        <v>5.6825477014668779E-2</v>
      </c>
      <c r="G19" s="21">
        <v>1.1767820760889114E-2</v>
      </c>
      <c r="H19" s="21">
        <v>5.4783264220803485E-3</v>
      </c>
      <c r="I19" s="43">
        <v>2.7517212024144033E-3</v>
      </c>
      <c r="J19" s="61"/>
      <c r="K19" s="31"/>
      <c r="L19" s="30"/>
    </row>
    <row r="20" spans="1:12" x14ac:dyDescent="0.25">
      <c r="A20" s="44" t="s">
        <v>50</v>
      </c>
      <c r="B20" s="21">
        <v>8.1955799645189398E-2</v>
      </c>
      <c r="C20" s="21">
        <v>1.1476935856263193E-2</v>
      </c>
      <c r="D20" s="21">
        <v>3.7423480092422245E-3</v>
      </c>
      <c r="E20" s="21">
        <v>-1.1400848094381688E-3</v>
      </c>
      <c r="F20" s="21">
        <v>0.11464996096563795</v>
      </c>
      <c r="G20" s="21">
        <v>1.2980721469996626E-2</v>
      </c>
      <c r="H20" s="21">
        <v>5.5382125832330598E-3</v>
      </c>
      <c r="I20" s="43">
        <v>-2.144441503906247E-4</v>
      </c>
      <c r="J20" s="19"/>
      <c r="K20" s="25"/>
      <c r="L20" s="30"/>
    </row>
    <row r="21" spans="1:12" ht="15.75" thickBot="1" x14ac:dyDescent="0.3">
      <c r="A21" s="45" t="s">
        <v>51</v>
      </c>
      <c r="B21" s="46">
        <v>0.10988162467419649</v>
      </c>
      <c r="C21" s="46">
        <v>2.3675742543265654E-2</v>
      </c>
      <c r="D21" s="46">
        <v>3.7060298731446117E-3</v>
      </c>
      <c r="E21" s="46">
        <v>8.6304557775163104E-4</v>
      </c>
      <c r="F21" s="46">
        <v>0.1930828015307573</v>
      </c>
      <c r="G21" s="46">
        <v>3.7130038543600863E-2</v>
      </c>
      <c r="H21" s="46">
        <v>4.4173858576246339E-4</v>
      </c>
      <c r="I21" s="47">
        <v>-1.0621733029706482E-3</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Queensland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Queensland</v>
      </c>
      <c r="B36" s="19"/>
      <c r="C36" s="19"/>
      <c r="D36" s="19"/>
      <c r="E36" s="19"/>
      <c r="F36" s="19"/>
      <c r="G36" s="19"/>
      <c r="H36" s="19"/>
      <c r="I36" s="19"/>
      <c r="J36" s="19"/>
      <c r="K36" s="29" t="s">
        <v>68</v>
      </c>
      <c r="L36" s="30">
        <v>85.24</v>
      </c>
    </row>
    <row r="37" spans="1:12" x14ac:dyDescent="0.25">
      <c r="B37" s="19"/>
      <c r="C37" s="19"/>
      <c r="D37" s="19"/>
      <c r="E37" s="19"/>
      <c r="F37" s="19"/>
      <c r="G37" s="19"/>
      <c r="H37" s="19"/>
      <c r="I37" s="19"/>
      <c r="J37" s="19"/>
      <c r="K37" s="29" t="s">
        <v>46</v>
      </c>
      <c r="L37" s="30">
        <v>102.32</v>
      </c>
    </row>
    <row r="38" spans="1:12" x14ac:dyDescent="0.25">
      <c r="B38" s="19"/>
      <c r="C38" s="19"/>
      <c r="D38" s="19"/>
      <c r="E38" s="19"/>
      <c r="F38" s="19"/>
      <c r="G38" s="19"/>
      <c r="H38" s="19"/>
      <c r="I38" s="19"/>
      <c r="J38" s="19"/>
      <c r="K38" s="29" t="s">
        <v>47</v>
      </c>
      <c r="L38" s="30">
        <v>102.83</v>
      </c>
    </row>
    <row r="39" spans="1:12" x14ac:dyDescent="0.25">
      <c r="K39" s="31" t="s">
        <v>48</v>
      </c>
      <c r="L39" s="30">
        <v>101.92</v>
      </c>
    </row>
    <row r="40" spans="1:12" x14ac:dyDescent="0.25">
      <c r="K40" s="25" t="s">
        <v>49</v>
      </c>
      <c r="L40" s="30">
        <v>103.88</v>
      </c>
    </row>
    <row r="41" spans="1:12" x14ac:dyDescent="0.25">
      <c r="K41" s="25" t="s">
        <v>50</v>
      </c>
      <c r="L41" s="30">
        <v>107.75</v>
      </c>
    </row>
    <row r="42" spans="1:12" x14ac:dyDescent="0.25">
      <c r="K42" s="25" t="s">
        <v>51</v>
      </c>
      <c r="L42" s="30">
        <v>108.5</v>
      </c>
    </row>
    <row r="43" spans="1:12" x14ac:dyDescent="0.25">
      <c r="K43" s="25"/>
      <c r="L43" s="30"/>
    </row>
    <row r="44" spans="1:12" x14ac:dyDescent="0.25">
      <c r="K44" s="30"/>
      <c r="L44" s="30" t="s">
        <v>23</v>
      </c>
    </row>
    <row r="45" spans="1:12" x14ac:dyDescent="0.25">
      <c r="K45" s="29" t="s">
        <v>68</v>
      </c>
      <c r="L45" s="30">
        <v>83.07</v>
      </c>
    </row>
    <row r="46" spans="1:12" ht="15.4" customHeight="1" x14ac:dyDescent="0.25">
      <c r="A46" s="56" t="str">
        <f>"Indexed number of payroll jobs held by women by age group, "&amp;$L$1</f>
        <v>Indexed number of payroll jobs held by women by age group, Queensland</v>
      </c>
      <c r="B46" s="19"/>
      <c r="C46" s="19"/>
      <c r="D46" s="19"/>
      <c r="E46" s="19"/>
      <c r="F46" s="19"/>
      <c r="G46" s="19"/>
      <c r="H46" s="19"/>
      <c r="I46" s="19"/>
      <c r="J46" s="19"/>
      <c r="K46" s="29" t="s">
        <v>46</v>
      </c>
      <c r="L46" s="30">
        <v>101.94</v>
      </c>
    </row>
    <row r="47" spans="1:12" ht="15.4" customHeight="1" x14ac:dyDescent="0.25">
      <c r="B47" s="19"/>
      <c r="C47" s="19"/>
      <c r="D47" s="19"/>
      <c r="E47" s="19"/>
      <c r="F47" s="19"/>
      <c r="G47" s="19"/>
      <c r="H47" s="19"/>
      <c r="I47" s="19"/>
      <c r="J47" s="19"/>
      <c r="K47" s="29" t="s">
        <v>47</v>
      </c>
      <c r="L47" s="30">
        <v>102.52</v>
      </c>
    </row>
    <row r="48" spans="1:12" ht="15.4" customHeight="1" x14ac:dyDescent="0.25">
      <c r="B48" s="19"/>
      <c r="C48" s="19"/>
      <c r="D48" s="19"/>
      <c r="E48" s="19"/>
      <c r="F48" s="19"/>
      <c r="G48" s="19"/>
      <c r="H48" s="19"/>
      <c r="I48" s="19"/>
      <c r="J48" s="19"/>
      <c r="K48" s="31" t="s">
        <v>48</v>
      </c>
      <c r="L48" s="30">
        <v>101.65</v>
      </c>
    </row>
    <row r="49" spans="1:12" ht="15.4" customHeight="1" x14ac:dyDescent="0.25">
      <c r="B49" s="19"/>
      <c r="C49" s="19"/>
      <c r="D49" s="19"/>
      <c r="E49" s="19"/>
      <c r="F49" s="19"/>
      <c r="G49" s="19"/>
      <c r="H49" s="19"/>
      <c r="I49" s="19"/>
      <c r="J49" s="19"/>
      <c r="K49" s="25" t="s">
        <v>49</v>
      </c>
      <c r="L49" s="30">
        <v>104.03</v>
      </c>
    </row>
    <row r="50" spans="1:12" ht="15.4" customHeight="1" x14ac:dyDescent="0.25">
      <c r="B50" s="19"/>
      <c r="C50" s="19"/>
      <c r="D50" s="19"/>
      <c r="E50" s="19"/>
      <c r="F50" s="19"/>
      <c r="G50" s="19"/>
      <c r="H50" s="19"/>
      <c r="I50" s="19"/>
      <c r="J50" s="19"/>
      <c r="K50" s="25" t="s">
        <v>50</v>
      </c>
      <c r="L50" s="30">
        <v>108.31</v>
      </c>
    </row>
    <row r="51" spans="1:12" ht="15.4" customHeight="1" x14ac:dyDescent="0.25">
      <c r="B51" s="19"/>
      <c r="C51" s="19"/>
      <c r="D51" s="19"/>
      <c r="E51" s="19"/>
      <c r="F51" s="19"/>
      <c r="G51" s="19"/>
      <c r="H51" s="19"/>
      <c r="I51" s="19"/>
      <c r="J51" s="19"/>
      <c r="K51" s="25" t="s">
        <v>51</v>
      </c>
      <c r="L51" s="30">
        <v>110.4</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84.38</v>
      </c>
    </row>
    <row r="55" spans="1:12" ht="15.4" customHeight="1" x14ac:dyDescent="0.25">
      <c r="A55" s="56" t="str">
        <f>"Change in payroll jobs since week ending "&amp;TEXT($L$3,"dd mmmm yyyy")&amp;" by Industry, "&amp;$L$1</f>
        <v>Change in payroll jobs since week ending 14 March 2020 by Industry, Queensland</v>
      </c>
      <c r="B55" s="19"/>
      <c r="C55" s="19"/>
      <c r="D55" s="19"/>
      <c r="E55" s="19"/>
      <c r="F55" s="19"/>
      <c r="G55" s="19"/>
      <c r="H55" s="19"/>
      <c r="I55" s="19"/>
      <c r="J55" s="19"/>
      <c r="K55" s="29" t="s">
        <v>46</v>
      </c>
      <c r="L55" s="30">
        <v>102.12</v>
      </c>
    </row>
    <row r="56" spans="1:12" ht="15.4" customHeight="1" x14ac:dyDescent="0.25">
      <c r="B56" s="19"/>
      <c r="C56" s="19"/>
      <c r="D56" s="19"/>
      <c r="E56" s="19"/>
      <c r="F56" s="19"/>
      <c r="G56" s="19"/>
      <c r="H56" s="19"/>
      <c r="I56" s="19"/>
      <c r="J56" s="19"/>
      <c r="K56" s="29" t="s">
        <v>47</v>
      </c>
      <c r="L56" s="30">
        <v>102.73</v>
      </c>
    </row>
    <row r="57" spans="1:12" ht="15.4" customHeight="1" x14ac:dyDescent="0.25">
      <c r="B57" s="19"/>
      <c r="C57" s="19"/>
      <c r="D57" s="19"/>
      <c r="E57" s="19"/>
      <c r="F57" s="19"/>
      <c r="G57" s="19"/>
      <c r="H57" s="19"/>
      <c r="I57" s="19"/>
      <c r="J57" s="19"/>
      <c r="K57" s="31" t="s">
        <v>48</v>
      </c>
      <c r="L57" s="30">
        <v>102.05</v>
      </c>
    </row>
    <row r="58" spans="1:12" ht="15.4" customHeight="1" x14ac:dyDescent="0.25">
      <c r="A58" s="19"/>
      <c r="B58" s="19"/>
      <c r="C58" s="19"/>
      <c r="D58" s="19"/>
      <c r="E58" s="19"/>
      <c r="F58" s="19"/>
      <c r="G58" s="19"/>
      <c r="H58" s="19"/>
      <c r="I58" s="19"/>
      <c r="J58" s="19"/>
      <c r="K58" s="25" t="s">
        <v>49</v>
      </c>
      <c r="L58" s="30">
        <v>104.49</v>
      </c>
    </row>
    <row r="59" spans="1:12" ht="15.4" customHeight="1" x14ac:dyDescent="0.25">
      <c r="B59" s="19"/>
      <c r="C59" s="19"/>
      <c r="D59" s="19"/>
      <c r="E59" s="19"/>
      <c r="F59" s="19"/>
      <c r="G59" s="19"/>
      <c r="H59" s="19"/>
      <c r="I59" s="19"/>
      <c r="J59" s="19"/>
      <c r="K59" s="25" t="s">
        <v>50</v>
      </c>
      <c r="L59" s="30">
        <v>108.75</v>
      </c>
    </row>
    <row r="60" spans="1:12" ht="15.4" customHeight="1" x14ac:dyDescent="0.25">
      <c r="K60" s="25" t="s">
        <v>51</v>
      </c>
      <c r="L60" s="30">
        <v>110.63</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85.88</v>
      </c>
    </row>
    <row r="66" spans="1:12" ht="15.4" customHeight="1" x14ac:dyDescent="0.25">
      <c r="K66" s="29" t="s">
        <v>46</v>
      </c>
      <c r="L66" s="30">
        <v>102.54</v>
      </c>
    </row>
    <row r="67" spans="1:12" ht="15.4" customHeight="1" x14ac:dyDescent="0.25">
      <c r="K67" s="29" t="s">
        <v>47</v>
      </c>
      <c r="L67" s="30">
        <v>104.49</v>
      </c>
    </row>
    <row r="68" spans="1:12" ht="15.4" customHeight="1" x14ac:dyDescent="0.25">
      <c r="K68" s="31" t="s">
        <v>48</v>
      </c>
      <c r="L68" s="30">
        <v>102.06</v>
      </c>
    </row>
    <row r="69" spans="1:12" ht="15.4" customHeight="1" x14ac:dyDescent="0.25">
      <c r="K69" s="25" t="s">
        <v>49</v>
      </c>
      <c r="L69" s="30">
        <v>103.38</v>
      </c>
    </row>
    <row r="70" spans="1:12" ht="15.4" customHeight="1" x14ac:dyDescent="0.25">
      <c r="K70" s="25" t="s">
        <v>50</v>
      </c>
      <c r="L70" s="30">
        <v>106.11</v>
      </c>
    </row>
    <row r="71" spans="1:12" ht="15.4" customHeight="1" x14ac:dyDescent="0.25">
      <c r="K71" s="25" t="s">
        <v>51</v>
      </c>
      <c r="L71" s="30">
        <v>108.32</v>
      </c>
    </row>
    <row r="72" spans="1:12" ht="15.4" customHeight="1" x14ac:dyDescent="0.25">
      <c r="K72" s="25"/>
      <c r="L72" s="30"/>
    </row>
    <row r="73" spans="1:12" ht="15.4" customHeight="1" x14ac:dyDescent="0.25">
      <c r="K73" s="26"/>
      <c r="L73" s="30" t="s">
        <v>23</v>
      </c>
    </row>
    <row r="74" spans="1:12" ht="15.4" customHeight="1" x14ac:dyDescent="0.25">
      <c r="K74" s="29" t="s">
        <v>68</v>
      </c>
      <c r="L74" s="30">
        <v>83.53</v>
      </c>
    </row>
    <row r="75" spans="1:12" ht="15.4" customHeight="1" x14ac:dyDescent="0.25">
      <c r="K75" s="29" t="s">
        <v>46</v>
      </c>
      <c r="L75" s="30">
        <v>102.14</v>
      </c>
    </row>
    <row r="76" spans="1:12" ht="15.4" customHeight="1" x14ac:dyDescent="0.25">
      <c r="K76" s="29" t="s">
        <v>47</v>
      </c>
      <c r="L76" s="30">
        <v>104.54</v>
      </c>
    </row>
    <row r="77" spans="1:12" ht="15.4" customHeight="1" x14ac:dyDescent="0.25">
      <c r="A77" s="56" t="str">
        <f>"Distribution of payroll jobs by industry, "&amp;$L$1</f>
        <v>Distribution of payroll jobs by industry, Queensland</v>
      </c>
      <c r="K77" s="31" t="s">
        <v>48</v>
      </c>
      <c r="L77" s="30">
        <v>102.11</v>
      </c>
    </row>
    <row r="78" spans="1:12" ht="15.4" customHeight="1" x14ac:dyDescent="0.25">
      <c r="K78" s="25" t="s">
        <v>49</v>
      </c>
      <c r="L78" s="30">
        <v>103.79</v>
      </c>
    </row>
    <row r="79" spans="1:12" ht="15.4" customHeight="1" x14ac:dyDescent="0.25">
      <c r="K79" s="25" t="s">
        <v>50</v>
      </c>
      <c r="L79" s="30">
        <v>107.2</v>
      </c>
    </row>
    <row r="80" spans="1:12" ht="15.4" customHeight="1" x14ac:dyDescent="0.25">
      <c r="K80" s="25" t="s">
        <v>51</v>
      </c>
      <c r="L80" s="30">
        <v>110.81</v>
      </c>
    </row>
    <row r="81" spans="1:12" ht="15.4" customHeight="1" x14ac:dyDescent="0.25">
      <c r="K81" s="25"/>
      <c r="L81" s="30"/>
    </row>
    <row r="82" spans="1:12" ht="15.4" customHeight="1" x14ac:dyDescent="0.25">
      <c r="K82" s="27"/>
      <c r="L82" s="30" t="s">
        <v>22</v>
      </c>
    </row>
    <row r="83" spans="1:12" ht="15.4" customHeight="1" x14ac:dyDescent="0.25">
      <c r="K83" s="29" t="s">
        <v>68</v>
      </c>
      <c r="L83" s="30">
        <v>84.87</v>
      </c>
    </row>
    <row r="84" spans="1:12" ht="15.4" customHeight="1" x14ac:dyDescent="0.25">
      <c r="K84" s="29" t="s">
        <v>46</v>
      </c>
      <c r="L84" s="30">
        <v>102.11</v>
      </c>
    </row>
    <row r="85" spans="1:12" ht="15.4" customHeight="1" x14ac:dyDescent="0.25">
      <c r="K85" s="29" t="s">
        <v>47</v>
      </c>
      <c r="L85" s="30">
        <v>104.62</v>
      </c>
    </row>
    <row r="86" spans="1:12" ht="15.4" customHeight="1" x14ac:dyDescent="0.25">
      <c r="K86" s="31" t="s">
        <v>48</v>
      </c>
      <c r="L86" s="30">
        <v>102.31</v>
      </c>
    </row>
    <row r="87" spans="1:12" ht="15.4" customHeight="1" x14ac:dyDescent="0.25">
      <c r="K87" s="25" t="s">
        <v>49</v>
      </c>
      <c r="L87" s="30">
        <v>104</v>
      </c>
    </row>
    <row r="88" spans="1:12" ht="15.4" customHeight="1" x14ac:dyDescent="0.25">
      <c r="K88" s="25" t="s">
        <v>50</v>
      </c>
      <c r="L88" s="30">
        <v>107.56</v>
      </c>
    </row>
    <row r="89" spans="1:12" ht="15.4" customHeight="1" x14ac:dyDescent="0.25">
      <c r="K89" s="25" t="s">
        <v>51</v>
      </c>
      <c r="L89" s="30">
        <v>111.46</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7.9799999999999996E-2</v>
      </c>
    </row>
    <row r="95" spans="1:12" ht="15" customHeight="1" x14ac:dyDescent="0.25">
      <c r="A95" s="19"/>
      <c r="B95" s="19"/>
      <c r="C95" s="19"/>
      <c r="D95" s="19"/>
      <c r="E95" s="19"/>
      <c r="F95" s="19"/>
      <c r="G95" s="19"/>
      <c r="H95" s="19"/>
      <c r="I95" s="19"/>
      <c r="J95" s="19"/>
      <c r="K95" s="26" t="s">
        <v>0</v>
      </c>
      <c r="L95" s="29">
        <v>-4.0899999999999999E-2</v>
      </c>
    </row>
    <row r="96" spans="1:12" ht="15" customHeight="1" x14ac:dyDescent="0.25">
      <c r="B96" s="19"/>
      <c r="C96" s="19"/>
      <c r="D96" s="19"/>
      <c r="E96" s="19"/>
      <c r="F96" s="19"/>
      <c r="G96" s="19"/>
      <c r="H96" s="19"/>
      <c r="I96" s="19"/>
      <c r="J96" s="19"/>
      <c r="K96" s="26" t="s">
        <v>1</v>
      </c>
      <c r="L96" s="29">
        <v>-6.7999999999999996E-3</v>
      </c>
    </row>
    <row r="97" spans="1:12" ht="15" customHeight="1" x14ac:dyDescent="0.25">
      <c r="B97" s="19"/>
      <c r="C97" s="19"/>
      <c r="D97" s="19"/>
      <c r="E97" s="19"/>
      <c r="F97" s="19"/>
      <c r="G97" s="19"/>
      <c r="H97" s="19"/>
      <c r="I97" s="19"/>
      <c r="J97" s="19"/>
      <c r="K97" s="26" t="s">
        <v>18</v>
      </c>
      <c r="L97" s="29">
        <v>-3.7000000000000002E-3</v>
      </c>
    </row>
    <row r="98" spans="1:12" ht="15" customHeight="1" x14ac:dyDescent="0.25">
      <c r="A98" s="19"/>
      <c r="B98" s="19"/>
      <c r="C98" s="19"/>
      <c r="D98" s="19"/>
      <c r="E98" s="19"/>
      <c r="F98" s="19"/>
      <c r="G98" s="19"/>
      <c r="H98" s="19"/>
      <c r="I98" s="19"/>
      <c r="J98" s="19"/>
      <c r="K98" s="26" t="s">
        <v>2</v>
      </c>
      <c r="L98" s="29">
        <v>8.1000000000000003E-2</v>
      </c>
    </row>
    <row r="99" spans="1:12" ht="15" customHeight="1" x14ac:dyDescent="0.25">
      <c r="B99" s="19"/>
      <c r="C99" s="19"/>
      <c r="D99" s="19"/>
      <c r="E99" s="19"/>
      <c r="F99" s="19"/>
      <c r="G99" s="19"/>
      <c r="H99" s="19"/>
      <c r="I99" s="19"/>
      <c r="J99" s="19"/>
      <c r="K99" s="26" t="s">
        <v>17</v>
      </c>
      <c r="L99" s="29">
        <v>7.3000000000000001E-3</v>
      </c>
    </row>
    <row r="100" spans="1:12" ht="15" customHeight="1" x14ac:dyDescent="0.25">
      <c r="A100" s="19"/>
      <c r="B100" s="19"/>
      <c r="C100" s="19"/>
      <c r="D100" s="19"/>
      <c r="E100" s="19"/>
      <c r="F100" s="19"/>
      <c r="G100" s="19"/>
      <c r="H100" s="19"/>
      <c r="I100" s="19"/>
      <c r="J100" s="19"/>
      <c r="K100" s="26" t="s">
        <v>16</v>
      </c>
      <c r="L100" s="29">
        <v>4.24E-2</v>
      </c>
    </row>
    <row r="101" spans="1:12" ht="15" customHeight="1" x14ac:dyDescent="0.25">
      <c r="A101" s="19"/>
      <c r="B101" s="19"/>
      <c r="C101" s="19"/>
      <c r="D101" s="19"/>
      <c r="E101" s="19"/>
      <c r="F101" s="19"/>
      <c r="G101" s="19"/>
      <c r="H101" s="19"/>
      <c r="I101" s="19"/>
      <c r="J101" s="19"/>
      <c r="K101" s="26" t="s">
        <v>15</v>
      </c>
      <c r="L101" s="29">
        <v>-2.3900000000000001E-2</v>
      </c>
    </row>
    <row r="102" spans="1:12" x14ac:dyDescent="0.25">
      <c r="A102" s="19"/>
      <c r="B102" s="19"/>
      <c r="C102" s="19"/>
      <c r="D102" s="19"/>
      <c r="E102" s="19"/>
      <c r="F102" s="19"/>
      <c r="G102" s="19"/>
      <c r="H102" s="19"/>
      <c r="I102" s="19"/>
      <c r="J102" s="19"/>
      <c r="K102" s="26" t="s">
        <v>14</v>
      </c>
      <c r="L102" s="29">
        <v>-5.1999999999999998E-2</v>
      </c>
    </row>
    <row r="103" spans="1:12" x14ac:dyDescent="0.25">
      <c r="A103" s="19"/>
      <c r="B103" s="19"/>
      <c r="C103" s="19"/>
      <c r="D103" s="19"/>
      <c r="E103" s="19"/>
      <c r="F103" s="19"/>
      <c r="G103" s="19"/>
      <c r="H103" s="19"/>
      <c r="I103" s="19"/>
      <c r="J103" s="19"/>
      <c r="K103" s="26" t="s">
        <v>13</v>
      </c>
      <c r="L103" s="29">
        <v>-8.8499999999999995E-2</v>
      </c>
    </row>
    <row r="104" spans="1:12" x14ac:dyDescent="0.25">
      <c r="K104" s="26" t="s">
        <v>12</v>
      </c>
      <c r="L104" s="29">
        <v>0.1278</v>
      </c>
    </row>
    <row r="105" spans="1:12" x14ac:dyDescent="0.25">
      <c r="K105" s="26" t="s">
        <v>11</v>
      </c>
      <c r="L105" s="29">
        <v>3.9800000000000002E-2</v>
      </c>
    </row>
    <row r="106" spans="1:12" x14ac:dyDescent="0.25">
      <c r="K106" s="26" t="s">
        <v>10</v>
      </c>
      <c r="L106" s="29">
        <v>5.8999999999999997E-2</v>
      </c>
    </row>
    <row r="107" spans="1:12" x14ac:dyDescent="0.25">
      <c r="K107" s="26" t="s">
        <v>9</v>
      </c>
      <c r="L107" s="29">
        <v>0.1077</v>
      </c>
    </row>
    <row r="108" spans="1:12" x14ac:dyDescent="0.25">
      <c r="K108" s="26" t="s">
        <v>8</v>
      </c>
      <c r="L108" s="29">
        <v>0.12839999999999999</v>
      </c>
    </row>
    <row r="109" spans="1:12" x14ac:dyDescent="0.25">
      <c r="K109" s="26" t="s">
        <v>7</v>
      </c>
      <c r="L109" s="29">
        <v>4.3999999999999997E-2</v>
      </c>
    </row>
    <row r="110" spans="1:12" x14ac:dyDescent="0.25">
      <c r="K110" s="26" t="s">
        <v>6</v>
      </c>
      <c r="L110" s="29">
        <v>3.1399999999999997E-2</v>
      </c>
    </row>
    <row r="111" spans="1:12" x14ac:dyDescent="0.25">
      <c r="K111" s="26" t="s">
        <v>5</v>
      </c>
      <c r="L111" s="29">
        <v>1.7600000000000001E-2</v>
      </c>
    </row>
    <row r="112" spans="1:12" x14ac:dyDescent="0.25">
      <c r="K112" s="26" t="s">
        <v>3</v>
      </c>
      <c r="L112" s="29">
        <v>4.2500000000000003E-2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1.4200000000000001E-2</v>
      </c>
    </row>
    <row r="117" spans="1:12" x14ac:dyDescent="0.25">
      <c r="K117" s="26" t="s">
        <v>0</v>
      </c>
      <c r="L117" s="29">
        <v>2.1499999999999998E-2</v>
      </c>
    </row>
    <row r="118" spans="1:12" x14ac:dyDescent="0.25">
      <c r="K118" s="26" t="s">
        <v>1</v>
      </c>
      <c r="L118" s="29">
        <v>6.8900000000000003E-2</v>
      </c>
    </row>
    <row r="119" spans="1:12" x14ac:dyDescent="0.25">
      <c r="K119" s="26" t="s">
        <v>18</v>
      </c>
      <c r="L119" s="29">
        <v>1.18E-2</v>
      </c>
    </row>
    <row r="120" spans="1:12" x14ac:dyDescent="0.25">
      <c r="K120" s="26" t="s">
        <v>2</v>
      </c>
      <c r="L120" s="29">
        <v>7.2599999999999998E-2</v>
      </c>
    </row>
    <row r="121" spans="1:12" x14ac:dyDescent="0.25">
      <c r="K121" s="26" t="s">
        <v>17</v>
      </c>
      <c r="L121" s="29">
        <v>4.3400000000000001E-2</v>
      </c>
    </row>
    <row r="122" spans="1:12" x14ac:dyDescent="0.25">
      <c r="K122" s="26" t="s">
        <v>16</v>
      </c>
      <c r="L122" s="29">
        <v>0.10589999999999999</v>
      </c>
    </row>
    <row r="123" spans="1:12" x14ac:dyDescent="0.25">
      <c r="K123" s="26" t="s">
        <v>15</v>
      </c>
      <c r="L123" s="29">
        <v>7.5200000000000003E-2</v>
      </c>
    </row>
    <row r="124" spans="1:12" x14ac:dyDescent="0.25">
      <c r="K124" s="26" t="s">
        <v>14</v>
      </c>
      <c r="L124" s="29">
        <v>4.5499999999999999E-2</v>
      </c>
    </row>
    <row r="125" spans="1:12" x14ac:dyDescent="0.25">
      <c r="K125" s="26" t="s">
        <v>13</v>
      </c>
      <c r="L125" s="29">
        <v>9.7000000000000003E-3</v>
      </c>
    </row>
    <row r="126" spans="1:12" x14ac:dyDescent="0.25">
      <c r="K126" s="26" t="s">
        <v>12</v>
      </c>
      <c r="L126" s="29">
        <v>2.8199999999999999E-2</v>
      </c>
    </row>
    <row r="127" spans="1:12" x14ac:dyDescent="0.25">
      <c r="K127" s="26" t="s">
        <v>11</v>
      </c>
      <c r="L127" s="29">
        <v>2.3099999999999999E-2</v>
      </c>
    </row>
    <row r="128" spans="1:12" x14ac:dyDescent="0.25">
      <c r="K128" s="26" t="s">
        <v>10</v>
      </c>
      <c r="L128" s="29">
        <v>7.3300000000000004E-2</v>
      </c>
    </row>
    <row r="129" spans="11:12" x14ac:dyDescent="0.25">
      <c r="K129" s="26" t="s">
        <v>9</v>
      </c>
      <c r="L129" s="29">
        <v>6.8500000000000005E-2</v>
      </c>
    </row>
    <row r="130" spans="11:12" x14ac:dyDescent="0.25">
      <c r="K130" s="26" t="s">
        <v>8</v>
      </c>
      <c r="L130" s="29">
        <v>5.9799999999999999E-2</v>
      </c>
    </row>
    <row r="131" spans="11:12" x14ac:dyDescent="0.25">
      <c r="K131" s="26" t="s">
        <v>7</v>
      </c>
      <c r="L131" s="29">
        <v>5.57E-2</v>
      </c>
    </row>
    <row r="132" spans="11:12" x14ac:dyDescent="0.25">
      <c r="K132" s="26" t="s">
        <v>6</v>
      </c>
      <c r="L132" s="29">
        <v>0.16289999999999999</v>
      </c>
    </row>
    <row r="133" spans="11:12" x14ac:dyDescent="0.25">
      <c r="K133" s="26" t="s">
        <v>5</v>
      </c>
      <c r="L133" s="29">
        <v>1.61E-2</v>
      </c>
    </row>
    <row r="134" spans="11:12" x14ac:dyDescent="0.25">
      <c r="K134" s="26" t="s">
        <v>3</v>
      </c>
      <c r="L134" s="29">
        <v>4.0099999999999997E-2</v>
      </c>
    </row>
    <row r="135" spans="11:12" x14ac:dyDescent="0.25">
      <c r="K135" s="22"/>
      <c r="L135" s="33" t="s">
        <v>20</v>
      </c>
    </row>
    <row r="136" spans="11:12" x14ac:dyDescent="0.25">
      <c r="K136" s="26" t="s">
        <v>19</v>
      </c>
      <c r="L136" s="29">
        <v>1.4800000000000001E-2</v>
      </c>
    </row>
    <row r="137" spans="11:12" x14ac:dyDescent="0.25">
      <c r="K137" s="26" t="s">
        <v>0</v>
      </c>
      <c r="L137" s="29">
        <v>1.9900000000000001E-2</v>
      </c>
    </row>
    <row r="138" spans="11:12" x14ac:dyDescent="0.25">
      <c r="K138" s="26" t="s">
        <v>1</v>
      </c>
      <c r="L138" s="29">
        <v>6.59E-2</v>
      </c>
    </row>
    <row r="139" spans="11:12" x14ac:dyDescent="0.25">
      <c r="K139" s="26" t="s">
        <v>18</v>
      </c>
      <c r="L139" s="29">
        <v>1.1299999999999999E-2</v>
      </c>
    </row>
    <row r="140" spans="11:12" x14ac:dyDescent="0.25">
      <c r="K140" s="26" t="s">
        <v>2</v>
      </c>
      <c r="L140" s="29">
        <v>7.5499999999999998E-2</v>
      </c>
    </row>
    <row r="141" spans="11:12" x14ac:dyDescent="0.25">
      <c r="K141" s="26" t="s">
        <v>17</v>
      </c>
      <c r="L141" s="29">
        <v>4.2099999999999999E-2</v>
      </c>
    </row>
    <row r="142" spans="11:12" x14ac:dyDescent="0.25">
      <c r="K142" s="26" t="s">
        <v>16</v>
      </c>
      <c r="L142" s="29">
        <v>0.1062</v>
      </c>
    </row>
    <row r="143" spans="11:12" x14ac:dyDescent="0.25">
      <c r="K143" s="26" t="s">
        <v>15</v>
      </c>
      <c r="L143" s="29">
        <v>7.0699999999999999E-2</v>
      </c>
    </row>
    <row r="144" spans="11:12" x14ac:dyDescent="0.25">
      <c r="K144" s="26" t="s">
        <v>14</v>
      </c>
      <c r="L144" s="29">
        <v>4.1599999999999998E-2</v>
      </c>
    </row>
    <row r="145" spans="11:12" x14ac:dyDescent="0.25">
      <c r="K145" s="26" t="s">
        <v>13</v>
      </c>
      <c r="L145" s="29">
        <v>8.5000000000000006E-3</v>
      </c>
    </row>
    <row r="146" spans="11:12" x14ac:dyDescent="0.25">
      <c r="K146" s="26" t="s">
        <v>12</v>
      </c>
      <c r="L146" s="29">
        <v>3.0700000000000002E-2</v>
      </c>
    </row>
    <row r="147" spans="11:12" x14ac:dyDescent="0.25">
      <c r="K147" s="26" t="s">
        <v>11</v>
      </c>
      <c r="L147" s="29">
        <v>2.3199999999999998E-2</v>
      </c>
    </row>
    <row r="148" spans="11:12" x14ac:dyDescent="0.25">
      <c r="K148" s="26" t="s">
        <v>10</v>
      </c>
      <c r="L148" s="29">
        <v>7.4700000000000003E-2</v>
      </c>
    </row>
    <row r="149" spans="11:12" x14ac:dyDescent="0.25">
      <c r="K149" s="26" t="s">
        <v>9</v>
      </c>
      <c r="L149" s="29">
        <v>7.2999999999999995E-2</v>
      </c>
    </row>
    <row r="150" spans="11:12" x14ac:dyDescent="0.25">
      <c r="K150" s="26" t="s">
        <v>8</v>
      </c>
      <c r="L150" s="29">
        <v>6.4899999999999999E-2</v>
      </c>
    </row>
    <row r="151" spans="11:12" x14ac:dyDescent="0.25">
      <c r="K151" s="26" t="s">
        <v>7</v>
      </c>
      <c r="L151" s="29">
        <v>5.6000000000000001E-2</v>
      </c>
    </row>
    <row r="152" spans="11:12" x14ac:dyDescent="0.25">
      <c r="K152" s="26" t="s">
        <v>6</v>
      </c>
      <c r="L152" s="29">
        <v>0.16170000000000001</v>
      </c>
    </row>
    <row r="153" spans="11:12" x14ac:dyDescent="0.25">
      <c r="K153" s="26" t="s">
        <v>5</v>
      </c>
      <c r="L153" s="29">
        <v>1.5800000000000002E-2</v>
      </c>
    </row>
    <row r="154" spans="11:12" x14ac:dyDescent="0.25">
      <c r="K154" s="26" t="s">
        <v>3</v>
      </c>
      <c r="L154" s="29">
        <v>4.02E-2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99.3215</v>
      </c>
    </row>
    <row r="455" spans="11:12" x14ac:dyDescent="0.25">
      <c r="K455" s="48">
        <v>43918</v>
      </c>
      <c r="L455" s="30">
        <v>95.463300000000004</v>
      </c>
    </row>
    <row r="456" spans="11:12" x14ac:dyDescent="0.25">
      <c r="K456" s="48">
        <v>43925</v>
      </c>
      <c r="L456" s="30">
        <v>93.06</v>
      </c>
    </row>
    <row r="457" spans="11:12" x14ac:dyDescent="0.25">
      <c r="K457" s="48">
        <v>43932</v>
      </c>
      <c r="L457" s="30">
        <v>91.351600000000005</v>
      </c>
    </row>
    <row r="458" spans="11:12" x14ac:dyDescent="0.25">
      <c r="K458" s="48">
        <v>43939</v>
      </c>
      <c r="L458" s="30">
        <v>91.484200000000001</v>
      </c>
    </row>
    <row r="459" spans="11:12" x14ac:dyDescent="0.25">
      <c r="K459" s="48">
        <v>43946</v>
      </c>
      <c r="L459" s="30">
        <v>92.266400000000004</v>
      </c>
    </row>
    <row r="460" spans="11:12" x14ac:dyDescent="0.25">
      <c r="K460" s="48">
        <v>43953</v>
      </c>
      <c r="L460" s="30">
        <v>92.859200000000001</v>
      </c>
    </row>
    <row r="461" spans="11:12" x14ac:dyDescent="0.25">
      <c r="K461" s="48">
        <v>43960</v>
      </c>
      <c r="L461" s="30">
        <v>93.615799999999993</v>
      </c>
    </row>
    <row r="462" spans="11:12" x14ac:dyDescent="0.25">
      <c r="K462" s="48">
        <v>43967</v>
      </c>
      <c r="L462" s="30">
        <v>94.227500000000006</v>
      </c>
    </row>
    <row r="463" spans="11:12" x14ac:dyDescent="0.25">
      <c r="K463" s="48">
        <v>43974</v>
      </c>
      <c r="L463" s="30">
        <v>94.412300000000002</v>
      </c>
    </row>
    <row r="464" spans="11:12" x14ac:dyDescent="0.25">
      <c r="K464" s="48">
        <v>43981</v>
      </c>
      <c r="L464" s="30">
        <v>94.691800000000001</v>
      </c>
    </row>
    <row r="465" spans="11:12" x14ac:dyDescent="0.25">
      <c r="K465" s="48">
        <v>43988</v>
      </c>
      <c r="L465" s="30">
        <v>95.546800000000005</v>
      </c>
    </row>
    <row r="466" spans="11:12" x14ac:dyDescent="0.25">
      <c r="K466" s="48">
        <v>43995</v>
      </c>
      <c r="L466" s="30">
        <v>96.100499999999997</v>
      </c>
    </row>
    <row r="467" spans="11:12" x14ac:dyDescent="0.25">
      <c r="K467" s="48">
        <v>44002</v>
      </c>
      <c r="L467" s="30">
        <v>96.082999999999998</v>
      </c>
    </row>
    <row r="468" spans="11:12" x14ac:dyDescent="0.25">
      <c r="K468" s="48">
        <v>44009</v>
      </c>
      <c r="L468" s="30">
        <v>95.840699999999998</v>
      </c>
    </row>
    <row r="469" spans="11:12" x14ac:dyDescent="0.25">
      <c r="K469" s="48">
        <v>44016</v>
      </c>
      <c r="L469" s="30">
        <v>97.052099999999996</v>
      </c>
    </row>
    <row r="470" spans="11:12" x14ac:dyDescent="0.25">
      <c r="K470" s="48">
        <v>44023</v>
      </c>
      <c r="L470" s="30">
        <v>98.440600000000003</v>
      </c>
    </row>
    <row r="471" spans="11:12" x14ac:dyDescent="0.25">
      <c r="K471" s="48">
        <v>44030</v>
      </c>
      <c r="L471" s="30">
        <v>98.972499999999997</v>
      </c>
    </row>
    <row r="472" spans="11:12" x14ac:dyDescent="0.25">
      <c r="K472" s="48">
        <v>44037</v>
      </c>
      <c r="L472" s="30">
        <v>99.335999999999999</v>
      </c>
    </row>
    <row r="473" spans="11:12" x14ac:dyDescent="0.25">
      <c r="K473" s="48">
        <v>44044</v>
      </c>
      <c r="L473" s="30">
        <v>99.328999999999994</v>
      </c>
    </row>
    <row r="474" spans="11:12" x14ac:dyDescent="0.25">
      <c r="K474" s="48">
        <v>44051</v>
      </c>
      <c r="L474" s="30">
        <v>99.623599999999996</v>
      </c>
    </row>
    <row r="475" spans="11:12" x14ac:dyDescent="0.25">
      <c r="K475" s="48">
        <v>44058</v>
      </c>
      <c r="L475" s="30">
        <v>99.550200000000004</v>
      </c>
    </row>
    <row r="476" spans="11:12" x14ac:dyDescent="0.25">
      <c r="K476" s="48">
        <v>44065</v>
      </c>
      <c r="L476" s="30">
        <v>99.921199999999999</v>
      </c>
    </row>
    <row r="477" spans="11:12" x14ac:dyDescent="0.25">
      <c r="K477" s="48">
        <v>44072</v>
      </c>
      <c r="L477" s="30">
        <v>99.697299999999998</v>
      </c>
    </row>
    <row r="478" spans="11:12" x14ac:dyDescent="0.25">
      <c r="K478" s="48">
        <v>44079</v>
      </c>
      <c r="L478" s="30">
        <v>100.0197</v>
      </c>
    </row>
    <row r="479" spans="11:12" x14ac:dyDescent="0.25">
      <c r="K479" s="48">
        <v>44086</v>
      </c>
      <c r="L479" s="30">
        <v>100.7552</v>
      </c>
    </row>
    <row r="480" spans="11:12" x14ac:dyDescent="0.25">
      <c r="K480" s="48">
        <v>44093</v>
      </c>
      <c r="L480" s="30">
        <v>100.96559999999999</v>
      </c>
    </row>
    <row r="481" spans="11:12" x14ac:dyDescent="0.25">
      <c r="K481" s="48">
        <v>44100</v>
      </c>
      <c r="L481" s="30">
        <v>100.3519</v>
      </c>
    </row>
    <row r="482" spans="11:12" x14ac:dyDescent="0.25">
      <c r="K482" s="48">
        <v>44107</v>
      </c>
      <c r="L482" s="30">
        <v>99.616900000000001</v>
      </c>
    </row>
    <row r="483" spans="11:12" x14ac:dyDescent="0.25">
      <c r="K483" s="48">
        <v>44114</v>
      </c>
      <c r="L483" s="30">
        <v>100.0008</v>
      </c>
    </row>
    <row r="484" spans="11:12" x14ac:dyDescent="0.25">
      <c r="K484" s="48">
        <v>44121</v>
      </c>
      <c r="L484" s="30">
        <v>100.67010000000001</v>
      </c>
    </row>
    <row r="485" spans="11:12" x14ac:dyDescent="0.25">
      <c r="K485" s="48">
        <v>44128</v>
      </c>
      <c r="L485" s="30">
        <v>100.7984</v>
      </c>
    </row>
    <row r="486" spans="11:12" x14ac:dyDescent="0.25">
      <c r="K486" s="48">
        <v>44135</v>
      </c>
      <c r="L486" s="30">
        <v>100.86499999999999</v>
      </c>
    </row>
    <row r="487" spans="11:12" x14ac:dyDescent="0.25">
      <c r="K487" s="48">
        <v>44142</v>
      </c>
      <c r="L487" s="30">
        <v>101.316</v>
      </c>
    </row>
    <row r="488" spans="11:12" x14ac:dyDescent="0.25">
      <c r="K488" s="48">
        <v>44149</v>
      </c>
      <c r="L488" s="30">
        <v>101.9873</v>
      </c>
    </row>
    <row r="489" spans="11:12" x14ac:dyDescent="0.25">
      <c r="K489" s="48">
        <v>44156</v>
      </c>
      <c r="L489" s="30">
        <v>102.1699</v>
      </c>
    </row>
    <row r="490" spans="11:12" x14ac:dyDescent="0.25">
      <c r="K490" s="48">
        <v>44163</v>
      </c>
      <c r="L490" s="30">
        <v>102.33880000000001</v>
      </c>
    </row>
    <row r="491" spans="11:12" x14ac:dyDescent="0.25">
      <c r="K491" s="48">
        <v>44170</v>
      </c>
      <c r="L491" s="30">
        <v>102.6782</v>
      </c>
    </row>
    <row r="492" spans="11:12" x14ac:dyDescent="0.25">
      <c r="K492" s="48">
        <v>44177</v>
      </c>
      <c r="L492" s="30">
        <v>102.5675</v>
      </c>
    </row>
    <row r="493" spans="11:12" x14ac:dyDescent="0.25">
      <c r="K493" s="48">
        <v>44184</v>
      </c>
      <c r="L493" s="30">
        <v>101.44670000000001</v>
      </c>
    </row>
    <row r="494" spans="11:12" x14ac:dyDescent="0.25">
      <c r="K494" s="48">
        <v>44191</v>
      </c>
      <c r="L494" s="30">
        <v>97.080500000000001</v>
      </c>
    </row>
    <row r="495" spans="11:12" x14ac:dyDescent="0.25">
      <c r="K495" s="48">
        <v>44198</v>
      </c>
      <c r="L495" s="30">
        <v>94.239500000000007</v>
      </c>
    </row>
    <row r="496" spans="11:12" x14ac:dyDescent="0.25">
      <c r="K496" s="48">
        <v>44205</v>
      </c>
      <c r="L496" s="30">
        <v>96.108500000000006</v>
      </c>
    </row>
    <row r="497" spans="11:12" x14ac:dyDescent="0.25">
      <c r="K497" s="48">
        <v>44212</v>
      </c>
      <c r="L497" s="30">
        <v>98.492699999999999</v>
      </c>
    </row>
    <row r="498" spans="11:12" x14ac:dyDescent="0.25">
      <c r="K498" s="48">
        <v>44219</v>
      </c>
      <c r="L498" s="30">
        <v>99.652500000000003</v>
      </c>
    </row>
    <row r="499" spans="11:12" x14ac:dyDescent="0.25">
      <c r="K499" s="48">
        <v>44226</v>
      </c>
      <c r="L499" s="30">
        <v>100.1079</v>
      </c>
    </row>
    <row r="500" spans="11:12" x14ac:dyDescent="0.25">
      <c r="K500" s="48">
        <v>44233</v>
      </c>
      <c r="L500" s="30">
        <v>100.5595</v>
      </c>
    </row>
    <row r="501" spans="11:12" x14ac:dyDescent="0.25">
      <c r="K501" s="48">
        <v>44240</v>
      </c>
      <c r="L501" s="30">
        <v>101.2958</v>
      </c>
    </row>
    <row r="502" spans="11:12" x14ac:dyDescent="0.25">
      <c r="K502" s="48">
        <v>44247</v>
      </c>
      <c r="L502" s="30">
        <v>101.43640000000001</v>
      </c>
    </row>
    <row r="503" spans="11:12" x14ac:dyDescent="0.25">
      <c r="K503" s="48">
        <v>44254</v>
      </c>
      <c r="L503" s="30">
        <v>101.67529999999999</v>
      </c>
    </row>
    <row r="504" spans="11:12" x14ac:dyDescent="0.25">
      <c r="K504" s="48">
        <v>44261</v>
      </c>
      <c r="L504" s="30">
        <v>101.9037</v>
      </c>
    </row>
    <row r="505" spans="11:12" x14ac:dyDescent="0.25">
      <c r="K505" s="48">
        <v>44268</v>
      </c>
      <c r="L505" s="30">
        <v>102.0556</v>
      </c>
    </row>
    <row r="506" spans="11:12" x14ac:dyDescent="0.25">
      <c r="K506" s="48">
        <v>44275</v>
      </c>
      <c r="L506" s="30">
        <v>102.6652</v>
      </c>
    </row>
    <row r="507" spans="11:12" x14ac:dyDescent="0.25">
      <c r="K507" s="48">
        <v>44282</v>
      </c>
      <c r="L507" s="30">
        <v>102.7527</v>
      </c>
    </row>
    <row r="508" spans="11:12" x14ac:dyDescent="0.25">
      <c r="K508" s="48">
        <v>44289</v>
      </c>
      <c r="L508" s="30">
        <v>101.70359999999999</v>
      </c>
    </row>
    <row r="509" spans="11:12" x14ac:dyDescent="0.25">
      <c r="K509" s="48">
        <v>44296</v>
      </c>
      <c r="L509" s="30">
        <v>101.26309999999999</v>
      </c>
    </row>
    <row r="510" spans="11:12" x14ac:dyDescent="0.25">
      <c r="K510" s="48">
        <v>44303</v>
      </c>
      <c r="L510" s="30">
        <v>101.6181</v>
      </c>
    </row>
    <row r="511" spans="11:12" x14ac:dyDescent="0.25">
      <c r="K511" s="48">
        <v>44310</v>
      </c>
      <c r="L511" s="30">
        <v>102.0689</v>
      </c>
    </row>
    <row r="512" spans="11:12" x14ac:dyDescent="0.25">
      <c r="K512" s="48">
        <v>44317</v>
      </c>
      <c r="L512" s="30">
        <v>102.2158</v>
      </c>
    </row>
    <row r="513" spans="11:12" x14ac:dyDescent="0.25">
      <c r="K513" s="48">
        <v>44324</v>
      </c>
      <c r="L513" s="30">
        <v>102.32940000000001</v>
      </c>
    </row>
    <row r="514" spans="11:12" x14ac:dyDescent="0.25">
      <c r="K514" s="48">
        <v>44331</v>
      </c>
      <c r="L514" s="30">
        <v>103.1734</v>
      </c>
    </row>
    <row r="515" spans="11:12" x14ac:dyDescent="0.25">
      <c r="K515" s="48">
        <v>44338</v>
      </c>
      <c r="L515" s="30">
        <v>103.5821</v>
      </c>
    </row>
    <row r="516" spans="11:12" x14ac:dyDescent="0.25">
      <c r="K516" s="48">
        <v>44345</v>
      </c>
      <c r="L516" s="30">
        <v>103.511</v>
      </c>
    </row>
    <row r="517" spans="11:12" x14ac:dyDescent="0.25">
      <c r="K517" s="48">
        <v>44352</v>
      </c>
      <c r="L517" s="30">
        <v>103.5107</v>
      </c>
    </row>
    <row r="518" spans="11:12" x14ac:dyDescent="0.25">
      <c r="K518" s="48">
        <v>44359</v>
      </c>
      <c r="L518" s="30">
        <v>103.5295</v>
      </c>
    </row>
    <row r="519" spans="11:12" x14ac:dyDescent="0.25">
      <c r="K519" s="48">
        <v>44366</v>
      </c>
      <c r="L519" s="30">
        <v>103.86920000000001</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99.571600000000004</v>
      </c>
    </row>
    <row r="603" spans="11:12" x14ac:dyDescent="0.25">
      <c r="K603" s="48">
        <v>43918</v>
      </c>
      <c r="L603" s="30">
        <v>97.366399999999999</v>
      </c>
    </row>
    <row r="604" spans="11:12" x14ac:dyDescent="0.25">
      <c r="K604" s="48">
        <v>43925</v>
      </c>
      <c r="L604" s="30">
        <v>96.33</v>
      </c>
    </row>
    <row r="605" spans="11:12" x14ac:dyDescent="0.25">
      <c r="K605" s="48">
        <v>43932</v>
      </c>
      <c r="L605" s="30">
        <v>93.4953</v>
      </c>
    </row>
    <row r="606" spans="11:12" x14ac:dyDescent="0.25">
      <c r="K606" s="48">
        <v>43939</v>
      </c>
      <c r="L606" s="30">
        <v>94.0441</v>
      </c>
    </row>
    <row r="607" spans="11:12" x14ac:dyDescent="0.25">
      <c r="K607" s="48">
        <v>43946</v>
      </c>
      <c r="L607" s="30">
        <v>94.540300000000002</v>
      </c>
    </row>
    <row r="608" spans="11:12" x14ac:dyDescent="0.25">
      <c r="K608" s="48">
        <v>43953</v>
      </c>
      <c r="L608" s="30">
        <v>95.343699999999998</v>
      </c>
    </row>
    <row r="609" spans="11:12" x14ac:dyDescent="0.25">
      <c r="K609" s="48">
        <v>43960</v>
      </c>
      <c r="L609" s="30">
        <v>95.180800000000005</v>
      </c>
    </row>
    <row r="610" spans="11:12" x14ac:dyDescent="0.25">
      <c r="K610" s="48">
        <v>43967</v>
      </c>
      <c r="L610" s="30">
        <v>94.161699999999996</v>
      </c>
    </row>
    <row r="611" spans="11:12" x14ac:dyDescent="0.25">
      <c r="K611" s="48">
        <v>43974</v>
      </c>
      <c r="L611" s="30">
        <v>93.284800000000004</v>
      </c>
    </row>
    <row r="612" spans="11:12" x14ac:dyDescent="0.25">
      <c r="K612" s="48">
        <v>43981</v>
      </c>
      <c r="L612" s="30">
        <v>94.682000000000002</v>
      </c>
    </row>
    <row r="613" spans="11:12" x14ac:dyDescent="0.25">
      <c r="K613" s="48">
        <v>43988</v>
      </c>
      <c r="L613" s="30">
        <v>95.830600000000004</v>
      </c>
    </row>
    <row r="614" spans="11:12" x14ac:dyDescent="0.25">
      <c r="K614" s="48">
        <v>43995</v>
      </c>
      <c r="L614" s="30">
        <v>96.8626</v>
      </c>
    </row>
    <row r="615" spans="11:12" x14ac:dyDescent="0.25">
      <c r="K615" s="48">
        <v>44002</v>
      </c>
      <c r="L615" s="30">
        <v>97.957499999999996</v>
      </c>
    </row>
    <row r="616" spans="11:12" x14ac:dyDescent="0.25">
      <c r="K616" s="48">
        <v>44009</v>
      </c>
      <c r="L616" s="30">
        <v>98.717500000000001</v>
      </c>
    </row>
    <row r="617" spans="11:12" x14ac:dyDescent="0.25">
      <c r="K617" s="48">
        <v>44016</v>
      </c>
      <c r="L617" s="30">
        <v>100.2034</v>
      </c>
    </row>
    <row r="618" spans="11:12" x14ac:dyDescent="0.25">
      <c r="K618" s="48">
        <v>44023</v>
      </c>
      <c r="L618" s="30">
        <v>98.197900000000004</v>
      </c>
    </row>
    <row r="619" spans="11:12" x14ac:dyDescent="0.25">
      <c r="K619" s="48">
        <v>44030</v>
      </c>
      <c r="L619" s="30">
        <v>98.017600000000002</v>
      </c>
    </row>
    <row r="620" spans="11:12" x14ac:dyDescent="0.25">
      <c r="K620" s="48">
        <v>44037</v>
      </c>
      <c r="L620" s="30">
        <v>97.7727</v>
      </c>
    </row>
    <row r="621" spans="11:12" x14ac:dyDescent="0.25">
      <c r="K621" s="48">
        <v>44044</v>
      </c>
      <c r="L621" s="30">
        <v>98.162400000000005</v>
      </c>
    </row>
    <row r="622" spans="11:12" x14ac:dyDescent="0.25">
      <c r="K622" s="48">
        <v>44051</v>
      </c>
      <c r="L622" s="30">
        <v>98.775899999999993</v>
      </c>
    </row>
    <row r="623" spans="11:12" x14ac:dyDescent="0.25">
      <c r="K623" s="48">
        <v>44058</v>
      </c>
      <c r="L623" s="30">
        <v>98.419600000000003</v>
      </c>
    </row>
    <row r="624" spans="11:12" x14ac:dyDescent="0.25">
      <c r="K624" s="48">
        <v>44065</v>
      </c>
      <c r="L624" s="30">
        <v>98.724400000000003</v>
      </c>
    </row>
    <row r="625" spans="11:12" x14ac:dyDescent="0.25">
      <c r="K625" s="48">
        <v>44072</v>
      </c>
      <c r="L625" s="30">
        <v>98.4071</v>
      </c>
    </row>
    <row r="626" spans="11:12" x14ac:dyDescent="0.25">
      <c r="K626" s="48">
        <v>44079</v>
      </c>
      <c r="L626" s="30">
        <v>101.21680000000001</v>
      </c>
    </row>
    <row r="627" spans="11:12" x14ac:dyDescent="0.25">
      <c r="K627" s="48">
        <v>44086</v>
      </c>
      <c r="L627" s="30">
        <v>102.7812</v>
      </c>
    </row>
    <row r="628" spans="11:12" x14ac:dyDescent="0.25">
      <c r="K628" s="48">
        <v>44093</v>
      </c>
      <c r="L628" s="30">
        <v>103.5103</v>
      </c>
    </row>
    <row r="629" spans="11:12" x14ac:dyDescent="0.25">
      <c r="K629" s="48">
        <v>44100</v>
      </c>
      <c r="L629" s="30">
        <v>102.4149</v>
      </c>
    </row>
    <row r="630" spans="11:12" x14ac:dyDescent="0.25">
      <c r="K630" s="48">
        <v>44107</v>
      </c>
      <c r="L630" s="30">
        <v>99.996099999999998</v>
      </c>
    </row>
    <row r="631" spans="11:12" x14ac:dyDescent="0.25">
      <c r="K631" s="48">
        <v>44114</v>
      </c>
      <c r="L631" s="30">
        <v>98.976500000000001</v>
      </c>
    </row>
    <row r="632" spans="11:12" x14ac:dyDescent="0.25">
      <c r="K632" s="48">
        <v>44121</v>
      </c>
      <c r="L632" s="30">
        <v>99.568100000000001</v>
      </c>
    </row>
    <row r="633" spans="11:12" x14ac:dyDescent="0.25">
      <c r="K633" s="48">
        <v>44128</v>
      </c>
      <c r="L633" s="30">
        <v>98.710700000000003</v>
      </c>
    </row>
    <row r="634" spans="11:12" x14ac:dyDescent="0.25">
      <c r="K634" s="48">
        <v>44135</v>
      </c>
      <c r="L634" s="30">
        <v>98.570700000000002</v>
      </c>
    </row>
    <row r="635" spans="11:12" x14ac:dyDescent="0.25">
      <c r="K635" s="48">
        <v>44142</v>
      </c>
      <c r="L635" s="30">
        <v>100.3365</v>
      </c>
    </row>
    <row r="636" spans="11:12" x14ac:dyDescent="0.25">
      <c r="K636" s="48">
        <v>44149</v>
      </c>
      <c r="L636" s="30">
        <v>101.0838</v>
      </c>
    </row>
    <row r="637" spans="11:12" x14ac:dyDescent="0.25">
      <c r="K637" s="48">
        <v>44156</v>
      </c>
      <c r="L637" s="30">
        <v>101.7153</v>
      </c>
    </row>
    <row r="638" spans="11:12" x14ac:dyDescent="0.25">
      <c r="K638" s="48">
        <v>44163</v>
      </c>
      <c r="L638" s="30">
        <v>103.34699999999999</v>
      </c>
    </row>
    <row r="639" spans="11:12" x14ac:dyDescent="0.25">
      <c r="K639" s="48">
        <v>44170</v>
      </c>
      <c r="L639" s="30">
        <v>104.8563</v>
      </c>
    </row>
    <row r="640" spans="11:12" x14ac:dyDescent="0.25">
      <c r="K640" s="48">
        <v>44177</v>
      </c>
      <c r="L640" s="30">
        <v>104.77030000000001</v>
      </c>
    </row>
    <row r="641" spans="11:12" x14ac:dyDescent="0.25">
      <c r="K641" s="48">
        <v>44184</v>
      </c>
      <c r="L641" s="30">
        <v>103.8265</v>
      </c>
    </row>
    <row r="642" spans="11:12" x14ac:dyDescent="0.25">
      <c r="K642" s="48">
        <v>44191</v>
      </c>
      <c r="L642" s="30">
        <v>97.367000000000004</v>
      </c>
    </row>
    <row r="643" spans="11:12" x14ac:dyDescent="0.25">
      <c r="K643" s="48">
        <v>44198</v>
      </c>
      <c r="L643" s="30">
        <v>93.615799999999993</v>
      </c>
    </row>
    <row r="644" spans="11:12" x14ac:dyDescent="0.25">
      <c r="K644" s="48">
        <v>44205</v>
      </c>
      <c r="L644" s="30">
        <v>95.417000000000002</v>
      </c>
    </row>
    <row r="645" spans="11:12" x14ac:dyDescent="0.25">
      <c r="K645" s="48">
        <v>44212</v>
      </c>
      <c r="L645" s="30">
        <v>97.952600000000004</v>
      </c>
    </row>
    <row r="646" spans="11:12" x14ac:dyDescent="0.25">
      <c r="K646" s="48">
        <v>44219</v>
      </c>
      <c r="L646" s="30">
        <v>98.762799999999999</v>
      </c>
    </row>
    <row r="647" spans="11:12" x14ac:dyDescent="0.25">
      <c r="K647" s="48">
        <v>44226</v>
      </c>
      <c r="L647" s="30">
        <v>99.066000000000003</v>
      </c>
    </row>
    <row r="648" spans="11:12" x14ac:dyDescent="0.25">
      <c r="K648" s="48">
        <v>44233</v>
      </c>
      <c r="L648" s="30">
        <v>102.2433</v>
      </c>
    </row>
    <row r="649" spans="11:12" x14ac:dyDescent="0.25">
      <c r="K649" s="48">
        <v>44240</v>
      </c>
      <c r="L649" s="30">
        <v>103.395</v>
      </c>
    </row>
    <row r="650" spans="11:12" x14ac:dyDescent="0.25">
      <c r="K650" s="48">
        <v>44247</v>
      </c>
      <c r="L650" s="30">
        <v>103.6435</v>
      </c>
    </row>
    <row r="651" spans="11:12" x14ac:dyDescent="0.25">
      <c r="K651" s="48">
        <v>44254</v>
      </c>
      <c r="L651" s="30">
        <v>103.7405</v>
      </c>
    </row>
    <row r="652" spans="11:12" x14ac:dyDescent="0.25">
      <c r="K652" s="48">
        <v>44261</v>
      </c>
      <c r="L652" s="30">
        <v>104.9286</v>
      </c>
    </row>
    <row r="653" spans="11:12" x14ac:dyDescent="0.25">
      <c r="K653" s="48">
        <v>44268</v>
      </c>
      <c r="L653" s="30">
        <v>104.5681</v>
      </c>
    </row>
    <row r="654" spans="11:12" x14ac:dyDescent="0.25">
      <c r="K654" s="48">
        <v>44275</v>
      </c>
      <c r="L654" s="30">
        <v>104.14190000000001</v>
      </c>
    </row>
    <row r="655" spans="11:12" x14ac:dyDescent="0.25">
      <c r="K655" s="48">
        <v>44282</v>
      </c>
      <c r="L655" s="30">
        <v>104.1969</v>
      </c>
    </row>
    <row r="656" spans="11:12" x14ac:dyDescent="0.25">
      <c r="K656" s="48">
        <v>44289</v>
      </c>
      <c r="L656" s="30">
        <v>103.91930000000001</v>
      </c>
    </row>
    <row r="657" spans="11:12" x14ac:dyDescent="0.25">
      <c r="K657" s="48">
        <v>44296</v>
      </c>
      <c r="L657" s="30">
        <v>103.04859999999999</v>
      </c>
    </row>
    <row r="658" spans="11:12" x14ac:dyDescent="0.25">
      <c r="K658" s="48">
        <v>44303</v>
      </c>
      <c r="L658" s="30">
        <v>103.9957</v>
      </c>
    </row>
    <row r="659" spans="11:12" x14ac:dyDescent="0.25">
      <c r="K659" s="48">
        <v>44310</v>
      </c>
      <c r="L659" s="30">
        <v>103.34829999999999</v>
      </c>
    </row>
    <row r="660" spans="11:12" x14ac:dyDescent="0.25">
      <c r="K660" s="48">
        <v>44317</v>
      </c>
      <c r="L660" s="30">
        <v>103.45</v>
      </c>
    </row>
    <row r="661" spans="11:12" x14ac:dyDescent="0.25">
      <c r="K661" s="48">
        <v>44324</v>
      </c>
      <c r="L661" s="30">
        <v>103.43729999999999</v>
      </c>
    </row>
    <row r="662" spans="11:12" x14ac:dyDescent="0.25">
      <c r="K662" s="48">
        <v>44331</v>
      </c>
      <c r="L662" s="30">
        <v>105.0453</v>
      </c>
    </row>
    <row r="663" spans="11:12" x14ac:dyDescent="0.25">
      <c r="K663" s="48">
        <v>44338</v>
      </c>
      <c r="L663" s="30">
        <v>105.0476</v>
      </c>
    </row>
    <row r="664" spans="11:12" x14ac:dyDescent="0.25">
      <c r="K664" s="48">
        <v>44345</v>
      </c>
      <c r="L664" s="30">
        <v>104.828</v>
      </c>
    </row>
    <row r="665" spans="11:12" x14ac:dyDescent="0.25">
      <c r="K665" s="48">
        <v>44352</v>
      </c>
      <c r="L665" s="30">
        <v>104.69240000000001</v>
      </c>
    </row>
    <row r="666" spans="11:12" x14ac:dyDescent="0.25">
      <c r="K666" s="48">
        <v>44359</v>
      </c>
      <c r="L666" s="30">
        <v>104.8888</v>
      </c>
    </row>
    <row r="667" spans="11:12" x14ac:dyDescent="0.25">
      <c r="K667" s="48">
        <v>44366</v>
      </c>
      <c r="L667" s="30">
        <v>105.3677</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12B6-D994-49EE-8163-B1621F64C9DD}">
  <sheetPr codeName="Sheet6">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36</v>
      </c>
    </row>
    <row r="2" spans="1:12" ht="19.5" customHeight="1" x14ac:dyDescent="0.3">
      <c r="A2" s="51" t="str">
        <f>"Weekly Payroll Jobs and Wages in Australia - " &amp;$L$1</f>
        <v>Weekly Payroll Jobs and Wages in Australia - South Australia</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South Australia</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South Australia</v>
      </c>
      <c r="C10" s="73"/>
      <c r="D10" s="73"/>
      <c r="E10" s="73"/>
      <c r="F10" s="73"/>
      <c r="G10" s="73"/>
      <c r="H10" s="73"/>
      <c r="I10" s="74"/>
      <c r="J10" s="21"/>
      <c r="K10" s="37"/>
      <c r="L10" s="30"/>
    </row>
    <row r="11" spans="1:12" x14ac:dyDescent="0.25">
      <c r="A11" s="42" t="s">
        <v>30</v>
      </c>
      <c r="B11" s="21">
        <v>4.9882826417905646E-2</v>
      </c>
      <c r="C11" s="21">
        <v>6.0254345978028034E-4</v>
      </c>
      <c r="D11" s="21">
        <v>2.8848264216274622E-3</v>
      </c>
      <c r="E11" s="21">
        <v>3.4747714343863478E-5</v>
      </c>
      <c r="F11" s="21">
        <v>5.3021390736017748E-2</v>
      </c>
      <c r="G11" s="21">
        <v>-5.187887174775474E-3</v>
      </c>
      <c r="H11" s="21">
        <v>-9.0779533358942288E-4</v>
      </c>
      <c r="I11" s="43">
        <v>1.410203279161415E-3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2.3481048834194773E-2</v>
      </c>
      <c r="C13" s="21">
        <v>-3.0784192515199704E-3</v>
      </c>
      <c r="D13" s="21">
        <v>4.0108307720061465E-3</v>
      </c>
      <c r="E13" s="21">
        <v>-8.3622399267602177E-4</v>
      </c>
      <c r="F13" s="21">
        <v>2.9059106884329999E-2</v>
      </c>
      <c r="G13" s="21">
        <v>-8.8673452497162186E-3</v>
      </c>
      <c r="H13" s="21">
        <v>-2.6104631431007608E-3</v>
      </c>
      <c r="I13" s="43">
        <v>-3.2616700078729188E-3</v>
      </c>
      <c r="J13" s="21"/>
      <c r="K13" s="29"/>
      <c r="L13" s="30"/>
    </row>
    <row r="14" spans="1:12" x14ac:dyDescent="0.25">
      <c r="A14" s="44" t="s">
        <v>27</v>
      </c>
      <c r="B14" s="21">
        <v>4.4220289757184839E-2</v>
      </c>
      <c r="C14" s="21">
        <v>1.9993058037972578E-3</v>
      </c>
      <c r="D14" s="21">
        <v>9.2752907458737432E-4</v>
      </c>
      <c r="E14" s="21">
        <v>6.6375645207639167E-4</v>
      </c>
      <c r="F14" s="21">
        <v>7.9245598761990887E-2</v>
      </c>
      <c r="G14" s="21">
        <v>-9.4949826083812194E-4</v>
      </c>
      <c r="H14" s="21">
        <v>8.5961428149206043E-4</v>
      </c>
      <c r="I14" s="43">
        <v>8.619394070725761E-3</v>
      </c>
      <c r="J14" s="21"/>
      <c r="K14" s="26"/>
      <c r="L14" s="30"/>
    </row>
    <row r="15" spans="1:12" x14ac:dyDescent="0.25">
      <c r="A15" s="44" t="s">
        <v>68</v>
      </c>
      <c r="B15" s="21">
        <v>3.8949405299414375E-2</v>
      </c>
      <c r="C15" s="21">
        <v>9.0101532620856517E-4</v>
      </c>
      <c r="D15" s="21">
        <v>1.3050605435789953E-2</v>
      </c>
      <c r="E15" s="21">
        <v>1.7042884413056569E-3</v>
      </c>
      <c r="F15" s="21">
        <v>0.10657076264254717</v>
      </c>
      <c r="G15" s="21">
        <v>1.7912253049519489E-2</v>
      </c>
      <c r="H15" s="21">
        <v>4.6774253649316755E-2</v>
      </c>
      <c r="I15" s="43">
        <v>1.0611008336986805E-2</v>
      </c>
      <c r="J15" s="21"/>
      <c r="K15" s="38"/>
      <c r="L15" s="30"/>
    </row>
    <row r="16" spans="1:12" x14ac:dyDescent="0.25">
      <c r="A16" s="44" t="s">
        <v>46</v>
      </c>
      <c r="B16" s="21">
        <v>3.9430457170492872E-2</v>
      </c>
      <c r="C16" s="21">
        <v>-5.2646456201088654E-3</v>
      </c>
      <c r="D16" s="21">
        <v>8.9160307685576257E-4</v>
      </c>
      <c r="E16" s="21">
        <v>-1.4934733368850983E-3</v>
      </c>
      <c r="F16" s="21">
        <v>6.7422845181688063E-2</v>
      </c>
      <c r="G16" s="21">
        <v>-2.4348369636536749E-2</v>
      </c>
      <c r="H16" s="21">
        <v>-2.2493720424875407E-3</v>
      </c>
      <c r="I16" s="43">
        <v>1.6480361840587321E-4</v>
      </c>
      <c r="J16" s="21"/>
      <c r="K16" s="29"/>
      <c r="L16" s="30"/>
    </row>
    <row r="17" spans="1:12" x14ac:dyDescent="0.25">
      <c r="A17" s="44" t="s">
        <v>47</v>
      </c>
      <c r="B17" s="21">
        <v>4.8656272556662383E-2</v>
      </c>
      <c r="C17" s="21">
        <v>-8.11354645887441E-4</v>
      </c>
      <c r="D17" s="21">
        <v>1.8260739864413011E-3</v>
      </c>
      <c r="E17" s="21">
        <v>6.0617662952511253E-5</v>
      </c>
      <c r="F17" s="21">
        <v>4.7359918881419327E-2</v>
      </c>
      <c r="G17" s="21">
        <v>-1.6781044700684089E-2</v>
      </c>
      <c r="H17" s="21">
        <v>-4.6238330036282305E-3</v>
      </c>
      <c r="I17" s="43">
        <v>2.1629710259472024E-3</v>
      </c>
      <c r="J17" s="21"/>
      <c r="K17" s="29"/>
      <c r="L17" s="30"/>
    </row>
    <row r="18" spans="1:12" x14ac:dyDescent="0.25">
      <c r="A18" s="44" t="s">
        <v>48</v>
      </c>
      <c r="B18" s="21">
        <v>3.828687924059504E-2</v>
      </c>
      <c r="C18" s="21">
        <v>1.3051242986126255E-3</v>
      </c>
      <c r="D18" s="21">
        <v>2.3970542173408216E-3</v>
      </c>
      <c r="E18" s="21">
        <v>5.3439074032457512E-4</v>
      </c>
      <c r="F18" s="21">
        <v>3.0479563269280696E-2</v>
      </c>
      <c r="G18" s="21">
        <v>2.9716348708281881E-3</v>
      </c>
      <c r="H18" s="21">
        <v>-2.0817556085835909E-3</v>
      </c>
      <c r="I18" s="43">
        <v>-3.6264912003169947E-4</v>
      </c>
      <c r="J18" s="21"/>
      <c r="K18" s="29"/>
      <c r="L18" s="30"/>
    </row>
    <row r="19" spans="1:12" ht="17.25" customHeight="1" x14ac:dyDescent="0.25">
      <c r="A19" s="44" t="s">
        <v>49</v>
      </c>
      <c r="B19" s="21">
        <v>5.163261754776749E-2</v>
      </c>
      <c r="C19" s="21">
        <v>4.0688191087210335E-3</v>
      </c>
      <c r="D19" s="21">
        <v>2.9463658845898522E-3</v>
      </c>
      <c r="E19" s="21">
        <v>7.8386085394410721E-4</v>
      </c>
      <c r="F19" s="21">
        <v>4.4623298688340363E-2</v>
      </c>
      <c r="G19" s="21">
        <v>5.5975880461121008E-3</v>
      </c>
      <c r="H19" s="21">
        <v>2.2882692093224577E-3</v>
      </c>
      <c r="I19" s="43">
        <v>2.1428621319787844E-3</v>
      </c>
      <c r="J19" s="61"/>
      <c r="K19" s="31"/>
      <c r="L19" s="30"/>
    </row>
    <row r="20" spans="1:12" x14ac:dyDescent="0.25">
      <c r="A20" s="44" t="s">
        <v>50</v>
      </c>
      <c r="B20" s="21">
        <v>9.6694856482373304E-2</v>
      </c>
      <c r="C20" s="21">
        <v>7.6117662904913175E-3</v>
      </c>
      <c r="D20" s="21">
        <v>3.2010062772500625E-3</v>
      </c>
      <c r="E20" s="21">
        <v>-1.2967988450029999E-4</v>
      </c>
      <c r="F20" s="21">
        <v>0.10598006071639743</v>
      </c>
      <c r="G20" s="21">
        <v>9.1073084333113119E-3</v>
      </c>
      <c r="H20" s="21">
        <v>-2.5711987291529015E-3</v>
      </c>
      <c r="I20" s="43">
        <v>2.1844736693266142E-3</v>
      </c>
      <c r="J20" s="19"/>
      <c r="K20" s="25"/>
      <c r="L20" s="30"/>
    </row>
    <row r="21" spans="1:12" ht="15.75" thickBot="1" x14ac:dyDescent="0.3">
      <c r="A21" s="45" t="s">
        <v>51</v>
      </c>
      <c r="B21" s="46">
        <v>0.1161214192708333</v>
      </c>
      <c r="C21" s="46">
        <v>2.0481203365566358E-2</v>
      </c>
      <c r="D21" s="46">
        <v>7.3493335213634658E-3</v>
      </c>
      <c r="E21" s="46">
        <v>-3.3481651174060989E-4</v>
      </c>
      <c r="F21" s="46">
        <v>0.16159257767651458</v>
      </c>
      <c r="G21" s="46">
        <v>2.1463916976288466E-2</v>
      </c>
      <c r="H21" s="46">
        <v>-1.9145182782239756E-3</v>
      </c>
      <c r="I21" s="47">
        <v>7.1973110800838125E-3</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South Australia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South Australia</v>
      </c>
      <c r="B36" s="19"/>
      <c r="C36" s="19"/>
      <c r="D36" s="19"/>
      <c r="E36" s="19"/>
      <c r="F36" s="19"/>
      <c r="G36" s="19"/>
      <c r="H36" s="19"/>
      <c r="I36" s="19"/>
      <c r="J36" s="19"/>
      <c r="K36" s="29" t="s">
        <v>68</v>
      </c>
      <c r="L36" s="30">
        <v>86.17</v>
      </c>
    </row>
    <row r="37" spans="1:12" x14ac:dyDescent="0.25">
      <c r="B37" s="19"/>
      <c r="C37" s="19"/>
      <c r="D37" s="19"/>
      <c r="E37" s="19"/>
      <c r="F37" s="19"/>
      <c r="G37" s="19"/>
      <c r="H37" s="19"/>
      <c r="I37" s="19"/>
      <c r="J37" s="19"/>
      <c r="K37" s="29" t="s">
        <v>46</v>
      </c>
      <c r="L37" s="30">
        <v>103.78</v>
      </c>
    </row>
    <row r="38" spans="1:12" x14ac:dyDescent="0.25">
      <c r="B38" s="19"/>
      <c r="C38" s="19"/>
      <c r="D38" s="19"/>
      <c r="E38" s="19"/>
      <c r="F38" s="19"/>
      <c r="G38" s="19"/>
      <c r="H38" s="19"/>
      <c r="I38" s="19"/>
      <c r="J38" s="19"/>
      <c r="K38" s="29" t="s">
        <v>47</v>
      </c>
      <c r="L38" s="30">
        <v>103.42</v>
      </c>
    </row>
    <row r="39" spans="1:12" x14ac:dyDescent="0.25">
      <c r="K39" s="31" t="s">
        <v>48</v>
      </c>
      <c r="L39" s="30">
        <v>102.28</v>
      </c>
    </row>
    <row r="40" spans="1:12" x14ac:dyDescent="0.25">
      <c r="K40" s="25" t="s">
        <v>49</v>
      </c>
      <c r="L40" s="30">
        <v>103.2</v>
      </c>
    </row>
    <row r="41" spans="1:12" x14ac:dyDescent="0.25">
      <c r="K41" s="25" t="s">
        <v>50</v>
      </c>
      <c r="L41" s="30">
        <v>108.02</v>
      </c>
    </row>
    <row r="42" spans="1:12" x14ac:dyDescent="0.25">
      <c r="K42" s="25" t="s">
        <v>51</v>
      </c>
      <c r="L42" s="30">
        <v>109.29</v>
      </c>
    </row>
    <row r="43" spans="1:12" x14ac:dyDescent="0.25">
      <c r="K43" s="25"/>
      <c r="L43" s="30"/>
    </row>
    <row r="44" spans="1:12" x14ac:dyDescent="0.25">
      <c r="K44" s="30"/>
      <c r="L44" s="30" t="s">
        <v>23</v>
      </c>
    </row>
    <row r="45" spans="1:12" x14ac:dyDescent="0.25">
      <c r="K45" s="29" t="s">
        <v>68</v>
      </c>
      <c r="L45" s="30">
        <v>83.63</v>
      </c>
    </row>
    <row r="46" spans="1:12" ht="15.4" customHeight="1" x14ac:dyDescent="0.25">
      <c r="A46" s="56" t="str">
        <f>"Indexed number of payroll jobs held by women by age group, "&amp;$L$1</f>
        <v>Indexed number of payroll jobs held by women by age group, South Australia</v>
      </c>
      <c r="B46" s="19"/>
      <c r="C46" s="19"/>
      <c r="D46" s="19"/>
      <c r="E46" s="19"/>
      <c r="F46" s="19"/>
      <c r="G46" s="19"/>
      <c r="H46" s="19"/>
      <c r="I46" s="19"/>
      <c r="J46" s="19"/>
      <c r="K46" s="29" t="s">
        <v>46</v>
      </c>
      <c r="L46" s="30">
        <v>102.63</v>
      </c>
    </row>
    <row r="47" spans="1:12" ht="15.4" customHeight="1" x14ac:dyDescent="0.25">
      <c r="B47" s="19"/>
      <c r="C47" s="19"/>
      <c r="D47" s="19"/>
      <c r="E47" s="19"/>
      <c r="F47" s="19"/>
      <c r="G47" s="19"/>
      <c r="H47" s="19"/>
      <c r="I47" s="19"/>
      <c r="J47" s="19"/>
      <c r="K47" s="29" t="s">
        <v>47</v>
      </c>
      <c r="L47" s="30">
        <v>102.43</v>
      </c>
    </row>
    <row r="48" spans="1:12" ht="15.4" customHeight="1" x14ac:dyDescent="0.25">
      <c r="B48" s="19"/>
      <c r="C48" s="19"/>
      <c r="D48" s="19"/>
      <c r="E48" s="19"/>
      <c r="F48" s="19"/>
      <c r="G48" s="19"/>
      <c r="H48" s="19"/>
      <c r="I48" s="19"/>
      <c r="J48" s="19"/>
      <c r="K48" s="31" t="s">
        <v>48</v>
      </c>
      <c r="L48" s="30">
        <v>101.71</v>
      </c>
    </row>
    <row r="49" spans="1:12" ht="15.4" customHeight="1" x14ac:dyDescent="0.25">
      <c r="B49" s="19"/>
      <c r="C49" s="19"/>
      <c r="D49" s="19"/>
      <c r="E49" s="19"/>
      <c r="F49" s="19"/>
      <c r="G49" s="19"/>
      <c r="H49" s="19"/>
      <c r="I49" s="19"/>
      <c r="J49" s="19"/>
      <c r="K49" s="25" t="s">
        <v>49</v>
      </c>
      <c r="L49" s="30">
        <v>102.97</v>
      </c>
    </row>
    <row r="50" spans="1:12" ht="15.4" customHeight="1" x14ac:dyDescent="0.25">
      <c r="B50" s="19"/>
      <c r="C50" s="19"/>
      <c r="D50" s="19"/>
      <c r="E50" s="19"/>
      <c r="F50" s="19"/>
      <c r="G50" s="19"/>
      <c r="H50" s="19"/>
      <c r="I50" s="19"/>
      <c r="J50" s="19"/>
      <c r="K50" s="25" t="s">
        <v>50</v>
      </c>
      <c r="L50" s="30">
        <v>108.53</v>
      </c>
    </row>
    <row r="51" spans="1:12" ht="15.4" customHeight="1" x14ac:dyDescent="0.25">
      <c r="B51" s="19"/>
      <c r="C51" s="19"/>
      <c r="D51" s="19"/>
      <c r="E51" s="19"/>
      <c r="F51" s="19"/>
      <c r="G51" s="19"/>
      <c r="H51" s="19"/>
      <c r="I51" s="19"/>
      <c r="J51" s="19"/>
      <c r="K51" s="25" t="s">
        <v>51</v>
      </c>
      <c r="L51" s="30">
        <v>111.04</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84.33</v>
      </c>
    </row>
    <row r="55" spans="1:12" ht="15.4" customHeight="1" x14ac:dyDescent="0.25">
      <c r="A55" s="56" t="str">
        <f>"Change in payroll jobs since week ending "&amp;TEXT($L$3,"dd mmmm yyyy")&amp;" by Industry, "&amp;$L$1</f>
        <v>Change in payroll jobs since week ending 14 March 2020 by Industry, South Australia</v>
      </c>
      <c r="B55" s="19"/>
      <c r="C55" s="19"/>
      <c r="D55" s="19"/>
      <c r="E55" s="19"/>
      <c r="F55" s="19"/>
      <c r="G55" s="19"/>
      <c r="H55" s="19"/>
      <c r="I55" s="19"/>
      <c r="J55" s="19"/>
      <c r="K55" s="29" t="s">
        <v>46</v>
      </c>
      <c r="L55" s="30">
        <v>102.88</v>
      </c>
    </row>
    <row r="56" spans="1:12" ht="15.4" customHeight="1" x14ac:dyDescent="0.25">
      <c r="B56" s="19"/>
      <c r="C56" s="19"/>
      <c r="D56" s="19"/>
      <c r="E56" s="19"/>
      <c r="F56" s="19"/>
      <c r="G56" s="19"/>
      <c r="H56" s="19"/>
      <c r="I56" s="19"/>
      <c r="J56" s="19"/>
      <c r="K56" s="29" t="s">
        <v>47</v>
      </c>
      <c r="L56" s="30">
        <v>102.74</v>
      </c>
    </row>
    <row r="57" spans="1:12" ht="15.4" customHeight="1" x14ac:dyDescent="0.25">
      <c r="B57" s="19"/>
      <c r="C57" s="19"/>
      <c r="D57" s="19"/>
      <c r="E57" s="19"/>
      <c r="F57" s="19"/>
      <c r="G57" s="19"/>
      <c r="H57" s="19"/>
      <c r="I57" s="19"/>
      <c r="J57" s="19"/>
      <c r="K57" s="31" t="s">
        <v>48</v>
      </c>
      <c r="L57" s="30">
        <v>102.14</v>
      </c>
    </row>
    <row r="58" spans="1:12" ht="15.4" customHeight="1" x14ac:dyDescent="0.25">
      <c r="A58" s="19"/>
      <c r="B58" s="19"/>
      <c r="C58" s="19"/>
      <c r="D58" s="19"/>
      <c r="E58" s="19"/>
      <c r="F58" s="19"/>
      <c r="G58" s="19"/>
      <c r="H58" s="19"/>
      <c r="I58" s="19"/>
      <c r="J58" s="19"/>
      <c r="K58" s="25" t="s">
        <v>49</v>
      </c>
      <c r="L58" s="30">
        <v>103.5</v>
      </c>
    </row>
    <row r="59" spans="1:12" ht="15.4" customHeight="1" x14ac:dyDescent="0.25">
      <c r="B59" s="19"/>
      <c r="C59" s="19"/>
      <c r="D59" s="19"/>
      <c r="E59" s="19"/>
      <c r="F59" s="19"/>
      <c r="G59" s="19"/>
      <c r="H59" s="19"/>
      <c r="I59" s="19"/>
      <c r="J59" s="19"/>
      <c r="K59" s="25" t="s">
        <v>50</v>
      </c>
      <c r="L59" s="30">
        <v>109.05</v>
      </c>
    </row>
    <row r="60" spans="1:12" ht="15.4" customHeight="1" x14ac:dyDescent="0.25">
      <c r="K60" s="25" t="s">
        <v>51</v>
      </c>
      <c r="L60" s="30">
        <v>112.14</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84.98</v>
      </c>
    </row>
    <row r="66" spans="1:12" ht="15.4" customHeight="1" x14ac:dyDescent="0.25">
      <c r="K66" s="29" t="s">
        <v>46</v>
      </c>
      <c r="L66" s="30">
        <v>104.27</v>
      </c>
    </row>
    <row r="67" spans="1:12" ht="15.4" customHeight="1" x14ac:dyDescent="0.25">
      <c r="K67" s="29" t="s">
        <v>47</v>
      </c>
      <c r="L67" s="30">
        <v>106.11</v>
      </c>
    </row>
    <row r="68" spans="1:12" ht="15.4" customHeight="1" x14ac:dyDescent="0.25">
      <c r="K68" s="31" t="s">
        <v>48</v>
      </c>
      <c r="L68" s="30">
        <v>104.97</v>
      </c>
    </row>
    <row r="69" spans="1:12" ht="15.4" customHeight="1" x14ac:dyDescent="0.25">
      <c r="K69" s="25" t="s">
        <v>49</v>
      </c>
      <c r="L69" s="30">
        <v>106.26</v>
      </c>
    </row>
    <row r="70" spans="1:12" ht="15.4" customHeight="1" x14ac:dyDescent="0.25">
      <c r="K70" s="25" t="s">
        <v>50</v>
      </c>
      <c r="L70" s="30">
        <v>109.77</v>
      </c>
    </row>
    <row r="71" spans="1:12" ht="15.4" customHeight="1" x14ac:dyDescent="0.25">
      <c r="K71" s="25" t="s">
        <v>51</v>
      </c>
      <c r="L71" s="30">
        <v>109.49</v>
      </c>
    </row>
    <row r="72" spans="1:12" ht="15.4" customHeight="1" x14ac:dyDescent="0.25">
      <c r="K72" s="25"/>
      <c r="L72" s="30"/>
    </row>
    <row r="73" spans="1:12" ht="15.4" customHeight="1" x14ac:dyDescent="0.25">
      <c r="K73" s="26"/>
      <c r="L73" s="30" t="s">
        <v>23</v>
      </c>
    </row>
    <row r="74" spans="1:12" ht="15.4" customHeight="1" x14ac:dyDescent="0.25">
      <c r="K74" s="29" t="s">
        <v>68</v>
      </c>
      <c r="L74" s="30">
        <v>82.6</v>
      </c>
    </row>
    <row r="75" spans="1:12" ht="15.4" customHeight="1" x14ac:dyDescent="0.25">
      <c r="K75" s="29" t="s">
        <v>46</v>
      </c>
      <c r="L75" s="30">
        <v>104.14</v>
      </c>
    </row>
    <row r="76" spans="1:12" ht="15.4" customHeight="1" x14ac:dyDescent="0.25">
      <c r="K76" s="29" t="s">
        <v>47</v>
      </c>
      <c r="L76" s="30">
        <v>106.58</v>
      </c>
    </row>
    <row r="77" spans="1:12" ht="15.4" customHeight="1" x14ac:dyDescent="0.25">
      <c r="A77" s="56" t="str">
        <f>"Distribution of payroll jobs by industry, "&amp;$L$1</f>
        <v>Distribution of payroll jobs by industry, South Australia</v>
      </c>
      <c r="K77" s="31" t="s">
        <v>48</v>
      </c>
      <c r="L77" s="30">
        <v>105.34</v>
      </c>
    </row>
    <row r="78" spans="1:12" ht="15.4" customHeight="1" x14ac:dyDescent="0.25">
      <c r="K78" s="25" t="s">
        <v>49</v>
      </c>
      <c r="L78" s="30">
        <v>106.73</v>
      </c>
    </row>
    <row r="79" spans="1:12" ht="15.4" customHeight="1" x14ac:dyDescent="0.25">
      <c r="K79" s="25" t="s">
        <v>50</v>
      </c>
      <c r="L79" s="30">
        <v>110.21</v>
      </c>
    </row>
    <row r="80" spans="1:12" ht="15.4" customHeight="1" x14ac:dyDescent="0.25">
      <c r="K80" s="25" t="s">
        <v>51</v>
      </c>
      <c r="L80" s="30">
        <v>110.46</v>
      </c>
    </row>
    <row r="81" spans="1:12" ht="15.4" customHeight="1" x14ac:dyDescent="0.25">
      <c r="K81" s="25"/>
      <c r="L81" s="30"/>
    </row>
    <row r="82" spans="1:12" ht="15.4" customHeight="1" x14ac:dyDescent="0.25">
      <c r="K82" s="27"/>
      <c r="L82" s="30" t="s">
        <v>22</v>
      </c>
    </row>
    <row r="83" spans="1:12" ht="15.4" customHeight="1" x14ac:dyDescent="0.25">
      <c r="K83" s="29" t="s">
        <v>68</v>
      </c>
      <c r="L83" s="30">
        <v>83.39</v>
      </c>
    </row>
    <row r="84" spans="1:12" ht="15.4" customHeight="1" x14ac:dyDescent="0.25">
      <c r="K84" s="29" t="s">
        <v>46</v>
      </c>
      <c r="L84" s="30">
        <v>104.08</v>
      </c>
    </row>
    <row r="85" spans="1:12" ht="15.4" customHeight="1" x14ac:dyDescent="0.25">
      <c r="K85" s="29" t="s">
        <v>47</v>
      </c>
      <c r="L85" s="30">
        <v>106.65</v>
      </c>
    </row>
    <row r="86" spans="1:12" ht="15.4" customHeight="1" x14ac:dyDescent="0.25">
      <c r="K86" s="31" t="s">
        <v>48</v>
      </c>
      <c r="L86" s="30">
        <v>105.4</v>
      </c>
    </row>
    <row r="87" spans="1:12" ht="15.4" customHeight="1" x14ac:dyDescent="0.25">
      <c r="K87" s="25" t="s">
        <v>49</v>
      </c>
      <c r="L87" s="30">
        <v>106.8</v>
      </c>
    </row>
    <row r="88" spans="1:12" ht="15.4" customHeight="1" x14ac:dyDescent="0.25">
      <c r="K88" s="25" t="s">
        <v>50</v>
      </c>
      <c r="L88" s="30">
        <v>110.37</v>
      </c>
    </row>
    <row r="89" spans="1:12" ht="15.4" customHeight="1" x14ac:dyDescent="0.25">
      <c r="K89" s="25" t="s">
        <v>51</v>
      </c>
      <c r="L89" s="30">
        <v>110.88</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-2.2000000000000001E-3</v>
      </c>
    </row>
    <row r="95" spans="1:12" ht="15" customHeight="1" x14ac:dyDescent="0.25">
      <c r="A95" s="19"/>
      <c r="B95" s="19"/>
      <c r="C95" s="19"/>
      <c r="D95" s="19"/>
      <c r="E95" s="19"/>
      <c r="F95" s="19"/>
      <c r="G95" s="19"/>
      <c r="H95" s="19"/>
      <c r="I95" s="19"/>
      <c r="J95" s="19"/>
      <c r="K95" s="26" t="s">
        <v>0</v>
      </c>
      <c r="L95" s="29">
        <v>2.7099999999999999E-2</v>
      </c>
    </row>
    <row r="96" spans="1:12" ht="15" customHeight="1" x14ac:dyDescent="0.25">
      <c r="B96" s="19"/>
      <c r="C96" s="19"/>
      <c r="D96" s="19"/>
      <c r="E96" s="19"/>
      <c r="F96" s="19"/>
      <c r="G96" s="19"/>
      <c r="H96" s="19"/>
      <c r="I96" s="19"/>
      <c r="J96" s="19"/>
      <c r="K96" s="26" t="s">
        <v>1</v>
      </c>
      <c r="L96" s="29">
        <v>-1.23E-2</v>
      </c>
    </row>
    <row r="97" spans="1:12" ht="15" customHeight="1" x14ac:dyDescent="0.25">
      <c r="B97" s="19"/>
      <c r="C97" s="19"/>
      <c r="D97" s="19"/>
      <c r="E97" s="19"/>
      <c r="F97" s="19"/>
      <c r="G97" s="19"/>
      <c r="H97" s="19"/>
      <c r="I97" s="19"/>
      <c r="J97" s="19"/>
      <c r="K97" s="26" t="s">
        <v>18</v>
      </c>
      <c r="L97" s="29">
        <v>1.7000000000000001E-2</v>
      </c>
    </row>
    <row r="98" spans="1:12" ht="15" customHeight="1" x14ac:dyDescent="0.25">
      <c r="A98" s="19"/>
      <c r="B98" s="19"/>
      <c r="C98" s="19"/>
      <c r="D98" s="19"/>
      <c r="E98" s="19"/>
      <c r="F98" s="19"/>
      <c r="G98" s="19"/>
      <c r="H98" s="19"/>
      <c r="I98" s="19"/>
      <c r="J98" s="19"/>
      <c r="K98" s="26" t="s">
        <v>2</v>
      </c>
      <c r="L98" s="29">
        <v>7.8100000000000003E-2</v>
      </c>
    </row>
    <row r="99" spans="1:12" ht="15" customHeight="1" x14ac:dyDescent="0.25">
      <c r="B99" s="19"/>
      <c r="C99" s="19"/>
      <c r="D99" s="19"/>
      <c r="E99" s="19"/>
      <c r="F99" s="19"/>
      <c r="G99" s="19"/>
      <c r="H99" s="19"/>
      <c r="I99" s="19"/>
      <c r="J99" s="19"/>
      <c r="K99" s="26" t="s">
        <v>17</v>
      </c>
      <c r="L99" s="29">
        <v>-2.46E-2</v>
      </c>
    </row>
    <row r="100" spans="1:12" ht="15" customHeight="1" x14ac:dyDescent="0.25">
      <c r="A100" s="19"/>
      <c r="B100" s="19"/>
      <c r="C100" s="19"/>
      <c r="D100" s="19"/>
      <c r="E100" s="19"/>
      <c r="F100" s="19"/>
      <c r="G100" s="19"/>
      <c r="H100" s="19"/>
      <c r="I100" s="19"/>
      <c r="J100" s="19"/>
      <c r="K100" s="26" t="s">
        <v>16</v>
      </c>
      <c r="L100" s="29">
        <v>1.12E-2</v>
      </c>
    </row>
    <row r="101" spans="1:12" ht="15" customHeight="1" x14ac:dyDescent="0.25">
      <c r="A101" s="19"/>
      <c r="B101" s="19"/>
      <c r="C101" s="19"/>
      <c r="D101" s="19"/>
      <c r="E101" s="19"/>
      <c r="F101" s="19"/>
      <c r="G101" s="19"/>
      <c r="H101" s="19"/>
      <c r="I101" s="19"/>
      <c r="J101" s="19"/>
      <c r="K101" s="26" t="s">
        <v>15</v>
      </c>
      <c r="L101" s="29">
        <v>-2.46E-2</v>
      </c>
    </row>
    <row r="102" spans="1:12" x14ac:dyDescent="0.25">
      <c r="A102" s="19"/>
      <c r="B102" s="19"/>
      <c r="C102" s="19"/>
      <c r="D102" s="19"/>
      <c r="E102" s="19"/>
      <c r="F102" s="19"/>
      <c r="G102" s="19"/>
      <c r="H102" s="19"/>
      <c r="I102" s="19"/>
      <c r="J102" s="19"/>
      <c r="K102" s="26" t="s">
        <v>14</v>
      </c>
      <c r="L102" s="29">
        <v>1.5299999999999999E-2</v>
      </c>
    </row>
    <row r="103" spans="1:12" x14ac:dyDescent="0.25">
      <c r="A103" s="19"/>
      <c r="B103" s="19"/>
      <c r="C103" s="19"/>
      <c r="D103" s="19"/>
      <c r="E103" s="19"/>
      <c r="F103" s="19"/>
      <c r="G103" s="19"/>
      <c r="H103" s="19"/>
      <c r="I103" s="19"/>
      <c r="J103" s="19"/>
      <c r="K103" s="26" t="s">
        <v>13</v>
      </c>
      <c r="L103" s="29">
        <v>-2.8400000000000002E-2</v>
      </c>
    </row>
    <row r="104" spans="1:12" x14ac:dyDescent="0.25">
      <c r="K104" s="26" t="s">
        <v>12</v>
      </c>
      <c r="L104" s="29">
        <v>0.11990000000000001</v>
      </c>
    </row>
    <row r="105" spans="1:12" x14ac:dyDescent="0.25">
      <c r="K105" s="26" t="s">
        <v>11</v>
      </c>
      <c r="L105" s="29">
        <v>4.48E-2</v>
      </c>
    </row>
    <row r="106" spans="1:12" x14ac:dyDescent="0.25">
      <c r="K106" s="26" t="s">
        <v>10</v>
      </c>
      <c r="L106" s="29">
        <v>0.1099</v>
      </c>
    </row>
    <row r="107" spans="1:12" x14ac:dyDescent="0.25">
      <c r="K107" s="26" t="s">
        <v>9</v>
      </c>
      <c r="L107" s="29">
        <v>0.1171</v>
      </c>
    </row>
    <row r="108" spans="1:12" x14ac:dyDescent="0.25">
      <c r="K108" s="26" t="s">
        <v>8</v>
      </c>
      <c r="L108" s="29">
        <v>4.4999999999999997E-3</v>
      </c>
    </row>
    <row r="109" spans="1:12" x14ac:dyDescent="0.25">
      <c r="K109" s="26" t="s">
        <v>7</v>
      </c>
      <c r="L109" s="29">
        <v>0.1343</v>
      </c>
    </row>
    <row r="110" spans="1:12" x14ac:dyDescent="0.25">
      <c r="K110" s="26" t="s">
        <v>6</v>
      </c>
      <c r="L110" s="29">
        <v>0.1101</v>
      </c>
    </row>
    <row r="111" spans="1:12" x14ac:dyDescent="0.25">
      <c r="K111" s="26" t="s">
        <v>5</v>
      </c>
      <c r="L111" s="29">
        <v>5.5199999999999999E-2</v>
      </c>
    </row>
    <row r="112" spans="1:12" x14ac:dyDescent="0.25">
      <c r="K112" s="26" t="s">
        <v>3</v>
      </c>
      <c r="L112" s="29">
        <v>5.8599999999999999E-2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2.5100000000000001E-2</v>
      </c>
    </row>
    <row r="117" spans="1:12" x14ac:dyDescent="0.25">
      <c r="K117" s="26" t="s">
        <v>0</v>
      </c>
      <c r="L117" s="29">
        <v>1.6400000000000001E-2</v>
      </c>
    </row>
    <row r="118" spans="1:12" x14ac:dyDescent="0.25">
      <c r="K118" s="26" t="s">
        <v>1</v>
      </c>
      <c r="L118" s="29">
        <v>9.4799999999999995E-2</v>
      </c>
    </row>
    <row r="119" spans="1:12" x14ac:dyDescent="0.25">
      <c r="K119" s="26" t="s">
        <v>18</v>
      </c>
      <c r="L119" s="29">
        <v>1.2999999999999999E-2</v>
      </c>
    </row>
    <row r="120" spans="1:12" x14ac:dyDescent="0.25">
      <c r="K120" s="26" t="s">
        <v>2</v>
      </c>
      <c r="L120" s="29">
        <v>6.5600000000000006E-2</v>
      </c>
    </row>
    <row r="121" spans="1:12" x14ac:dyDescent="0.25">
      <c r="K121" s="26" t="s">
        <v>17</v>
      </c>
      <c r="L121" s="29">
        <v>4.6800000000000001E-2</v>
      </c>
    </row>
    <row r="122" spans="1:12" x14ac:dyDescent="0.25">
      <c r="K122" s="26" t="s">
        <v>16</v>
      </c>
      <c r="L122" s="29">
        <v>0.124</v>
      </c>
    </row>
    <row r="123" spans="1:12" x14ac:dyDescent="0.25">
      <c r="K123" s="26" t="s">
        <v>15</v>
      </c>
      <c r="L123" s="29">
        <v>7.4700000000000003E-2</v>
      </c>
    </row>
    <row r="124" spans="1:12" x14ac:dyDescent="0.25">
      <c r="K124" s="26" t="s">
        <v>14</v>
      </c>
      <c r="L124" s="29">
        <v>4.2200000000000001E-2</v>
      </c>
    </row>
    <row r="125" spans="1:12" x14ac:dyDescent="0.25">
      <c r="K125" s="26" t="s">
        <v>13</v>
      </c>
      <c r="L125" s="29">
        <v>1.0999999999999999E-2</v>
      </c>
    </row>
    <row r="126" spans="1:12" x14ac:dyDescent="0.25">
      <c r="K126" s="26" t="s">
        <v>12</v>
      </c>
      <c r="L126" s="29">
        <v>3.61E-2</v>
      </c>
    </row>
    <row r="127" spans="1:12" x14ac:dyDescent="0.25">
      <c r="K127" s="26" t="s">
        <v>11</v>
      </c>
      <c r="L127" s="29">
        <v>1.8499999999999999E-2</v>
      </c>
    </row>
    <row r="128" spans="1:12" x14ac:dyDescent="0.25">
      <c r="K128" s="26" t="s">
        <v>10</v>
      </c>
      <c r="L128" s="29">
        <v>7.0800000000000002E-2</v>
      </c>
    </row>
    <row r="129" spans="11:12" x14ac:dyDescent="0.25">
      <c r="K129" s="26" t="s">
        <v>9</v>
      </c>
      <c r="L129" s="29">
        <v>6.8599999999999994E-2</v>
      </c>
    </row>
    <row r="130" spans="11:12" x14ac:dyDescent="0.25">
      <c r="K130" s="26" t="s">
        <v>8</v>
      </c>
      <c r="L130" s="29">
        <v>3.8800000000000001E-2</v>
      </c>
    </row>
    <row r="131" spans="11:12" x14ac:dyDescent="0.25">
      <c r="K131" s="26" t="s">
        <v>7</v>
      </c>
      <c r="L131" s="29">
        <v>6.2399999999999997E-2</v>
      </c>
    </row>
    <row r="132" spans="11:12" x14ac:dyDescent="0.25">
      <c r="K132" s="26" t="s">
        <v>6</v>
      </c>
      <c r="L132" s="29">
        <v>0.1328</v>
      </c>
    </row>
    <row r="133" spans="11:12" x14ac:dyDescent="0.25">
      <c r="K133" s="26" t="s">
        <v>5</v>
      </c>
      <c r="L133" s="29">
        <v>1.61E-2</v>
      </c>
    </row>
    <row r="134" spans="11:12" x14ac:dyDescent="0.25">
      <c r="K134" s="26" t="s">
        <v>3</v>
      </c>
      <c r="L134" s="29">
        <v>3.85E-2</v>
      </c>
    </row>
    <row r="135" spans="11:12" x14ac:dyDescent="0.25">
      <c r="K135" s="22"/>
      <c r="L135" s="33" t="s">
        <v>20</v>
      </c>
    </row>
    <row r="136" spans="11:12" x14ac:dyDescent="0.25">
      <c r="K136" s="26" t="s">
        <v>19</v>
      </c>
      <c r="L136" s="29">
        <v>2.3800000000000002E-2</v>
      </c>
    </row>
    <row r="137" spans="11:12" x14ac:dyDescent="0.25">
      <c r="K137" s="26" t="s">
        <v>0</v>
      </c>
      <c r="L137" s="29">
        <v>1.61E-2</v>
      </c>
    </row>
    <row r="138" spans="11:12" x14ac:dyDescent="0.25">
      <c r="K138" s="26" t="s">
        <v>1</v>
      </c>
      <c r="L138" s="29">
        <v>8.9200000000000002E-2</v>
      </c>
    </row>
    <row r="139" spans="11:12" x14ac:dyDescent="0.25">
      <c r="K139" s="26" t="s">
        <v>18</v>
      </c>
      <c r="L139" s="29">
        <v>1.26E-2</v>
      </c>
    </row>
    <row r="140" spans="11:12" x14ac:dyDescent="0.25">
      <c r="K140" s="26" t="s">
        <v>2</v>
      </c>
      <c r="L140" s="29">
        <v>6.7299999999999999E-2</v>
      </c>
    </row>
    <row r="141" spans="11:12" x14ac:dyDescent="0.25">
      <c r="K141" s="26" t="s">
        <v>17</v>
      </c>
      <c r="L141" s="29">
        <v>4.3499999999999997E-2</v>
      </c>
    </row>
    <row r="142" spans="11:12" x14ac:dyDescent="0.25">
      <c r="K142" s="26" t="s">
        <v>16</v>
      </c>
      <c r="L142" s="29">
        <v>0.11940000000000001</v>
      </c>
    </row>
    <row r="143" spans="11:12" x14ac:dyDescent="0.25">
      <c r="K143" s="26" t="s">
        <v>15</v>
      </c>
      <c r="L143" s="29">
        <v>6.9400000000000003E-2</v>
      </c>
    </row>
    <row r="144" spans="11:12" x14ac:dyDescent="0.25">
      <c r="K144" s="26" t="s">
        <v>14</v>
      </c>
      <c r="L144" s="29">
        <v>4.0800000000000003E-2</v>
      </c>
    </row>
    <row r="145" spans="11:12" x14ac:dyDescent="0.25">
      <c r="K145" s="26" t="s">
        <v>13</v>
      </c>
      <c r="L145" s="29">
        <v>1.0200000000000001E-2</v>
      </c>
    </row>
    <row r="146" spans="11:12" x14ac:dyDescent="0.25">
      <c r="K146" s="26" t="s">
        <v>12</v>
      </c>
      <c r="L146" s="29">
        <v>3.85E-2</v>
      </c>
    </row>
    <row r="147" spans="11:12" x14ac:dyDescent="0.25">
      <c r="K147" s="26" t="s">
        <v>11</v>
      </c>
      <c r="L147" s="29">
        <v>1.84E-2</v>
      </c>
    </row>
    <row r="148" spans="11:12" x14ac:dyDescent="0.25">
      <c r="K148" s="26" t="s">
        <v>10</v>
      </c>
      <c r="L148" s="29">
        <v>7.4899999999999994E-2</v>
      </c>
    </row>
    <row r="149" spans="11:12" x14ac:dyDescent="0.25">
      <c r="K149" s="26" t="s">
        <v>9</v>
      </c>
      <c r="L149" s="29">
        <v>7.2999999999999995E-2</v>
      </c>
    </row>
    <row r="150" spans="11:12" x14ac:dyDescent="0.25">
      <c r="K150" s="26" t="s">
        <v>8</v>
      </c>
      <c r="L150" s="29">
        <v>3.7100000000000001E-2</v>
      </c>
    </row>
    <row r="151" spans="11:12" x14ac:dyDescent="0.25">
      <c r="K151" s="26" t="s">
        <v>7</v>
      </c>
      <c r="L151" s="29">
        <v>6.7400000000000002E-2</v>
      </c>
    </row>
    <row r="152" spans="11:12" x14ac:dyDescent="0.25">
      <c r="K152" s="26" t="s">
        <v>6</v>
      </c>
      <c r="L152" s="29">
        <v>0.1404</v>
      </c>
    </row>
    <row r="153" spans="11:12" x14ac:dyDescent="0.25">
      <c r="K153" s="26" t="s">
        <v>5</v>
      </c>
      <c r="L153" s="29">
        <v>1.61E-2</v>
      </c>
    </row>
    <row r="154" spans="11:12" x14ac:dyDescent="0.25">
      <c r="K154" s="26" t="s">
        <v>3</v>
      </c>
      <c r="L154" s="29">
        <v>3.8800000000000001E-2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98.840100000000007</v>
      </c>
    </row>
    <row r="455" spans="11:12" x14ac:dyDescent="0.25">
      <c r="K455" s="48">
        <v>43918</v>
      </c>
      <c r="L455" s="30">
        <v>95.019900000000007</v>
      </c>
    </row>
    <row r="456" spans="11:12" x14ac:dyDescent="0.25">
      <c r="K456" s="48">
        <v>43925</v>
      </c>
      <c r="L456" s="30">
        <v>92.406999999999996</v>
      </c>
    </row>
    <row r="457" spans="11:12" x14ac:dyDescent="0.25">
      <c r="K457" s="48">
        <v>43932</v>
      </c>
      <c r="L457" s="30">
        <v>91.210899999999995</v>
      </c>
    </row>
    <row r="458" spans="11:12" x14ac:dyDescent="0.25">
      <c r="K458" s="48">
        <v>43939</v>
      </c>
      <c r="L458" s="30">
        <v>91.294799999999995</v>
      </c>
    </row>
    <row r="459" spans="11:12" x14ac:dyDescent="0.25">
      <c r="K459" s="48">
        <v>43946</v>
      </c>
      <c r="L459" s="30">
        <v>91.723399999999998</v>
      </c>
    </row>
    <row r="460" spans="11:12" x14ac:dyDescent="0.25">
      <c r="K460" s="48">
        <v>43953</v>
      </c>
      <c r="L460" s="30">
        <v>92.3125</v>
      </c>
    </row>
    <row r="461" spans="11:12" x14ac:dyDescent="0.25">
      <c r="K461" s="48">
        <v>43960</v>
      </c>
      <c r="L461" s="30">
        <v>93.217699999999994</v>
      </c>
    </row>
    <row r="462" spans="11:12" x14ac:dyDescent="0.25">
      <c r="K462" s="48">
        <v>43967</v>
      </c>
      <c r="L462" s="30">
        <v>94.212699999999998</v>
      </c>
    </row>
    <row r="463" spans="11:12" x14ac:dyDescent="0.25">
      <c r="K463" s="48">
        <v>43974</v>
      </c>
      <c r="L463" s="30">
        <v>94.407600000000002</v>
      </c>
    </row>
    <row r="464" spans="11:12" x14ac:dyDescent="0.25">
      <c r="K464" s="48">
        <v>43981</v>
      </c>
      <c r="L464" s="30">
        <v>94.833500000000001</v>
      </c>
    </row>
    <row r="465" spans="11:12" x14ac:dyDescent="0.25">
      <c r="K465" s="48">
        <v>43988</v>
      </c>
      <c r="L465" s="30">
        <v>95.634200000000007</v>
      </c>
    </row>
    <row r="466" spans="11:12" x14ac:dyDescent="0.25">
      <c r="K466" s="48">
        <v>43995</v>
      </c>
      <c r="L466" s="30">
        <v>95.940799999999996</v>
      </c>
    </row>
    <row r="467" spans="11:12" x14ac:dyDescent="0.25">
      <c r="K467" s="48">
        <v>44002</v>
      </c>
      <c r="L467" s="30">
        <v>95.588200000000001</v>
      </c>
    </row>
    <row r="468" spans="11:12" x14ac:dyDescent="0.25">
      <c r="K468" s="48">
        <v>44009</v>
      </c>
      <c r="L468" s="30">
        <v>94.944599999999994</v>
      </c>
    </row>
    <row r="469" spans="11:12" x14ac:dyDescent="0.25">
      <c r="K469" s="48">
        <v>44016</v>
      </c>
      <c r="L469" s="30">
        <v>96.328000000000003</v>
      </c>
    </row>
    <row r="470" spans="11:12" x14ac:dyDescent="0.25">
      <c r="K470" s="48">
        <v>44023</v>
      </c>
      <c r="L470" s="30">
        <v>97.968500000000006</v>
      </c>
    </row>
    <row r="471" spans="11:12" x14ac:dyDescent="0.25">
      <c r="K471" s="48">
        <v>44030</v>
      </c>
      <c r="L471" s="30">
        <v>98.297700000000006</v>
      </c>
    </row>
    <row r="472" spans="11:12" x14ac:dyDescent="0.25">
      <c r="K472" s="48">
        <v>44037</v>
      </c>
      <c r="L472" s="30">
        <v>98.951099999999997</v>
      </c>
    </row>
    <row r="473" spans="11:12" x14ac:dyDescent="0.25">
      <c r="K473" s="48">
        <v>44044</v>
      </c>
      <c r="L473" s="30">
        <v>98.994200000000006</v>
      </c>
    </row>
    <row r="474" spans="11:12" x14ac:dyDescent="0.25">
      <c r="K474" s="48">
        <v>44051</v>
      </c>
      <c r="L474" s="30">
        <v>99.408100000000005</v>
      </c>
    </row>
    <row r="475" spans="11:12" x14ac:dyDescent="0.25">
      <c r="K475" s="48">
        <v>44058</v>
      </c>
      <c r="L475" s="30">
        <v>99.682500000000005</v>
      </c>
    </row>
    <row r="476" spans="11:12" x14ac:dyDescent="0.25">
      <c r="K476" s="48">
        <v>44065</v>
      </c>
      <c r="L476" s="30">
        <v>99.847200000000001</v>
      </c>
    </row>
    <row r="477" spans="11:12" x14ac:dyDescent="0.25">
      <c r="K477" s="48">
        <v>44072</v>
      </c>
      <c r="L477" s="30">
        <v>99.953400000000002</v>
      </c>
    </row>
    <row r="478" spans="11:12" x14ac:dyDescent="0.25">
      <c r="K478" s="48">
        <v>44079</v>
      </c>
      <c r="L478" s="30">
        <v>100.5831</v>
      </c>
    </row>
    <row r="479" spans="11:12" x14ac:dyDescent="0.25">
      <c r="K479" s="48">
        <v>44086</v>
      </c>
      <c r="L479" s="30">
        <v>100.79510000000001</v>
      </c>
    </row>
    <row r="480" spans="11:12" x14ac:dyDescent="0.25">
      <c r="K480" s="48">
        <v>44093</v>
      </c>
      <c r="L480" s="30">
        <v>100.9888</v>
      </c>
    </row>
    <row r="481" spans="11:12" x14ac:dyDescent="0.25">
      <c r="K481" s="48">
        <v>44100</v>
      </c>
      <c r="L481" s="30">
        <v>100.8952</v>
      </c>
    </row>
    <row r="482" spans="11:12" x14ac:dyDescent="0.25">
      <c r="K482" s="48">
        <v>44107</v>
      </c>
      <c r="L482" s="30">
        <v>100.2979</v>
      </c>
    </row>
    <row r="483" spans="11:12" x14ac:dyDescent="0.25">
      <c r="K483" s="48">
        <v>44114</v>
      </c>
      <c r="L483" s="30">
        <v>100.5902</v>
      </c>
    </row>
    <row r="484" spans="11:12" x14ac:dyDescent="0.25">
      <c r="K484" s="48">
        <v>44121</v>
      </c>
      <c r="L484" s="30">
        <v>102.0596</v>
      </c>
    </row>
    <row r="485" spans="11:12" x14ac:dyDescent="0.25">
      <c r="K485" s="48">
        <v>44128</v>
      </c>
      <c r="L485" s="30">
        <v>102.18129999999999</v>
      </c>
    </row>
    <row r="486" spans="11:12" x14ac:dyDescent="0.25">
      <c r="K486" s="48">
        <v>44135</v>
      </c>
      <c r="L486" s="30">
        <v>101.8212</v>
      </c>
    </row>
    <row r="487" spans="11:12" x14ac:dyDescent="0.25">
      <c r="K487" s="48">
        <v>44142</v>
      </c>
      <c r="L487" s="30">
        <v>102.4045</v>
      </c>
    </row>
    <row r="488" spans="11:12" x14ac:dyDescent="0.25">
      <c r="K488" s="48">
        <v>44149</v>
      </c>
      <c r="L488" s="30">
        <v>103.2976</v>
      </c>
    </row>
    <row r="489" spans="11:12" x14ac:dyDescent="0.25">
      <c r="K489" s="48">
        <v>44156</v>
      </c>
      <c r="L489" s="30">
        <v>102.3708</v>
      </c>
    </row>
    <row r="490" spans="11:12" x14ac:dyDescent="0.25">
      <c r="K490" s="48">
        <v>44163</v>
      </c>
      <c r="L490" s="30">
        <v>102.75360000000001</v>
      </c>
    </row>
    <row r="491" spans="11:12" x14ac:dyDescent="0.25">
      <c r="K491" s="48">
        <v>44170</v>
      </c>
      <c r="L491" s="30">
        <v>103.8516</v>
      </c>
    </row>
    <row r="492" spans="11:12" x14ac:dyDescent="0.25">
      <c r="K492" s="48">
        <v>44177</v>
      </c>
      <c r="L492" s="30">
        <v>104.27070000000001</v>
      </c>
    </row>
    <row r="493" spans="11:12" x14ac:dyDescent="0.25">
      <c r="K493" s="48">
        <v>44184</v>
      </c>
      <c r="L493" s="30">
        <v>102.9211</v>
      </c>
    </row>
    <row r="494" spans="11:12" x14ac:dyDescent="0.25">
      <c r="K494" s="48">
        <v>44191</v>
      </c>
      <c r="L494" s="30">
        <v>98.960999999999999</v>
      </c>
    </row>
    <row r="495" spans="11:12" x14ac:dyDescent="0.25">
      <c r="K495" s="48">
        <v>44198</v>
      </c>
      <c r="L495" s="30">
        <v>96.256500000000003</v>
      </c>
    </row>
    <row r="496" spans="11:12" x14ac:dyDescent="0.25">
      <c r="K496" s="48">
        <v>44205</v>
      </c>
      <c r="L496" s="30">
        <v>98.046300000000002</v>
      </c>
    </row>
    <row r="497" spans="11:12" x14ac:dyDescent="0.25">
      <c r="K497" s="48">
        <v>44212</v>
      </c>
      <c r="L497" s="30">
        <v>100.21429999999999</v>
      </c>
    </row>
    <row r="498" spans="11:12" x14ac:dyDescent="0.25">
      <c r="K498" s="48">
        <v>44219</v>
      </c>
      <c r="L498" s="30">
        <v>101.1164</v>
      </c>
    </row>
    <row r="499" spans="11:12" x14ac:dyDescent="0.25">
      <c r="K499" s="48">
        <v>44226</v>
      </c>
      <c r="L499" s="30">
        <v>101.64319999999999</v>
      </c>
    </row>
    <row r="500" spans="11:12" x14ac:dyDescent="0.25">
      <c r="K500" s="48">
        <v>44233</v>
      </c>
      <c r="L500" s="30">
        <v>102.2799</v>
      </c>
    </row>
    <row r="501" spans="11:12" x14ac:dyDescent="0.25">
      <c r="K501" s="48">
        <v>44240</v>
      </c>
      <c r="L501" s="30">
        <v>102.9892</v>
      </c>
    </row>
    <row r="502" spans="11:12" x14ac:dyDescent="0.25">
      <c r="K502" s="48">
        <v>44247</v>
      </c>
      <c r="L502" s="30">
        <v>103.3912</v>
      </c>
    </row>
    <row r="503" spans="11:12" x14ac:dyDescent="0.25">
      <c r="K503" s="48">
        <v>44254</v>
      </c>
      <c r="L503" s="30">
        <v>103.8999</v>
      </c>
    </row>
    <row r="504" spans="11:12" x14ac:dyDescent="0.25">
      <c r="K504" s="48">
        <v>44261</v>
      </c>
      <c r="L504" s="30">
        <v>103.8387</v>
      </c>
    </row>
    <row r="505" spans="11:12" x14ac:dyDescent="0.25">
      <c r="K505" s="48">
        <v>44268</v>
      </c>
      <c r="L505" s="30">
        <v>104.059</v>
      </c>
    </row>
    <row r="506" spans="11:12" x14ac:dyDescent="0.25">
      <c r="K506" s="48">
        <v>44275</v>
      </c>
      <c r="L506" s="30">
        <v>104.634</v>
      </c>
    </row>
    <row r="507" spans="11:12" x14ac:dyDescent="0.25">
      <c r="K507" s="48">
        <v>44282</v>
      </c>
      <c r="L507" s="30">
        <v>104.8728</v>
      </c>
    </row>
    <row r="508" spans="11:12" x14ac:dyDescent="0.25">
      <c r="K508" s="48">
        <v>44289</v>
      </c>
      <c r="L508" s="30">
        <v>103.96810000000001</v>
      </c>
    </row>
    <row r="509" spans="11:12" x14ac:dyDescent="0.25">
      <c r="K509" s="48">
        <v>44296</v>
      </c>
      <c r="L509" s="30">
        <v>103.86109999999999</v>
      </c>
    </row>
    <row r="510" spans="11:12" x14ac:dyDescent="0.25">
      <c r="K510" s="48">
        <v>44303</v>
      </c>
      <c r="L510" s="30">
        <v>103.9486</v>
      </c>
    </row>
    <row r="511" spans="11:12" x14ac:dyDescent="0.25">
      <c r="K511" s="48">
        <v>44310</v>
      </c>
      <c r="L511" s="30">
        <v>103.614</v>
      </c>
    </row>
    <row r="512" spans="11:12" x14ac:dyDescent="0.25">
      <c r="K512" s="48">
        <v>44317</v>
      </c>
      <c r="L512" s="30">
        <v>103.80240000000001</v>
      </c>
    </row>
    <row r="513" spans="11:12" x14ac:dyDescent="0.25">
      <c r="K513" s="48">
        <v>44324</v>
      </c>
      <c r="L513" s="30">
        <v>104.1615</v>
      </c>
    </row>
    <row r="514" spans="11:12" x14ac:dyDescent="0.25">
      <c r="K514" s="48">
        <v>44331</v>
      </c>
      <c r="L514" s="30">
        <v>104.789</v>
      </c>
    </row>
    <row r="515" spans="11:12" x14ac:dyDescent="0.25">
      <c r="K515" s="48">
        <v>44338</v>
      </c>
      <c r="L515" s="30">
        <v>104.9251</v>
      </c>
    </row>
    <row r="516" spans="11:12" x14ac:dyDescent="0.25">
      <c r="K516" s="48">
        <v>44345</v>
      </c>
      <c r="L516" s="30">
        <v>105.0157</v>
      </c>
    </row>
    <row r="517" spans="11:12" x14ac:dyDescent="0.25">
      <c r="K517" s="48">
        <v>44352</v>
      </c>
      <c r="L517" s="30">
        <v>104.68259999999999</v>
      </c>
    </row>
    <row r="518" spans="11:12" x14ac:dyDescent="0.25">
      <c r="K518" s="48">
        <v>44359</v>
      </c>
      <c r="L518" s="30">
        <v>104.6863</v>
      </c>
    </row>
    <row r="519" spans="11:12" x14ac:dyDescent="0.25">
      <c r="K519" s="48">
        <v>44366</v>
      </c>
      <c r="L519" s="30">
        <v>104.9883</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99.813000000000002</v>
      </c>
    </row>
    <row r="603" spans="11:12" x14ac:dyDescent="0.25">
      <c r="K603" s="48">
        <v>43918</v>
      </c>
      <c r="L603" s="30">
        <v>98.153199999999998</v>
      </c>
    </row>
    <row r="604" spans="11:12" x14ac:dyDescent="0.25">
      <c r="K604" s="48">
        <v>43925</v>
      </c>
      <c r="L604" s="30">
        <v>96.440399999999997</v>
      </c>
    </row>
    <row r="605" spans="11:12" x14ac:dyDescent="0.25">
      <c r="K605" s="48">
        <v>43932</v>
      </c>
      <c r="L605" s="30">
        <v>93.5535</v>
      </c>
    </row>
    <row r="606" spans="11:12" x14ac:dyDescent="0.25">
      <c r="K606" s="48">
        <v>43939</v>
      </c>
      <c r="L606" s="30">
        <v>94.000799999999998</v>
      </c>
    </row>
    <row r="607" spans="11:12" x14ac:dyDescent="0.25">
      <c r="K607" s="48">
        <v>43946</v>
      </c>
      <c r="L607" s="30">
        <v>95.590100000000007</v>
      </c>
    </row>
    <row r="608" spans="11:12" x14ac:dyDescent="0.25">
      <c r="K608" s="48">
        <v>43953</v>
      </c>
      <c r="L608" s="30">
        <v>96.2774</v>
      </c>
    </row>
    <row r="609" spans="11:12" x14ac:dyDescent="0.25">
      <c r="K609" s="48">
        <v>43960</v>
      </c>
      <c r="L609" s="30">
        <v>95.840199999999996</v>
      </c>
    </row>
    <row r="610" spans="11:12" x14ac:dyDescent="0.25">
      <c r="K610" s="48">
        <v>43967</v>
      </c>
      <c r="L610" s="30">
        <v>95.470600000000005</v>
      </c>
    </row>
    <row r="611" spans="11:12" x14ac:dyDescent="0.25">
      <c r="K611" s="48">
        <v>43974</v>
      </c>
      <c r="L611" s="30">
        <v>95.125900000000001</v>
      </c>
    </row>
    <row r="612" spans="11:12" x14ac:dyDescent="0.25">
      <c r="K612" s="48">
        <v>43981</v>
      </c>
      <c r="L612" s="30">
        <v>95.6875</v>
      </c>
    </row>
    <row r="613" spans="11:12" x14ac:dyDescent="0.25">
      <c r="K613" s="48">
        <v>43988</v>
      </c>
      <c r="L613" s="30">
        <v>97.650400000000005</v>
      </c>
    </row>
    <row r="614" spans="11:12" x14ac:dyDescent="0.25">
      <c r="K614" s="48">
        <v>43995</v>
      </c>
      <c r="L614" s="30">
        <v>97.298500000000004</v>
      </c>
    </row>
    <row r="615" spans="11:12" x14ac:dyDescent="0.25">
      <c r="K615" s="48">
        <v>44002</v>
      </c>
      <c r="L615" s="30">
        <v>97.741600000000005</v>
      </c>
    </row>
    <row r="616" spans="11:12" x14ac:dyDescent="0.25">
      <c r="K616" s="48">
        <v>44009</v>
      </c>
      <c r="L616" s="30">
        <v>97.046899999999994</v>
      </c>
    </row>
    <row r="617" spans="11:12" x14ac:dyDescent="0.25">
      <c r="K617" s="48">
        <v>44016</v>
      </c>
      <c r="L617" s="30">
        <v>98.699700000000007</v>
      </c>
    </row>
    <row r="618" spans="11:12" x14ac:dyDescent="0.25">
      <c r="K618" s="48">
        <v>44023</v>
      </c>
      <c r="L618" s="30">
        <v>97.800799999999995</v>
      </c>
    </row>
    <row r="619" spans="11:12" x14ac:dyDescent="0.25">
      <c r="K619" s="48">
        <v>44030</v>
      </c>
      <c r="L619" s="30">
        <v>98.091800000000006</v>
      </c>
    </row>
    <row r="620" spans="11:12" x14ac:dyDescent="0.25">
      <c r="K620" s="48">
        <v>44037</v>
      </c>
      <c r="L620" s="30">
        <v>98.112899999999996</v>
      </c>
    </row>
    <row r="621" spans="11:12" x14ac:dyDescent="0.25">
      <c r="K621" s="48">
        <v>44044</v>
      </c>
      <c r="L621" s="30">
        <v>98.619100000000003</v>
      </c>
    </row>
    <row r="622" spans="11:12" x14ac:dyDescent="0.25">
      <c r="K622" s="48">
        <v>44051</v>
      </c>
      <c r="L622" s="30">
        <v>99.485200000000006</v>
      </c>
    </row>
    <row r="623" spans="11:12" x14ac:dyDescent="0.25">
      <c r="K623" s="48">
        <v>44058</v>
      </c>
      <c r="L623" s="30">
        <v>99.471599999999995</v>
      </c>
    </row>
    <row r="624" spans="11:12" x14ac:dyDescent="0.25">
      <c r="K624" s="48">
        <v>44065</v>
      </c>
      <c r="L624" s="30">
        <v>99.110500000000002</v>
      </c>
    </row>
    <row r="625" spans="11:12" x14ac:dyDescent="0.25">
      <c r="K625" s="48">
        <v>44072</v>
      </c>
      <c r="L625" s="30">
        <v>99.789400000000001</v>
      </c>
    </row>
    <row r="626" spans="11:12" x14ac:dyDescent="0.25">
      <c r="K626" s="48">
        <v>44079</v>
      </c>
      <c r="L626" s="30">
        <v>102.90430000000001</v>
      </c>
    </row>
    <row r="627" spans="11:12" x14ac:dyDescent="0.25">
      <c r="K627" s="48">
        <v>44086</v>
      </c>
      <c r="L627" s="30">
        <v>103.1065</v>
      </c>
    </row>
    <row r="628" spans="11:12" x14ac:dyDescent="0.25">
      <c r="K628" s="48">
        <v>44093</v>
      </c>
      <c r="L628" s="30">
        <v>103.7842</v>
      </c>
    </row>
    <row r="629" spans="11:12" x14ac:dyDescent="0.25">
      <c r="K629" s="48">
        <v>44100</v>
      </c>
      <c r="L629" s="30">
        <v>103.48569999999999</v>
      </c>
    </row>
    <row r="630" spans="11:12" x14ac:dyDescent="0.25">
      <c r="K630" s="48">
        <v>44107</v>
      </c>
      <c r="L630" s="30">
        <v>101.19329999999999</v>
      </c>
    </row>
    <row r="631" spans="11:12" x14ac:dyDescent="0.25">
      <c r="K631" s="48">
        <v>44114</v>
      </c>
      <c r="L631" s="30">
        <v>99.970200000000006</v>
      </c>
    </row>
    <row r="632" spans="11:12" x14ac:dyDescent="0.25">
      <c r="K632" s="48">
        <v>44121</v>
      </c>
      <c r="L632" s="30">
        <v>101.4051</v>
      </c>
    </row>
    <row r="633" spans="11:12" x14ac:dyDescent="0.25">
      <c r="K633" s="48">
        <v>44128</v>
      </c>
      <c r="L633" s="30">
        <v>101.3755</v>
      </c>
    </row>
    <row r="634" spans="11:12" x14ac:dyDescent="0.25">
      <c r="K634" s="48">
        <v>44135</v>
      </c>
      <c r="L634" s="30">
        <v>99.829300000000003</v>
      </c>
    </row>
    <row r="635" spans="11:12" x14ac:dyDescent="0.25">
      <c r="K635" s="48">
        <v>44142</v>
      </c>
      <c r="L635" s="30">
        <v>101.0763</v>
      </c>
    </row>
    <row r="636" spans="11:12" x14ac:dyDescent="0.25">
      <c r="K636" s="48">
        <v>44149</v>
      </c>
      <c r="L636" s="30">
        <v>101.79859999999999</v>
      </c>
    </row>
    <row r="637" spans="11:12" x14ac:dyDescent="0.25">
      <c r="K637" s="48">
        <v>44156</v>
      </c>
      <c r="L637" s="30">
        <v>99.363900000000001</v>
      </c>
    </row>
    <row r="638" spans="11:12" x14ac:dyDescent="0.25">
      <c r="K638" s="48">
        <v>44163</v>
      </c>
      <c r="L638" s="30">
        <v>100.9598</v>
      </c>
    </row>
    <row r="639" spans="11:12" x14ac:dyDescent="0.25">
      <c r="K639" s="48">
        <v>44170</v>
      </c>
      <c r="L639" s="30">
        <v>104.1092</v>
      </c>
    </row>
    <row r="640" spans="11:12" x14ac:dyDescent="0.25">
      <c r="K640" s="48">
        <v>44177</v>
      </c>
      <c r="L640" s="30">
        <v>105.2092</v>
      </c>
    </row>
    <row r="641" spans="11:12" x14ac:dyDescent="0.25">
      <c r="K641" s="48">
        <v>44184</v>
      </c>
      <c r="L641" s="30">
        <v>104.35680000000001</v>
      </c>
    </row>
    <row r="642" spans="11:12" x14ac:dyDescent="0.25">
      <c r="K642" s="48">
        <v>44191</v>
      </c>
      <c r="L642" s="30">
        <v>98.473200000000006</v>
      </c>
    </row>
    <row r="643" spans="11:12" x14ac:dyDescent="0.25">
      <c r="K643" s="48">
        <v>44198</v>
      </c>
      <c r="L643" s="30">
        <v>95.766000000000005</v>
      </c>
    </row>
    <row r="644" spans="11:12" x14ac:dyDescent="0.25">
      <c r="K644" s="48">
        <v>44205</v>
      </c>
      <c r="L644" s="30">
        <v>97.052300000000002</v>
      </c>
    </row>
    <row r="645" spans="11:12" x14ac:dyDescent="0.25">
      <c r="K645" s="48">
        <v>44212</v>
      </c>
      <c r="L645" s="30">
        <v>99.197599999999994</v>
      </c>
    </row>
    <row r="646" spans="11:12" x14ac:dyDescent="0.25">
      <c r="K646" s="48">
        <v>44219</v>
      </c>
      <c r="L646" s="30">
        <v>99.832599999999999</v>
      </c>
    </row>
    <row r="647" spans="11:12" x14ac:dyDescent="0.25">
      <c r="K647" s="48">
        <v>44226</v>
      </c>
      <c r="L647" s="30">
        <v>99.949799999999996</v>
      </c>
    </row>
    <row r="648" spans="11:12" x14ac:dyDescent="0.25">
      <c r="K648" s="48">
        <v>44233</v>
      </c>
      <c r="L648" s="30">
        <v>102.6567</v>
      </c>
    </row>
    <row r="649" spans="11:12" x14ac:dyDescent="0.25">
      <c r="K649" s="48">
        <v>44240</v>
      </c>
      <c r="L649" s="30">
        <v>103.72020000000001</v>
      </c>
    </row>
    <row r="650" spans="11:12" x14ac:dyDescent="0.25">
      <c r="K650" s="48">
        <v>44247</v>
      </c>
      <c r="L650" s="30">
        <v>105.04</v>
      </c>
    </row>
    <row r="651" spans="11:12" x14ac:dyDescent="0.25">
      <c r="K651" s="48">
        <v>44254</v>
      </c>
      <c r="L651" s="30">
        <v>105.7696</v>
      </c>
    </row>
    <row r="652" spans="11:12" x14ac:dyDescent="0.25">
      <c r="K652" s="48">
        <v>44261</v>
      </c>
      <c r="L652" s="30">
        <v>106.4349</v>
      </c>
    </row>
    <row r="653" spans="11:12" x14ac:dyDescent="0.25">
      <c r="K653" s="48">
        <v>44268</v>
      </c>
      <c r="L653" s="30">
        <v>106.0001</v>
      </c>
    </row>
    <row r="654" spans="11:12" x14ac:dyDescent="0.25">
      <c r="K654" s="48">
        <v>44275</v>
      </c>
      <c r="L654" s="30">
        <v>106.3083</v>
      </c>
    </row>
    <row r="655" spans="11:12" x14ac:dyDescent="0.25">
      <c r="K655" s="48">
        <v>44282</v>
      </c>
      <c r="L655" s="30">
        <v>107.0703</v>
      </c>
    </row>
    <row r="656" spans="11:12" x14ac:dyDescent="0.25">
      <c r="K656" s="48">
        <v>44289</v>
      </c>
      <c r="L656" s="30">
        <v>105.6354</v>
      </c>
    </row>
    <row r="657" spans="11:12" x14ac:dyDescent="0.25">
      <c r="K657" s="48">
        <v>44296</v>
      </c>
      <c r="L657" s="30">
        <v>104.8664</v>
      </c>
    </row>
    <row r="658" spans="11:12" x14ac:dyDescent="0.25">
      <c r="K658" s="48">
        <v>44303</v>
      </c>
      <c r="L658" s="30">
        <v>105.7236</v>
      </c>
    </row>
    <row r="659" spans="11:12" x14ac:dyDescent="0.25">
      <c r="K659" s="48">
        <v>44310</v>
      </c>
      <c r="L659" s="30">
        <v>104.9513</v>
      </c>
    </row>
    <row r="660" spans="11:12" x14ac:dyDescent="0.25">
      <c r="K660" s="48">
        <v>44317</v>
      </c>
      <c r="L660" s="30">
        <v>105.43040000000001</v>
      </c>
    </row>
    <row r="661" spans="11:12" x14ac:dyDescent="0.25">
      <c r="K661" s="48">
        <v>44324</v>
      </c>
      <c r="L661" s="30">
        <v>105.0223</v>
      </c>
    </row>
    <row r="662" spans="11:12" x14ac:dyDescent="0.25">
      <c r="K662" s="48">
        <v>44331</v>
      </c>
      <c r="L662" s="30">
        <v>105.8449</v>
      </c>
    </row>
    <row r="663" spans="11:12" x14ac:dyDescent="0.25">
      <c r="K663" s="48">
        <v>44338</v>
      </c>
      <c r="L663" s="30">
        <v>105.85129999999999</v>
      </c>
    </row>
    <row r="664" spans="11:12" x14ac:dyDescent="0.25">
      <c r="K664" s="48">
        <v>44345</v>
      </c>
      <c r="L664" s="30">
        <v>104.9927</v>
      </c>
    </row>
    <row r="665" spans="11:12" x14ac:dyDescent="0.25">
      <c r="K665" s="48">
        <v>44352</v>
      </c>
      <c r="L665" s="30">
        <v>105.24939999999999</v>
      </c>
    </row>
    <row r="666" spans="11:12" x14ac:dyDescent="0.25">
      <c r="K666" s="48">
        <v>44359</v>
      </c>
      <c r="L666" s="30">
        <v>105.3978</v>
      </c>
    </row>
    <row r="667" spans="11:12" x14ac:dyDescent="0.25">
      <c r="K667" s="48">
        <v>44366</v>
      </c>
      <c r="L667" s="30">
        <v>105.3021</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87A3-BB70-4D37-AFDC-8B89786B6B78}">
  <sheetPr codeName="Sheet7">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4</v>
      </c>
    </row>
    <row r="2" spans="1:12" ht="19.5" customHeight="1" x14ac:dyDescent="0.3">
      <c r="A2" s="51" t="str">
        <f>"Weekly Payroll Jobs and Wages in Australia - " &amp;$L$1</f>
        <v>Weekly Payroll Jobs and Wages in Australia - Western Australia</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Western Australia</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Western Australia</v>
      </c>
      <c r="C10" s="73"/>
      <c r="D10" s="73"/>
      <c r="E10" s="73"/>
      <c r="F10" s="73"/>
      <c r="G10" s="73"/>
      <c r="H10" s="73"/>
      <c r="I10" s="74"/>
      <c r="J10" s="21"/>
      <c r="K10" s="37"/>
      <c r="L10" s="30"/>
    </row>
    <row r="11" spans="1:12" x14ac:dyDescent="0.25">
      <c r="A11" s="42" t="s">
        <v>30</v>
      </c>
      <c r="B11" s="21">
        <v>5.6244521497550437E-2</v>
      </c>
      <c r="C11" s="21">
        <v>-2.508035766701E-3</v>
      </c>
      <c r="D11" s="21">
        <v>8.6094950616155685E-4</v>
      </c>
      <c r="E11" s="21">
        <v>1.1951892598349723E-4</v>
      </c>
      <c r="F11" s="21">
        <v>2.7605473224086019E-2</v>
      </c>
      <c r="G11" s="21">
        <v>1.5102503783988031E-3</v>
      </c>
      <c r="H11" s="21">
        <v>-1.1819404888292473E-3</v>
      </c>
      <c r="I11" s="43">
        <v>4.507083673289447E-3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3.1658793060139079E-2</v>
      </c>
      <c r="C13" s="21">
        <v>-2.0973688205266905E-3</v>
      </c>
      <c r="D13" s="21">
        <v>2.9097389473522473E-3</v>
      </c>
      <c r="E13" s="21">
        <v>-1.3856465506123516E-4</v>
      </c>
      <c r="F13" s="21">
        <v>2.9705942785442918E-3</v>
      </c>
      <c r="G13" s="21">
        <v>1.4098694414601542E-3</v>
      </c>
      <c r="H13" s="21">
        <v>1.4204546830487441E-3</v>
      </c>
      <c r="I13" s="43">
        <v>4.4607937754612692E-3</v>
      </c>
      <c r="J13" s="21"/>
      <c r="K13" s="29"/>
      <c r="L13" s="30"/>
    </row>
    <row r="14" spans="1:12" x14ac:dyDescent="0.25">
      <c r="A14" s="44" t="s">
        <v>27</v>
      </c>
      <c r="B14" s="21">
        <v>4.5686023492629291E-2</v>
      </c>
      <c r="C14" s="21">
        <v>-5.4242599728964169E-3</v>
      </c>
      <c r="D14" s="21">
        <v>-2.1627870725253739E-3</v>
      </c>
      <c r="E14" s="21">
        <v>-3.7010964154071679E-4</v>
      </c>
      <c r="F14" s="21">
        <v>5.7178697529260525E-2</v>
      </c>
      <c r="G14" s="21">
        <v>5.7644841236648148E-4</v>
      </c>
      <c r="H14" s="21">
        <v>-5.8730895701811781E-3</v>
      </c>
      <c r="I14" s="43">
        <v>4.4190639555006239E-3</v>
      </c>
      <c r="J14" s="21"/>
      <c r="K14" s="26"/>
      <c r="L14" s="30"/>
    </row>
    <row r="15" spans="1:12" x14ac:dyDescent="0.25">
      <c r="A15" s="44" t="s">
        <v>68</v>
      </c>
      <c r="B15" s="21">
        <v>0.11086346813350989</v>
      </c>
      <c r="C15" s="21">
        <v>6.927000497830571E-3</v>
      </c>
      <c r="D15" s="21">
        <v>1.9574808903972452E-2</v>
      </c>
      <c r="E15" s="21">
        <v>1.281871408526114E-2</v>
      </c>
      <c r="F15" s="21">
        <v>0.24583461464372092</v>
      </c>
      <c r="G15" s="21">
        <v>1.9123303777600853E-2</v>
      </c>
      <c r="H15" s="21">
        <v>1.4527710500377378E-2</v>
      </c>
      <c r="I15" s="43">
        <v>2.3665935130617655E-2</v>
      </c>
      <c r="J15" s="21"/>
      <c r="K15" s="38"/>
      <c r="L15" s="30"/>
    </row>
    <row r="16" spans="1:12" x14ac:dyDescent="0.25">
      <c r="A16" s="44" t="s">
        <v>46</v>
      </c>
      <c r="B16" s="21">
        <v>4.5513642513213881E-2</v>
      </c>
      <c r="C16" s="21">
        <v>-7.5075140352330871E-3</v>
      </c>
      <c r="D16" s="21">
        <v>-7.0060604872890231E-4</v>
      </c>
      <c r="E16" s="21">
        <v>-2.7592094191010164E-3</v>
      </c>
      <c r="F16" s="21">
        <v>7.7534985850010507E-2</v>
      </c>
      <c r="G16" s="21">
        <v>-7.2792124394842617E-3</v>
      </c>
      <c r="H16" s="21">
        <v>-8.1034572931626414E-4</v>
      </c>
      <c r="I16" s="43">
        <v>-1.296823317924245E-3</v>
      </c>
      <c r="J16" s="21"/>
      <c r="K16" s="29"/>
      <c r="L16" s="30"/>
    </row>
    <row r="17" spans="1:12" x14ac:dyDescent="0.25">
      <c r="A17" s="44" t="s">
        <v>47</v>
      </c>
      <c r="B17" s="21">
        <v>4.145277885169496E-2</v>
      </c>
      <c r="C17" s="21">
        <v>-5.9342441466266882E-3</v>
      </c>
      <c r="D17" s="21">
        <v>-1.6230684738678391E-3</v>
      </c>
      <c r="E17" s="21">
        <v>-6.0384975270499908E-4</v>
      </c>
      <c r="F17" s="21">
        <v>1.8948896623642186E-2</v>
      </c>
      <c r="G17" s="21">
        <v>-3.3744680046766673E-3</v>
      </c>
      <c r="H17" s="21">
        <v>-2.7471401209729907E-3</v>
      </c>
      <c r="I17" s="43">
        <v>3.581868540148081E-3</v>
      </c>
      <c r="J17" s="21"/>
      <c r="K17" s="29"/>
      <c r="L17" s="30"/>
    </row>
    <row r="18" spans="1:12" x14ac:dyDescent="0.25">
      <c r="A18" s="44" t="s">
        <v>48</v>
      </c>
      <c r="B18" s="21">
        <v>4.4418950209883734E-2</v>
      </c>
      <c r="C18" s="21">
        <v>-2.0767826700570646E-3</v>
      </c>
      <c r="D18" s="21">
        <v>4.0741589441473103E-4</v>
      </c>
      <c r="E18" s="21">
        <v>2.4102847145357487E-4</v>
      </c>
      <c r="F18" s="21">
        <v>-1.4546776886194213E-2</v>
      </c>
      <c r="G18" s="21">
        <v>5.9333468275988288E-3</v>
      </c>
      <c r="H18" s="21">
        <v>-1.2888956908635452E-3</v>
      </c>
      <c r="I18" s="43">
        <v>5.9484626880352831E-3</v>
      </c>
      <c r="J18" s="21"/>
      <c r="K18" s="29"/>
      <c r="L18" s="30"/>
    </row>
    <row r="19" spans="1:12" ht="17.25" customHeight="1" x14ac:dyDescent="0.25">
      <c r="A19" s="44" t="s">
        <v>49</v>
      </c>
      <c r="B19" s="21">
        <v>5.5909097487204518E-2</v>
      </c>
      <c r="C19" s="21">
        <v>-1.0013209945503032E-4</v>
      </c>
      <c r="D19" s="21">
        <v>7.4819893907984714E-4</v>
      </c>
      <c r="E19" s="21">
        <v>7.9061109630162996E-4</v>
      </c>
      <c r="F19" s="21">
        <v>1.0257588723213695E-2</v>
      </c>
      <c r="G19" s="21">
        <v>2.053167363598396E-3</v>
      </c>
      <c r="H19" s="21">
        <v>-5.8480376125791267E-4</v>
      </c>
      <c r="I19" s="43">
        <v>5.5568189687391634E-3</v>
      </c>
      <c r="J19" s="61"/>
      <c r="K19" s="31"/>
      <c r="L19" s="30"/>
    </row>
    <row r="20" spans="1:12" x14ac:dyDescent="0.25">
      <c r="A20" s="44" t="s">
        <v>50</v>
      </c>
      <c r="B20" s="21">
        <v>0.10561065354583365</v>
      </c>
      <c r="C20" s="21">
        <v>4.7725059486209975E-3</v>
      </c>
      <c r="D20" s="21">
        <v>3.8664936051868715E-4</v>
      </c>
      <c r="E20" s="21">
        <v>-9.0381606284306582E-4</v>
      </c>
      <c r="F20" s="21">
        <v>0.10221413269541513</v>
      </c>
      <c r="G20" s="21">
        <v>9.6811463398591702E-3</v>
      </c>
      <c r="H20" s="21">
        <v>-2.9797089466043758E-5</v>
      </c>
      <c r="I20" s="43">
        <v>7.3903068221001789E-3</v>
      </c>
      <c r="J20" s="19"/>
      <c r="K20" s="25"/>
      <c r="L20" s="30"/>
    </row>
    <row r="21" spans="1:12" ht="15.75" thickBot="1" x14ac:dyDescent="0.3">
      <c r="A21" s="45" t="s">
        <v>51</v>
      </c>
      <c r="B21" s="46">
        <v>0.14529177143848093</v>
      </c>
      <c r="C21" s="46">
        <v>1.6064850178579615E-2</v>
      </c>
      <c r="D21" s="46">
        <v>1.0800036379070566E-3</v>
      </c>
      <c r="E21" s="46">
        <v>-2.6275288831641985E-3</v>
      </c>
      <c r="F21" s="46">
        <v>0.20982599035325222</v>
      </c>
      <c r="G21" s="46">
        <v>5.5908961411343938E-2</v>
      </c>
      <c r="H21" s="46">
        <v>-1.1127813227116867E-2</v>
      </c>
      <c r="I21" s="47">
        <v>7.4129880278028804E-3</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Western Australia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Western Australia</v>
      </c>
      <c r="B36" s="19"/>
      <c r="C36" s="19"/>
      <c r="D36" s="19"/>
      <c r="E36" s="19"/>
      <c r="F36" s="19"/>
      <c r="G36" s="19"/>
      <c r="H36" s="19"/>
      <c r="I36" s="19"/>
      <c r="J36" s="19"/>
      <c r="K36" s="29" t="s">
        <v>68</v>
      </c>
      <c r="L36" s="30">
        <v>86.99</v>
      </c>
    </row>
    <row r="37" spans="1:12" x14ac:dyDescent="0.25">
      <c r="B37" s="19"/>
      <c r="C37" s="19"/>
      <c r="D37" s="19"/>
      <c r="E37" s="19"/>
      <c r="F37" s="19"/>
      <c r="G37" s="19"/>
      <c r="H37" s="19"/>
      <c r="I37" s="19"/>
      <c r="J37" s="19"/>
      <c r="K37" s="29" t="s">
        <v>46</v>
      </c>
      <c r="L37" s="30">
        <v>103.6</v>
      </c>
    </row>
    <row r="38" spans="1:12" x14ac:dyDescent="0.25">
      <c r="B38" s="19"/>
      <c r="C38" s="19"/>
      <c r="D38" s="19"/>
      <c r="E38" s="19"/>
      <c r="F38" s="19"/>
      <c r="G38" s="19"/>
      <c r="H38" s="19"/>
      <c r="I38" s="19"/>
      <c r="J38" s="19"/>
      <c r="K38" s="29" t="s">
        <v>47</v>
      </c>
      <c r="L38" s="30">
        <v>102.43</v>
      </c>
    </row>
    <row r="39" spans="1:12" x14ac:dyDescent="0.25">
      <c r="K39" s="31" t="s">
        <v>48</v>
      </c>
      <c r="L39" s="30">
        <v>103.4</v>
      </c>
    </row>
    <row r="40" spans="1:12" x14ac:dyDescent="0.25">
      <c r="K40" s="25" t="s">
        <v>49</v>
      </c>
      <c r="L40" s="30">
        <v>105.31</v>
      </c>
    </row>
    <row r="41" spans="1:12" x14ac:dyDescent="0.25">
      <c r="K41" s="25" t="s">
        <v>50</v>
      </c>
      <c r="L41" s="30">
        <v>110.31</v>
      </c>
    </row>
    <row r="42" spans="1:12" x14ac:dyDescent="0.25">
      <c r="K42" s="25" t="s">
        <v>51</v>
      </c>
      <c r="L42" s="30">
        <v>113.16</v>
      </c>
    </row>
    <row r="43" spans="1:12" x14ac:dyDescent="0.25">
      <c r="K43" s="25"/>
      <c r="L43" s="30"/>
    </row>
    <row r="44" spans="1:12" x14ac:dyDescent="0.25">
      <c r="K44" s="30"/>
      <c r="L44" s="30" t="s">
        <v>23</v>
      </c>
    </row>
    <row r="45" spans="1:12" x14ac:dyDescent="0.25">
      <c r="K45" s="29" t="s">
        <v>68</v>
      </c>
      <c r="L45" s="30">
        <v>84.15</v>
      </c>
    </row>
    <row r="46" spans="1:12" ht="15.4" customHeight="1" x14ac:dyDescent="0.25">
      <c r="A46" s="56" t="str">
        <f>"Indexed number of payroll jobs held by women by age group, "&amp;$L$1</f>
        <v>Indexed number of payroll jobs held by women by age group, Western Australia</v>
      </c>
      <c r="B46" s="19"/>
      <c r="C46" s="19"/>
      <c r="D46" s="19"/>
      <c r="E46" s="19"/>
      <c r="F46" s="19"/>
      <c r="G46" s="19"/>
      <c r="H46" s="19"/>
      <c r="I46" s="19"/>
      <c r="J46" s="19"/>
      <c r="K46" s="29" t="s">
        <v>46</v>
      </c>
      <c r="L46" s="30">
        <v>102.85</v>
      </c>
    </row>
    <row r="47" spans="1:12" ht="15.4" customHeight="1" x14ac:dyDescent="0.25">
      <c r="B47" s="19"/>
      <c r="C47" s="19"/>
      <c r="D47" s="19"/>
      <c r="E47" s="19"/>
      <c r="F47" s="19"/>
      <c r="G47" s="19"/>
      <c r="H47" s="19"/>
      <c r="I47" s="19"/>
      <c r="J47" s="19"/>
      <c r="K47" s="29" t="s">
        <v>47</v>
      </c>
      <c r="L47" s="30">
        <v>101.79</v>
      </c>
    </row>
    <row r="48" spans="1:12" ht="15.4" customHeight="1" x14ac:dyDescent="0.25">
      <c r="B48" s="19"/>
      <c r="C48" s="19"/>
      <c r="D48" s="19"/>
      <c r="E48" s="19"/>
      <c r="F48" s="19"/>
      <c r="G48" s="19"/>
      <c r="H48" s="19"/>
      <c r="I48" s="19"/>
      <c r="J48" s="19"/>
      <c r="K48" s="31" t="s">
        <v>48</v>
      </c>
      <c r="L48" s="30">
        <v>103.07</v>
      </c>
    </row>
    <row r="49" spans="1:12" ht="15.4" customHeight="1" x14ac:dyDescent="0.25">
      <c r="B49" s="19"/>
      <c r="C49" s="19"/>
      <c r="D49" s="19"/>
      <c r="E49" s="19"/>
      <c r="F49" s="19"/>
      <c r="G49" s="19"/>
      <c r="H49" s="19"/>
      <c r="I49" s="19"/>
      <c r="J49" s="19"/>
      <c r="K49" s="25" t="s">
        <v>49</v>
      </c>
      <c r="L49" s="30">
        <v>105.2</v>
      </c>
    </row>
    <row r="50" spans="1:12" ht="15.4" customHeight="1" x14ac:dyDescent="0.25">
      <c r="B50" s="19"/>
      <c r="C50" s="19"/>
      <c r="D50" s="19"/>
      <c r="E50" s="19"/>
      <c r="F50" s="19"/>
      <c r="G50" s="19"/>
      <c r="H50" s="19"/>
      <c r="I50" s="19"/>
      <c r="J50" s="19"/>
      <c r="K50" s="25" t="s">
        <v>50</v>
      </c>
      <c r="L50" s="30">
        <v>110.49</v>
      </c>
    </row>
    <row r="51" spans="1:12" ht="15.4" customHeight="1" x14ac:dyDescent="0.25">
      <c r="B51" s="19"/>
      <c r="C51" s="19"/>
      <c r="D51" s="19"/>
      <c r="E51" s="19"/>
      <c r="F51" s="19"/>
      <c r="G51" s="19"/>
      <c r="H51" s="19"/>
      <c r="I51" s="19"/>
      <c r="J51" s="19"/>
      <c r="K51" s="25" t="s">
        <v>51</v>
      </c>
      <c r="L51" s="30">
        <v>114.09</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85.55</v>
      </c>
    </row>
    <row r="55" spans="1:12" ht="15.4" customHeight="1" x14ac:dyDescent="0.25">
      <c r="A55" s="56" t="str">
        <f>"Change in payroll jobs since week ending "&amp;TEXT($L$3,"dd mmmm yyyy")&amp;" by Industry, "&amp;$L$1</f>
        <v>Change in payroll jobs since week ending 14 March 2020 by Industry, Western Australia</v>
      </c>
      <c r="B55" s="19"/>
      <c r="C55" s="19"/>
      <c r="D55" s="19"/>
      <c r="E55" s="19"/>
      <c r="F55" s="19"/>
      <c r="G55" s="19"/>
      <c r="H55" s="19"/>
      <c r="I55" s="19"/>
      <c r="J55" s="19"/>
      <c r="K55" s="29" t="s">
        <v>46</v>
      </c>
      <c r="L55" s="30">
        <v>103.05</v>
      </c>
    </row>
    <row r="56" spans="1:12" ht="15.4" customHeight="1" x14ac:dyDescent="0.25">
      <c r="B56" s="19"/>
      <c r="C56" s="19"/>
      <c r="D56" s="19"/>
      <c r="E56" s="19"/>
      <c r="F56" s="19"/>
      <c r="G56" s="19"/>
      <c r="H56" s="19"/>
      <c r="I56" s="19"/>
      <c r="J56" s="19"/>
      <c r="K56" s="29" t="s">
        <v>47</v>
      </c>
      <c r="L56" s="30">
        <v>101.88</v>
      </c>
    </row>
    <row r="57" spans="1:12" ht="15.4" customHeight="1" x14ac:dyDescent="0.25">
      <c r="B57" s="19"/>
      <c r="C57" s="19"/>
      <c r="D57" s="19"/>
      <c r="E57" s="19"/>
      <c r="F57" s="19"/>
      <c r="G57" s="19"/>
      <c r="H57" s="19"/>
      <c r="I57" s="19"/>
      <c r="J57" s="19"/>
      <c r="K57" s="31" t="s">
        <v>48</v>
      </c>
      <c r="L57" s="30">
        <v>103.34</v>
      </c>
    </row>
    <row r="58" spans="1:12" ht="15.4" customHeight="1" x14ac:dyDescent="0.25">
      <c r="A58" s="19"/>
      <c r="B58" s="19"/>
      <c r="C58" s="19"/>
      <c r="D58" s="19"/>
      <c r="E58" s="19"/>
      <c r="F58" s="19"/>
      <c r="G58" s="19"/>
      <c r="H58" s="19"/>
      <c r="I58" s="19"/>
      <c r="J58" s="19"/>
      <c r="K58" s="25" t="s">
        <v>49</v>
      </c>
      <c r="L58" s="30">
        <v>105.63</v>
      </c>
    </row>
    <row r="59" spans="1:12" ht="15.4" customHeight="1" x14ac:dyDescent="0.25">
      <c r="B59" s="19"/>
      <c r="C59" s="19"/>
      <c r="D59" s="19"/>
      <c r="E59" s="19"/>
      <c r="F59" s="19"/>
      <c r="G59" s="19"/>
      <c r="H59" s="19"/>
      <c r="I59" s="19"/>
      <c r="J59" s="19"/>
      <c r="K59" s="25" t="s">
        <v>50</v>
      </c>
      <c r="L59" s="30">
        <v>110.83</v>
      </c>
    </row>
    <row r="60" spans="1:12" ht="15.4" customHeight="1" x14ac:dyDescent="0.25">
      <c r="K60" s="25" t="s">
        <v>51</v>
      </c>
      <c r="L60" s="30">
        <v>114.49</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87.79</v>
      </c>
    </row>
    <row r="66" spans="1:12" ht="15.4" customHeight="1" x14ac:dyDescent="0.25">
      <c r="K66" s="29" t="s">
        <v>46</v>
      </c>
      <c r="L66" s="30">
        <v>105.57</v>
      </c>
    </row>
    <row r="67" spans="1:12" ht="15.4" customHeight="1" x14ac:dyDescent="0.25">
      <c r="K67" s="29" t="s">
        <v>47</v>
      </c>
      <c r="L67" s="30">
        <v>106.58</v>
      </c>
    </row>
    <row r="68" spans="1:12" ht="15.4" customHeight="1" x14ac:dyDescent="0.25">
      <c r="K68" s="31" t="s">
        <v>48</v>
      </c>
      <c r="L68" s="30">
        <v>105.58</v>
      </c>
    </row>
    <row r="69" spans="1:12" ht="15.4" customHeight="1" x14ac:dyDescent="0.25">
      <c r="K69" s="25" t="s">
        <v>49</v>
      </c>
      <c r="L69" s="30">
        <v>105.76</v>
      </c>
    </row>
    <row r="70" spans="1:12" ht="15.4" customHeight="1" x14ac:dyDescent="0.25">
      <c r="K70" s="25" t="s">
        <v>50</v>
      </c>
      <c r="L70" s="30">
        <v>109.69</v>
      </c>
    </row>
    <row r="71" spans="1:12" ht="15.4" customHeight="1" x14ac:dyDescent="0.25">
      <c r="K71" s="25" t="s">
        <v>51</v>
      </c>
      <c r="L71" s="30">
        <v>112.09</v>
      </c>
    </row>
    <row r="72" spans="1:12" ht="15.4" customHeight="1" x14ac:dyDescent="0.25">
      <c r="K72" s="25"/>
      <c r="L72" s="30"/>
    </row>
    <row r="73" spans="1:12" ht="15.4" customHeight="1" x14ac:dyDescent="0.25">
      <c r="K73" s="26"/>
      <c r="L73" s="30" t="s">
        <v>23</v>
      </c>
    </row>
    <row r="74" spans="1:12" ht="15.4" customHeight="1" x14ac:dyDescent="0.25">
      <c r="K74" s="29" t="s">
        <v>68</v>
      </c>
      <c r="L74" s="30">
        <v>85.17</v>
      </c>
    </row>
    <row r="75" spans="1:12" ht="15.4" customHeight="1" x14ac:dyDescent="0.25">
      <c r="K75" s="29" t="s">
        <v>46</v>
      </c>
      <c r="L75" s="30">
        <v>104.81</v>
      </c>
    </row>
    <row r="76" spans="1:12" ht="15.4" customHeight="1" x14ac:dyDescent="0.25">
      <c r="K76" s="29" t="s">
        <v>47</v>
      </c>
      <c r="L76" s="30">
        <v>106.3</v>
      </c>
    </row>
    <row r="77" spans="1:12" ht="15.4" customHeight="1" x14ac:dyDescent="0.25">
      <c r="A77" s="56" t="str">
        <f>"Distribution of payroll jobs by industry, "&amp;$L$1</f>
        <v>Distribution of payroll jobs by industry, Western Australia</v>
      </c>
      <c r="K77" s="31" t="s">
        <v>48</v>
      </c>
      <c r="L77" s="30">
        <v>105.37</v>
      </c>
    </row>
    <row r="78" spans="1:12" ht="15.4" customHeight="1" x14ac:dyDescent="0.25">
      <c r="K78" s="25" t="s">
        <v>49</v>
      </c>
      <c r="L78" s="30">
        <v>105.69</v>
      </c>
    </row>
    <row r="79" spans="1:12" ht="15.4" customHeight="1" x14ac:dyDescent="0.25">
      <c r="K79" s="25" t="s">
        <v>50</v>
      </c>
      <c r="L79" s="30">
        <v>110.52</v>
      </c>
    </row>
    <row r="80" spans="1:12" ht="15.4" customHeight="1" x14ac:dyDescent="0.25">
      <c r="K80" s="25" t="s">
        <v>51</v>
      </c>
      <c r="L80" s="30">
        <v>114.84</v>
      </c>
    </row>
    <row r="81" spans="1:12" ht="15.4" customHeight="1" x14ac:dyDescent="0.25">
      <c r="K81" s="25"/>
      <c r="L81" s="30"/>
    </row>
    <row r="82" spans="1:12" ht="15.4" customHeight="1" x14ac:dyDescent="0.25">
      <c r="K82" s="27"/>
      <c r="L82" s="30" t="s">
        <v>22</v>
      </c>
    </row>
    <row r="83" spans="1:12" ht="15.4" customHeight="1" x14ac:dyDescent="0.25">
      <c r="K83" s="29" t="s">
        <v>68</v>
      </c>
      <c r="L83" s="30">
        <v>86.56</v>
      </c>
    </row>
    <row r="84" spans="1:12" ht="15.4" customHeight="1" x14ac:dyDescent="0.25">
      <c r="K84" s="29" t="s">
        <v>46</v>
      </c>
      <c r="L84" s="30">
        <v>104.47</v>
      </c>
    </row>
    <row r="85" spans="1:12" ht="15.4" customHeight="1" x14ac:dyDescent="0.25">
      <c r="K85" s="29" t="s">
        <v>47</v>
      </c>
      <c r="L85" s="30">
        <v>105.83</v>
      </c>
    </row>
    <row r="86" spans="1:12" ht="15.4" customHeight="1" x14ac:dyDescent="0.25">
      <c r="K86" s="31" t="s">
        <v>48</v>
      </c>
      <c r="L86" s="30">
        <v>105.18</v>
      </c>
    </row>
    <row r="87" spans="1:12" ht="15.4" customHeight="1" x14ac:dyDescent="0.25">
      <c r="K87" s="25" t="s">
        <v>49</v>
      </c>
      <c r="L87" s="30">
        <v>105.41</v>
      </c>
    </row>
    <row r="88" spans="1:12" ht="15.4" customHeight="1" x14ac:dyDescent="0.25">
      <c r="K88" s="25" t="s">
        <v>50</v>
      </c>
      <c r="L88" s="30">
        <v>110.24</v>
      </c>
    </row>
    <row r="89" spans="1:12" ht="15.4" customHeight="1" x14ac:dyDescent="0.25">
      <c r="K89" s="25" t="s">
        <v>51</v>
      </c>
      <c r="L89" s="30">
        <v>114.59</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-1.11E-2</v>
      </c>
    </row>
    <row r="95" spans="1:12" ht="15" customHeight="1" x14ac:dyDescent="0.25">
      <c r="A95" s="19"/>
      <c r="B95" s="19"/>
      <c r="C95" s="19"/>
      <c r="D95" s="19"/>
      <c r="E95" s="19"/>
      <c r="F95" s="19"/>
      <c r="G95" s="19"/>
      <c r="H95" s="19"/>
      <c r="I95" s="19"/>
      <c r="J95" s="19"/>
      <c r="K95" s="26" t="s">
        <v>0</v>
      </c>
      <c r="L95" s="29">
        <v>1.09E-2</v>
      </c>
    </row>
    <row r="96" spans="1:12" ht="15" customHeight="1" x14ac:dyDescent="0.25">
      <c r="B96" s="19"/>
      <c r="C96" s="19"/>
      <c r="D96" s="19"/>
      <c r="E96" s="19"/>
      <c r="F96" s="19"/>
      <c r="G96" s="19"/>
      <c r="H96" s="19"/>
      <c r="I96" s="19"/>
      <c r="J96" s="19"/>
      <c r="K96" s="26" t="s">
        <v>1</v>
      </c>
      <c r="L96" s="29">
        <v>3.8600000000000002E-2</v>
      </c>
    </row>
    <row r="97" spans="1:12" ht="15" customHeight="1" x14ac:dyDescent="0.25">
      <c r="B97" s="19"/>
      <c r="C97" s="19"/>
      <c r="D97" s="19"/>
      <c r="E97" s="19"/>
      <c r="F97" s="19"/>
      <c r="G97" s="19"/>
      <c r="H97" s="19"/>
      <c r="I97" s="19"/>
      <c r="J97" s="19"/>
      <c r="K97" s="26" t="s">
        <v>18</v>
      </c>
      <c r="L97" s="29">
        <v>7.1300000000000002E-2</v>
      </c>
    </row>
    <row r="98" spans="1:12" ht="15" customHeight="1" x14ac:dyDescent="0.25">
      <c r="A98" s="19"/>
      <c r="B98" s="19"/>
      <c r="C98" s="19"/>
      <c r="D98" s="19"/>
      <c r="E98" s="19"/>
      <c r="F98" s="19"/>
      <c r="G98" s="19"/>
      <c r="H98" s="19"/>
      <c r="I98" s="19"/>
      <c r="J98" s="19"/>
      <c r="K98" s="26" t="s">
        <v>2</v>
      </c>
      <c r="L98" s="29">
        <v>7.1400000000000005E-2</v>
      </c>
    </row>
    <row r="99" spans="1:12" ht="15" customHeight="1" x14ac:dyDescent="0.25">
      <c r="B99" s="19"/>
      <c r="C99" s="19"/>
      <c r="D99" s="19"/>
      <c r="E99" s="19"/>
      <c r="F99" s="19"/>
      <c r="G99" s="19"/>
      <c r="H99" s="19"/>
      <c r="I99" s="19"/>
      <c r="J99" s="19"/>
      <c r="K99" s="26" t="s">
        <v>17</v>
      </c>
      <c r="L99" s="29">
        <v>1.7100000000000001E-2</v>
      </c>
    </row>
    <row r="100" spans="1:12" ht="15" customHeight="1" x14ac:dyDescent="0.25">
      <c r="A100" s="19"/>
      <c r="B100" s="19"/>
      <c r="C100" s="19"/>
      <c r="D100" s="19"/>
      <c r="E100" s="19"/>
      <c r="F100" s="19"/>
      <c r="G100" s="19"/>
      <c r="H100" s="19"/>
      <c r="I100" s="19"/>
      <c r="J100" s="19"/>
      <c r="K100" s="26" t="s">
        <v>16</v>
      </c>
      <c r="L100" s="29">
        <v>3.1800000000000002E-2</v>
      </c>
    </row>
    <row r="101" spans="1:12" ht="15" customHeight="1" x14ac:dyDescent="0.25">
      <c r="A101" s="19"/>
      <c r="B101" s="19"/>
      <c r="C101" s="19"/>
      <c r="D101" s="19"/>
      <c r="E101" s="19"/>
      <c r="F101" s="19"/>
      <c r="G101" s="19"/>
      <c r="H101" s="19"/>
      <c r="I101" s="19"/>
      <c r="J101" s="19"/>
      <c r="K101" s="26" t="s">
        <v>15</v>
      </c>
      <c r="L101" s="29">
        <v>4.7999999999999996E-3</v>
      </c>
    </row>
    <row r="102" spans="1:12" x14ac:dyDescent="0.25">
      <c r="A102" s="19"/>
      <c r="B102" s="19"/>
      <c r="C102" s="19"/>
      <c r="D102" s="19"/>
      <c r="E102" s="19"/>
      <c r="F102" s="19"/>
      <c r="G102" s="19"/>
      <c r="H102" s="19"/>
      <c r="I102" s="19"/>
      <c r="J102" s="19"/>
      <c r="K102" s="26" t="s">
        <v>14</v>
      </c>
      <c r="L102" s="29">
        <v>-9.2999999999999992E-3</v>
      </c>
    </row>
    <row r="103" spans="1:12" x14ac:dyDescent="0.25">
      <c r="A103" s="19"/>
      <c r="B103" s="19"/>
      <c r="C103" s="19"/>
      <c r="D103" s="19"/>
      <c r="E103" s="19"/>
      <c r="F103" s="19"/>
      <c r="G103" s="19"/>
      <c r="H103" s="19"/>
      <c r="I103" s="19"/>
      <c r="J103" s="19"/>
      <c r="K103" s="26" t="s">
        <v>13</v>
      </c>
      <c r="L103" s="29">
        <v>-8.4699999999999998E-2</v>
      </c>
    </row>
    <row r="104" spans="1:12" x14ac:dyDescent="0.25">
      <c r="K104" s="26" t="s">
        <v>12</v>
      </c>
      <c r="L104" s="29">
        <v>0.13789999999999999</v>
      </c>
    </row>
    <row r="105" spans="1:12" x14ac:dyDescent="0.25">
      <c r="K105" s="26" t="s">
        <v>11</v>
      </c>
      <c r="L105" s="29">
        <v>5.1900000000000002E-2</v>
      </c>
    </row>
    <row r="106" spans="1:12" x14ac:dyDescent="0.25">
      <c r="K106" s="26" t="s">
        <v>10</v>
      </c>
      <c r="L106" s="29">
        <v>0.10970000000000001</v>
      </c>
    </row>
    <row r="107" spans="1:12" x14ac:dyDescent="0.25">
      <c r="K107" s="26" t="s">
        <v>9</v>
      </c>
      <c r="L107" s="29">
        <v>0.1114</v>
      </c>
    </row>
    <row r="108" spans="1:12" x14ac:dyDescent="0.25">
      <c r="K108" s="26" t="s">
        <v>8</v>
      </c>
      <c r="L108" s="29">
        <v>0.14230000000000001</v>
      </c>
    </row>
    <row r="109" spans="1:12" x14ac:dyDescent="0.25">
      <c r="K109" s="26" t="s">
        <v>7</v>
      </c>
      <c r="L109" s="29">
        <v>-1.4E-2</v>
      </c>
    </row>
    <row r="110" spans="1:12" x14ac:dyDescent="0.25">
      <c r="K110" s="26" t="s">
        <v>6</v>
      </c>
      <c r="L110" s="29">
        <v>0.1002</v>
      </c>
    </row>
    <row r="111" spans="1:12" x14ac:dyDescent="0.25">
      <c r="K111" s="26" t="s">
        <v>5</v>
      </c>
      <c r="L111" s="29">
        <v>8.4699999999999998E-2</v>
      </c>
    </row>
    <row r="112" spans="1:12" x14ac:dyDescent="0.25">
      <c r="K112" s="26" t="s">
        <v>3</v>
      </c>
      <c r="L112" s="29">
        <v>9.1200000000000003E-2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1.35E-2</v>
      </c>
    </row>
    <row r="117" spans="1:12" x14ac:dyDescent="0.25">
      <c r="K117" s="26" t="s">
        <v>0</v>
      </c>
      <c r="L117" s="29">
        <v>7.0099999999999996E-2</v>
      </c>
    </row>
    <row r="118" spans="1:12" x14ac:dyDescent="0.25">
      <c r="K118" s="26" t="s">
        <v>1</v>
      </c>
      <c r="L118" s="29">
        <v>5.9499999999999997E-2</v>
      </c>
    </row>
    <row r="119" spans="1:12" x14ac:dyDescent="0.25">
      <c r="K119" s="26" t="s">
        <v>18</v>
      </c>
      <c r="L119" s="29">
        <v>1.11E-2</v>
      </c>
    </row>
    <row r="120" spans="1:12" x14ac:dyDescent="0.25">
      <c r="K120" s="26" t="s">
        <v>2</v>
      </c>
      <c r="L120" s="29">
        <v>6.8000000000000005E-2</v>
      </c>
    </row>
    <row r="121" spans="1:12" x14ac:dyDescent="0.25">
      <c r="K121" s="26" t="s">
        <v>17</v>
      </c>
      <c r="L121" s="29">
        <v>3.9300000000000002E-2</v>
      </c>
    </row>
    <row r="122" spans="1:12" x14ac:dyDescent="0.25">
      <c r="K122" s="26" t="s">
        <v>16</v>
      </c>
      <c r="L122" s="29">
        <v>9.5299999999999996E-2</v>
      </c>
    </row>
    <row r="123" spans="1:12" x14ac:dyDescent="0.25">
      <c r="K123" s="26" t="s">
        <v>15</v>
      </c>
      <c r="L123" s="29">
        <v>6.4500000000000002E-2</v>
      </c>
    </row>
    <row r="124" spans="1:12" x14ac:dyDescent="0.25">
      <c r="K124" s="26" t="s">
        <v>14</v>
      </c>
      <c r="L124" s="29">
        <v>4.1099999999999998E-2</v>
      </c>
    </row>
    <row r="125" spans="1:12" x14ac:dyDescent="0.25">
      <c r="K125" s="26" t="s">
        <v>13</v>
      </c>
      <c r="L125" s="29">
        <v>7.3000000000000001E-3</v>
      </c>
    </row>
    <row r="126" spans="1:12" x14ac:dyDescent="0.25">
      <c r="K126" s="26" t="s">
        <v>12</v>
      </c>
      <c r="L126" s="29">
        <v>2.5600000000000001E-2</v>
      </c>
    </row>
    <row r="127" spans="1:12" x14ac:dyDescent="0.25">
      <c r="K127" s="26" t="s">
        <v>11</v>
      </c>
      <c r="L127" s="29">
        <v>2.1600000000000001E-2</v>
      </c>
    </row>
    <row r="128" spans="1:12" x14ac:dyDescent="0.25">
      <c r="K128" s="26" t="s">
        <v>10</v>
      </c>
      <c r="L128" s="29">
        <v>7.4099999999999999E-2</v>
      </c>
    </row>
    <row r="129" spans="11:12" x14ac:dyDescent="0.25">
      <c r="K129" s="26" t="s">
        <v>9</v>
      </c>
      <c r="L129" s="29">
        <v>6.3700000000000007E-2</v>
      </c>
    </row>
    <row r="130" spans="11:12" x14ac:dyDescent="0.25">
      <c r="K130" s="26" t="s">
        <v>8</v>
      </c>
      <c r="L130" s="29">
        <v>6.0400000000000002E-2</v>
      </c>
    </row>
    <row r="131" spans="11:12" x14ac:dyDescent="0.25">
      <c r="K131" s="26" t="s">
        <v>7</v>
      </c>
      <c r="L131" s="29">
        <v>8.6400000000000005E-2</v>
      </c>
    </row>
    <row r="132" spans="11:12" x14ac:dyDescent="0.25">
      <c r="K132" s="26" t="s">
        <v>6</v>
      </c>
      <c r="L132" s="29">
        <v>0.14249999999999999</v>
      </c>
    </row>
    <row r="133" spans="11:12" x14ac:dyDescent="0.25">
      <c r="K133" s="26" t="s">
        <v>5</v>
      </c>
      <c r="L133" s="29">
        <v>1.61E-2</v>
      </c>
    </row>
    <row r="134" spans="11:12" x14ac:dyDescent="0.25">
      <c r="K134" s="26" t="s">
        <v>3</v>
      </c>
      <c r="L134" s="29">
        <v>3.5799999999999998E-2</v>
      </c>
    </row>
    <row r="135" spans="11:12" x14ac:dyDescent="0.25">
      <c r="K135" s="22"/>
      <c r="L135" s="33" t="s">
        <v>20</v>
      </c>
    </row>
    <row r="136" spans="11:12" x14ac:dyDescent="0.25">
      <c r="K136" s="26" t="s">
        <v>19</v>
      </c>
      <c r="L136" s="29">
        <v>1.2699999999999999E-2</v>
      </c>
    </row>
    <row r="137" spans="11:12" x14ac:dyDescent="0.25">
      <c r="K137" s="26" t="s">
        <v>0</v>
      </c>
      <c r="L137" s="29">
        <v>6.7100000000000007E-2</v>
      </c>
    </row>
    <row r="138" spans="11:12" x14ac:dyDescent="0.25">
      <c r="K138" s="26" t="s">
        <v>1</v>
      </c>
      <c r="L138" s="29">
        <v>5.8500000000000003E-2</v>
      </c>
    </row>
    <row r="139" spans="11:12" x14ac:dyDescent="0.25">
      <c r="K139" s="26" t="s">
        <v>18</v>
      </c>
      <c r="L139" s="29">
        <v>1.1299999999999999E-2</v>
      </c>
    </row>
    <row r="140" spans="11:12" x14ac:dyDescent="0.25">
      <c r="K140" s="26" t="s">
        <v>2</v>
      </c>
      <c r="L140" s="29">
        <v>6.8900000000000003E-2</v>
      </c>
    </row>
    <row r="141" spans="11:12" x14ac:dyDescent="0.25">
      <c r="K141" s="26" t="s">
        <v>17</v>
      </c>
      <c r="L141" s="29">
        <v>3.78E-2</v>
      </c>
    </row>
    <row r="142" spans="11:12" x14ac:dyDescent="0.25">
      <c r="K142" s="26" t="s">
        <v>16</v>
      </c>
      <c r="L142" s="29">
        <v>9.3100000000000002E-2</v>
      </c>
    </row>
    <row r="143" spans="11:12" x14ac:dyDescent="0.25">
      <c r="K143" s="26" t="s">
        <v>15</v>
      </c>
      <c r="L143" s="29">
        <v>6.1400000000000003E-2</v>
      </c>
    </row>
    <row r="144" spans="11:12" x14ac:dyDescent="0.25">
      <c r="K144" s="26" t="s">
        <v>14</v>
      </c>
      <c r="L144" s="29">
        <v>3.85E-2</v>
      </c>
    </row>
    <row r="145" spans="11:12" x14ac:dyDescent="0.25">
      <c r="K145" s="26" t="s">
        <v>13</v>
      </c>
      <c r="L145" s="29">
        <v>6.3E-3</v>
      </c>
    </row>
    <row r="146" spans="11:12" x14ac:dyDescent="0.25">
      <c r="K146" s="26" t="s">
        <v>12</v>
      </c>
      <c r="L146" s="29">
        <v>2.76E-2</v>
      </c>
    </row>
    <row r="147" spans="11:12" x14ac:dyDescent="0.25">
      <c r="K147" s="26" t="s">
        <v>11</v>
      </c>
      <c r="L147" s="29">
        <v>2.1600000000000001E-2</v>
      </c>
    </row>
    <row r="148" spans="11:12" x14ac:dyDescent="0.25">
      <c r="K148" s="26" t="s">
        <v>10</v>
      </c>
      <c r="L148" s="29">
        <v>7.7899999999999997E-2</v>
      </c>
    </row>
    <row r="149" spans="11:12" x14ac:dyDescent="0.25">
      <c r="K149" s="26" t="s">
        <v>9</v>
      </c>
      <c r="L149" s="29">
        <v>6.7000000000000004E-2</v>
      </c>
    </row>
    <row r="150" spans="11:12" x14ac:dyDescent="0.25">
      <c r="K150" s="26" t="s">
        <v>8</v>
      </c>
      <c r="L150" s="29">
        <v>6.5299999999999997E-2</v>
      </c>
    </row>
    <row r="151" spans="11:12" x14ac:dyDescent="0.25">
      <c r="K151" s="26" t="s">
        <v>7</v>
      </c>
      <c r="L151" s="29">
        <v>8.0600000000000005E-2</v>
      </c>
    </row>
    <row r="152" spans="11:12" x14ac:dyDescent="0.25">
      <c r="K152" s="26" t="s">
        <v>6</v>
      </c>
      <c r="L152" s="29">
        <v>0.14849999999999999</v>
      </c>
    </row>
    <row r="153" spans="11:12" x14ac:dyDescent="0.25">
      <c r="K153" s="26" t="s">
        <v>5</v>
      </c>
      <c r="L153" s="29">
        <v>1.6500000000000001E-2</v>
      </c>
    </row>
    <row r="154" spans="11:12" x14ac:dyDescent="0.25">
      <c r="K154" s="26" t="s">
        <v>3</v>
      </c>
      <c r="L154" s="29">
        <v>3.6999999999999998E-2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99.176000000000002</v>
      </c>
    </row>
    <row r="455" spans="11:12" x14ac:dyDescent="0.25">
      <c r="K455" s="48">
        <v>43918</v>
      </c>
      <c r="L455" s="30">
        <v>95.989099999999993</v>
      </c>
    </row>
    <row r="456" spans="11:12" x14ac:dyDescent="0.25">
      <c r="K456" s="48">
        <v>43925</v>
      </c>
      <c r="L456" s="30">
        <v>93.279799999999994</v>
      </c>
    </row>
    <row r="457" spans="11:12" x14ac:dyDescent="0.25">
      <c r="K457" s="48">
        <v>43932</v>
      </c>
      <c r="L457" s="30">
        <v>91.987700000000004</v>
      </c>
    </row>
    <row r="458" spans="11:12" x14ac:dyDescent="0.25">
      <c r="K458" s="48">
        <v>43939</v>
      </c>
      <c r="L458" s="30">
        <v>92.034499999999994</v>
      </c>
    </row>
    <row r="459" spans="11:12" x14ac:dyDescent="0.25">
      <c r="K459" s="48">
        <v>43946</v>
      </c>
      <c r="L459" s="30">
        <v>92.257599999999996</v>
      </c>
    </row>
    <row r="460" spans="11:12" x14ac:dyDescent="0.25">
      <c r="K460" s="48">
        <v>43953</v>
      </c>
      <c r="L460" s="30">
        <v>93.044200000000004</v>
      </c>
    </row>
    <row r="461" spans="11:12" x14ac:dyDescent="0.25">
      <c r="K461" s="48">
        <v>43960</v>
      </c>
      <c r="L461" s="30">
        <v>93.883099999999999</v>
      </c>
    </row>
    <row r="462" spans="11:12" x14ac:dyDescent="0.25">
      <c r="K462" s="48">
        <v>43967</v>
      </c>
      <c r="L462" s="30">
        <v>94.589799999999997</v>
      </c>
    </row>
    <row r="463" spans="11:12" x14ac:dyDescent="0.25">
      <c r="K463" s="48">
        <v>43974</v>
      </c>
      <c r="L463" s="30">
        <v>95.0732</v>
      </c>
    </row>
    <row r="464" spans="11:12" x14ac:dyDescent="0.25">
      <c r="K464" s="48">
        <v>43981</v>
      </c>
      <c r="L464" s="30">
        <v>95.399799999999999</v>
      </c>
    </row>
    <row r="465" spans="11:12" x14ac:dyDescent="0.25">
      <c r="K465" s="48">
        <v>43988</v>
      </c>
      <c r="L465" s="30">
        <v>96.417500000000004</v>
      </c>
    </row>
    <row r="466" spans="11:12" x14ac:dyDescent="0.25">
      <c r="K466" s="48">
        <v>43995</v>
      </c>
      <c r="L466" s="30">
        <v>97.169799999999995</v>
      </c>
    </row>
    <row r="467" spans="11:12" x14ac:dyDescent="0.25">
      <c r="K467" s="48">
        <v>44002</v>
      </c>
      <c r="L467" s="30">
        <v>97.285200000000003</v>
      </c>
    </row>
    <row r="468" spans="11:12" x14ac:dyDescent="0.25">
      <c r="K468" s="48">
        <v>44009</v>
      </c>
      <c r="L468" s="30">
        <v>96.916799999999995</v>
      </c>
    </row>
    <row r="469" spans="11:12" x14ac:dyDescent="0.25">
      <c r="K469" s="48">
        <v>44016</v>
      </c>
      <c r="L469" s="30">
        <v>98.818200000000004</v>
      </c>
    </row>
    <row r="470" spans="11:12" x14ac:dyDescent="0.25">
      <c r="K470" s="48">
        <v>44023</v>
      </c>
      <c r="L470" s="30">
        <v>99.983199999999997</v>
      </c>
    </row>
    <row r="471" spans="11:12" x14ac:dyDescent="0.25">
      <c r="K471" s="48">
        <v>44030</v>
      </c>
      <c r="L471" s="30">
        <v>99.855800000000002</v>
      </c>
    </row>
    <row r="472" spans="11:12" x14ac:dyDescent="0.25">
      <c r="K472" s="48">
        <v>44037</v>
      </c>
      <c r="L472" s="30">
        <v>100.2034</v>
      </c>
    </row>
    <row r="473" spans="11:12" x14ac:dyDescent="0.25">
      <c r="K473" s="48">
        <v>44044</v>
      </c>
      <c r="L473" s="30">
        <v>100.8943</v>
      </c>
    </row>
    <row r="474" spans="11:12" x14ac:dyDescent="0.25">
      <c r="K474" s="48">
        <v>44051</v>
      </c>
      <c r="L474" s="30">
        <v>101.02509999999999</v>
      </c>
    </row>
    <row r="475" spans="11:12" x14ac:dyDescent="0.25">
      <c r="K475" s="48">
        <v>44058</v>
      </c>
      <c r="L475" s="30">
        <v>101.26949999999999</v>
      </c>
    </row>
    <row r="476" spans="11:12" x14ac:dyDescent="0.25">
      <c r="K476" s="48">
        <v>44065</v>
      </c>
      <c r="L476" s="30">
        <v>101.43470000000001</v>
      </c>
    </row>
    <row r="477" spans="11:12" x14ac:dyDescent="0.25">
      <c r="K477" s="48">
        <v>44072</v>
      </c>
      <c r="L477" s="30">
        <v>101.6777</v>
      </c>
    </row>
    <row r="478" spans="11:12" x14ac:dyDescent="0.25">
      <c r="K478" s="48">
        <v>44079</v>
      </c>
      <c r="L478" s="30">
        <v>101.8984</v>
      </c>
    </row>
    <row r="479" spans="11:12" x14ac:dyDescent="0.25">
      <c r="K479" s="48">
        <v>44086</v>
      </c>
      <c r="L479" s="30">
        <v>102.13639999999999</v>
      </c>
    </row>
    <row r="480" spans="11:12" x14ac:dyDescent="0.25">
      <c r="K480" s="48">
        <v>44093</v>
      </c>
      <c r="L480" s="30">
        <v>102.1756</v>
      </c>
    </row>
    <row r="481" spans="11:12" x14ac:dyDescent="0.25">
      <c r="K481" s="48">
        <v>44100</v>
      </c>
      <c r="L481" s="30">
        <v>102.0316</v>
      </c>
    </row>
    <row r="482" spans="11:12" x14ac:dyDescent="0.25">
      <c r="K482" s="48">
        <v>44107</v>
      </c>
      <c r="L482" s="30">
        <v>101.3492</v>
      </c>
    </row>
    <row r="483" spans="11:12" x14ac:dyDescent="0.25">
      <c r="K483" s="48">
        <v>44114</v>
      </c>
      <c r="L483" s="30">
        <v>101.15819999999999</v>
      </c>
    </row>
    <row r="484" spans="11:12" x14ac:dyDescent="0.25">
      <c r="K484" s="48">
        <v>44121</v>
      </c>
      <c r="L484" s="30">
        <v>101.8175</v>
      </c>
    </row>
    <row r="485" spans="11:12" x14ac:dyDescent="0.25">
      <c r="K485" s="48">
        <v>44128</v>
      </c>
      <c r="L485" s="30">
        <v>102.35939999999999</v>
      </c>
    </row>
    <row r="486" spans="11:12" x14ac:dyDescent="0.25">
      <c r="K486" s="48">
        <v>44135</v>
      </c>
      <c r="L486" s="30">
        <v>102.3908</v>
      </c>
    </row>
    <row r="487" spans="11:12" x14ac:dyDescent="0.25">
      <c r="K487" s="48">
        <v>44142</v>
      </c>
      <c r="L487" s="30">
        <v>102.9409</v>
      </c>
    </row>
    <row r="488" spans="11:12" x14ac:dyDescent="0.25">
      <c r="K488" s="48">
        <v>44149</v>
      </c>
      <c r="L488" s="30">
        <v>103.53870000000001</v>
      </c>
    </row>
    <row r="489" spans="11:12" x14ac:dyDescent="0.25">
      <c r="K489" s="48">
        <v>44156</v>
      </c>
      <c r="L489" s="30">
        <v>103.8079</v>
      </c>
    </row>
    <row r="490" spans="11:12" x14ac:dyDescent="0.25">
      <c r="K490" s="48">
        <v>44163</v>
      </c>
      <c r="L490" s="30">
        <v>103.96559999999999</v>
      </c>
    </row>
    <row r="491" spans="11:12" x14ac:dyDescent="0.25">
      <c r="K491" s="48">
        <v>44170</v>
      </c>
      <c r="L491" s="30">
        <v>104.7097</v>
      </c>
    </row>
    <row r="492" spans="11:12" x14ac:dyDescent="0.25">
      <c r="K492" s="48">
        <v>44177</v>
      </c>
      <c r="L492" s="30">
        <v>104.9785</v>
      </c>
    </row>
    <row r="493" spans="11:12" x14ac:dyDescent="0.25">
      <c r="K493" s="48">
        <v>44184</v>
      </c>
      <c r="L493" s="30">
        <v>104.22329999999999</v>
      </c>
    </row>
    <row r="494" spans="11:12" x14ac:dyDescent="0.25">
      <c r="K494" s="48">
        <v>44191</v>
      </c>
      <c r="L494" s="30">
        <v>100.4474</v>
      </c>
    </row>
    <row r="495" spans="11:12" x14ac:dyDescent="0.25">
      <c r="K495" s="48">
        <v>44198</v>
      </c>
      <c r="L495" s="30">
        <v>97.631699999999995</v>
      </c>
    </row>
    <row r="496" spans="11:12" x14ac:dyDescent="0.25">
      <c r="K496" s="48">
        <v>44205</v>
      </c>
      <c r="L496" s="30">
        <v>99.252099999999999</v>
      </c>
    </row>
    <row r="497" spans="11:12" x14ac:dyDescent="0.25">
      <c r="K497" s="48">
        <v>44212</v>
      </c>
      <c r="L497" s="30">
        <v>101.18049999999999</v>
      </c>
    </row>
    <row r="498" spans="11:12" x14ac:dyDescent="0.25">
      <c r="K498" s="48">
        <v>44219</v>
      </c>
      <c r="L498" s="30">
        <v>101.74250000000001</v>
      </c>
    </row>
    <row r="499" spans="11:12" x14ac:dyDescent="0.25">
      <c r="K499" s="48">
        <v>44226</v>
      </c>
      <c r="L499" s="30">
        <v>101.931</v>
      </c>
    </row>
    <row r="500" spans="11:12" x14ac:dyDescent="0.25">
      <c r="K500" s="48">
        <v>44233</v>
      </c>
      <c r="L500" s="30">
        <v>101.23090000000001</v>
      </c>
    </row>
    <row r="501" spans="11:12" x14ac:dyDescent="0.25">
      <c r="K501" s="48">
        <v>44240</v>
      </c>
      <c r="L501" s="30">
        <v>102.4593</v>
      </c>
    </row>
    <row r="502" spans="11:12" x14ac:dyDescent="0.25">
      <c r="K502" s="48">
        <v>44247</v>
      </c>
      <c r="L502" s="30">
        <v>103.32940000000001</v>
      </c>
    </row>
    <row r="503" spans="11:12" x14ac:dyDescent="0.25">
      <c r="K503" s="48">
        <v>44254</v>
      </c>
      <c r="L503" s="30">
        <v>103.7792</v>
      </c>
    </row>
    <row r="504" spans="11:12" x14ac:dyDescent="0.25">
      <c r="K504" s="48">
        <v>44261</v>
      </c>
      <c r="L504" s="30">
        <v>104.2186</v>
      </c>
    </row>
    <row r="505" spans="11:12" x14ac:dyDescent="0.25">
      <c r="K505" s="48">
        <v>44268</v>
      </c>
      <c r="L505" s="30">
        <v>104.7287</v>
      </c>
    </row>
    <row r="506" spans="11:12" x14ac:dyDescent="0.25">
      <c r="K506" s="48">
        <v>44275</v>
      </c>
      <c r="L506" s="30">
        <v>105.2899</v>
      </c>
    </row>
    <row r="507" spans="11:12" x14ac:dyDescent="0.25">
      <c r="K507" s="48">
        <v>44282</v>
      </c>
      <c r="L507" s="30">
        <v>105.9164</v>
      </c>
    </row>
    <row r="508" spans="11:12" x14ac:dyDescent="0.25">
      <c r="K508" s="48">
        <v>44289</v>
      </c>
      <c r="L508" s="30">
        <v>105.16589999999999</v>
      </c>
    </row>
    <row r="509" spans="11:12" x14ac:dyDescent="0.25">
      <c r="K509" s="48">
        <v>44296</v>
      </c>
      <c r="L509" s="30">
        <v>104.76860000000001</v>
      </c>
    </row>
    <row r="510" spans="11:12" x14ac:dyDescent="0.25">
      <c r="K510" s="48">
        <v>44303</v>
      </c>
      <c r="L510" s="30">
        <v>104.6375</v>
      </c>
    </row>
    <row r="511" spans="11:12" x14ac:dyDescent="0.25">
      <c r="K511" s="48">
        <v>44310</v>
      </c>
      <c r="L511" s="30">
        <v>104.4667</v>
      </c>
    </row>
    <row r="512" spans="11:12" x14ac:dyDescent="0.25">
      <c r="K512" s="48">
        <v>44317</v>
      </c>
      <c r="L512" s="30">
        <v>104.6551</v>
      </c>
    </row>
    <row r="513" spans="11:12" x14ac:dyDescent="0.25">
      <c r="K513" s="48">
        <v>44324</v>
      </c>
      <c r="L513" s="30">
        <v>105.2804</v>
      </c>
    </row>
    <row r="514" spans="11:12" x14ac:dyDescent="0.25">
      <c r="K514" s="48">
        <v>44331</v>
      </c>
      <c r="L514" s="30">
        <v>105.8357</v>
      </c>
    </row>
    <row r="515" spans="11:12" x14ac:dyDescent="0.25">
      <c r="K515" s="48">
        <v>44338</v>
      </c>
      <c r="L515" s="30">
        <v>105.89</v>
      </c>
    </row>
    <row r="516" spans="11:12" x14ac:dyDescent="0.25">
      <c r="K516" s="48">
        <v>44345</v>
      </c>
      <c r="L516" s="30">
        <v>105.74079999999999</v>
      </c>
    </row>
    <row r="517" spans="11:12" x14ac:dyDescent="0.25">
      <c r="K517" s="48">
        <v>44352</v>
      </c>
      <c r="L517" s="30">
        <v>105.521</v>
      </c>
    </row>
    <row r="518" spans="11:12" x14ac:dyDescent="0.25">
      <c r="K518" s="48">
        <v>44359</v>
      </c>
      <c r="L518" s="30">
        <v>105.53360000000001</v>
      </c>
    </row>
    <row r="519" spans="11:12" x14ac:dyDescent="0.25">
      <c r="K519" s="48">
        <v>44366</v>
      </c>
      <c r="L519" s="30">
        <v>105.6245</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98.603899999999996</v>
      </c>
    </row>
    <row r="603" spans="11:12" x14ac:dyDescent="0.25">
      <c r="K603" s="48">
        <v>43918</v>
      </c>
      <c r="L603" s="30">
        <v>96.654399999999995</v>
      </c>
    </row>
    <row r="604" spans="11:12" x14ac:dyDescent="0.25">
      <c r="K604" s="48">
        <v>43925</v>
      </c>
      <c r="L604" s="30">
        <v>92.659800000000004</v>
      </c>
    </row>
    <row r="605" spans="11:12" x14ac:dyDescent="0.25">
      <c r="K605" s="48">
        <v>43932</v>
      </c>
      <c r="L605" s="30">
        <v>88.491200000000006</v>
      </c>
    </row>
    <row r="606" spans="11:12" x14ac:dyDescent="0.25">
      <c r="K606" s="48">
        <v>43939</v>
      </c>
      <c r="L606" s="30">
        <v>89.453100000000006</v>
      </c>
    </row>
    <row r="607" spans="11:12" x14ac:dyDescent="0.25">
      <c r="K607" s="48">
        <v>43946</v>
      </c>
      <c r="L607" s="30">
        <v>90.111999999999995</v>
      </c>
    </row>
    <row r="608" spans="11:12" x14ac:dyDescent="0.25">
      <c r="K608" s="48">
        <v>43953</v>
      </c>
      <c r="L608" s="30">
        <v>91.218900000000005</v>
      </c>
    </row>
    <row r="609" spans="11:12" x14ac:dyDescent="0.25">
      <c r="K609" s="48">
        <v>43960</v>
      </c>
      <c r="L609" s="30">
        <v>91.098299999999995</v>
      </c>
    </row>
    <row r="610" spans="11:12" x14ac:dyDescent="0.25">
      <c r="K610" s="48">
        <v>43967</v>
      </c>
      <c r="L610" s="30">
        <v>90.144300000000001</v>
      </c>
    </row>
    <row r="611" spans="11:12" x14ac:dyDescent="0.25">
      <c r="K611" s="48">
        <v>43974</v>
      </c>
      <c r="L611" s="30">
        <v>89.711799999999997</v>
      </c>
    </row>
    <row r="612" spans="11:12" x14ac:dyDescent="0.25">
      <c r="K612" s="48">
        <v>43981</v>
      </c>
      <c r="L612" s="30">
        <v>90.417599999999993</v>
      </c>
    </row>
    <row r="613" spans="11:12" x14ac:dyDescent="0.25">
      <c r="K613" s="48">
        <v>43988</v>
      </c>
      <c r="L613" s="30">
        <v>92.936199999999999</v>
      </c>
    </row>
    <row r="614" spans="11:12" x14ac:dyDescent="0.25">
      <c r="K614" s="48">
        <v>43995</v>
      </c>
      <c r="L614" s="30">
        <v>93.609399999999994</v>
      </c>
    </row>
    <row r="615" spans="11:12" x14ac:dyDescent="0.25">
      <c r="K615" s="48">
        <v>44002</v>
      </c>
      <c r="L615" s="30">
        <v>93.772599999999997</v>
      </c>
    </row>
    <row r="616" spans="11:12" x14ac:dyDescent="0.25">
      <c r="K616" s="48">
        <v>44009</v>
      </c>
      <c r="L616" s="30">
        <v>92.815600000000003</v>
      </c>
    </row>
    <row r="617" spans="11:12" x14ac:dyDescent="0.25">
      <c r="K617" s="48">
        <v>44016</v>
      </c>
      <c r="L617" s="30">
        <v>96.723100000000002</v>
      </c>
    </row>
    <row r="618" spans="11:12" x14ac:dyDescent="0.25">
      <c r="K618" s="48">
        <v>44023</v>
      </c>
      <c r="L618" s="30">
        <v>93.952799999999996</v>
      </c>
    </row>
    <row r="619" spans="11:12" x14ac:dyDescent="0.25">
      <c r="K619" s="48">
        <v>44030</v>
      </c>
      <c r="L619" s="30">
        <v>93.729600000000005</v>
      </c>
    </row>
    <row r="620" spans="11:12" x14ac:dyDescent="0.25">
      <c r="K620" s="48">
        <v>44037</v>
      </c>
      <c r="L620" s="30">
        <v>93.916399999999996</v>
      </c>
    </row>
    <row r="621" spans="11:12" x14ac:dyDescent="0.25">
      <c r="K621" s="48">
        <v>44044</v>
      </c>
      <c r="L621" s="30">
        <v>95.069199999999995</v>
      </c>
    </row>
    <row r="622" spans="11:12" x14ac:dyDescent="0.25">
      <c r="K622" s="48">
        <v>44051</v>
      </c>
      <c r="L622" s="30">
        <v>95.710899999999995</v>
      </c>
    </row>
    <row r="623" spans="11:12" x14ac:dyDescent="0.25">
      <c r="K623" s="48">
        <v>44058</v>
      </c>
      <c r="L623" s="30">
        <v>95.360699999999994</v>
      </c>
    </row>
    <row r="624" spans="11:12" x14ac:dyDescent="0.25">
      <c r="K624" s="48">
        <v>44065</v>
      </c>
      <c r="L624" s="30">
        <v>96.468400000000003</v>
      </c>
    </row>
    <row r="625" spans="11:12" x14ac:dyDescent="0.25">
      <c r="K625" s="48">
        <v>44072</v>
      </c>
      <c r="L625" s="30">
        <v>96.930499999999995</v>
      </c>
    </row>
    <row r="626" spans="11:12" x14ac:dyDescent="0.25">
      <c r="K626" s="48">
        <v>44079</v>
      </c>
      <c r="L626" s="30">
        <v>103.5677</v>
      </c>
    </row>
    <row r="627" spans="11:12" x14ac:dyDescent="0.25">
      <c r="K627" s="48">
        <v>44086</v>
      </c>
      <c r="L627" s="30">
        <v>103.9032</v>
      </c>
    </row>
    <row r="628" spans="11:12" x14ac:dyDescent="0.25">
      <c r="K628" s="48">
        <v>44093</v>
      </c>
      <c r="L628" s="30">
        <v>99.075100000000006</v>
      </c>
    </row>
    <row r="629" spans="11:12" x14ac:dyDescent="0.25">
      <c r="K629" s="48">
        <v>44100</v>
      </c>
      <c r="L629" s="30">
        <v>98.464399999999998</v>
      </c>
    </row>
    <row r="630" spans="11:12" x14ac:dyDescent="0.25">
      <c r="K630" s="48">
        <v>44107</v>
      </c>
      <c r="L630" s="30">
        <v>98.777199999999993</v>
      </c>
    </row>
    <row r="631" spans="11:12" x14ac:dyDescent="0.25">
      <c r="K631" s="48">
        <v>44114</v>
      </c>
      <c r="L631" s="30">
        <v>95.586799999999997</v>
      </c>
    </row>
    <row r="632" spans="11:12" x14ac:dyDescent="0.25">
      <c r="K632" s="48">
        <v>44121</v>
      </c>
      <c r="L632" s="30">
        <v>95.893799999999999</v>
      </c>
    </row>
    <row r="633" spans="11:12" x14ac:dyDescent="0.25">
      <c r="K633" s="48">
        <v>44128</v>
      </c>
      <c r="L633" s="30">
        <v>96.148200000000003</v>
      </c>
    </row>
    <row r="634" spans="11:12" x14ac:dyDescent="0.25">
      <c r="K634" s="48">
        <v>44135</v>
      </c>
      <c r="L634" s="30">
        <v>96.589500000000001</v>
      </c>
    </row>
    <row r="635" spans="11:12" x14ac:dyDescent="0.25">
      <c r="K635" s="48">
        <v>44142</v>
      </c>
      <c r="L635" s="30">
        <v>97.934299999999993</v>
      </c>
    </row>
    <row r="636" spans="11:12" x14ac:dyDescent="0.25">
      <c r="K636" s="48">
        <v>44149</v>
      </c>
      <c r="L636" s="30">
        <v>98.163799999999995</v>
      </c>
    </row>
    <row r="637" spans="11:12" x14ac:dyDescent="0.25">
      <c r="K637" s="48">
        <v>44156</v>
      </c>
      <c r="L637" s="30">
        <v>98.228300000000004</v>
      </c>
    </row>
    <row r="638" spans="11:12" x14ac:dyDescent="0.25">
      <c r="K638" s="48">
        <v>44163</v>
      </c>
      <c r="L638" s="30">
        <v>99.3001</v>
      </c>
    </row>
    <row r="639" spans="11:12" x14ac:dyDescent="0.25">
      <c r="K639" s="48">
        <v>44170</v>
      </c>
      <c r="L639" s="30">
        <v>101.6568</v>
      </c>
    </row>
    <row r="640" spans="11:12" x14ac:dyDescent="0.25">
      <c r="K640" s="48">
        <v>44177</v>
      </c>
      <c r="L640" s="30">
        <v>101.8644</v>
      </c>
    </row>
    <row r="641" spans="11:12" x14ac:dyDescent="0.25">
      <c r="K641" s="48">
        <v>44184</v>
      </c>
      <c r="L641" s="30">
        <v>100.0466</v>
      </c>
    </row>
    <row r="642" spans="11:12" x14ac:dyDescent="0.25">
      <c r="K642" s="48">
        <v>44191</v>
      </c>
      <c r="L642" s="30">
        <v>94.250299999999996</v>
      </c>
    </row>
    <row r="643" spans="11:12" x14ac:dyDescent="0.25">
      <c r="K643" s="48">
        <v>44198</v>
      </c>
      <c r="L643" s="30">
        <v>91.267399999999995</v>
      </c>
    </row>
    <row r="644" spans="11:12" x14ac:dyDescent="0.25">
      <c r="K644" s="48">
        <v>44205</v>
      </c>
      <c r="L644" s="30">
        <v>93.839699999999993</v>
      </c>
    </row>
    <row r="645" spans="11:12" x14ac:dyDescent="0.25">
      <c r="K645" s="48">
        <v>44212</v>
      </c>
      <c r="L645" s="30">
        <v>96.9636</v>
      </c>
    </row>
    <row r="646" spans="11:12" x14ac:dyDescent="0.25">
      <c r="K646" s="48">
        <v>44219</v>
      </c>
      <c r="L646" s="30">
        <v>97.259699999999995</v>
      </c>
    </row>
    <row r="647" spans="11:12" x14ac:dyDescent="0.25">
      <c r="K647" s="48">
        <v>44226</v>
      </c>
      <c r="L647" s="30">
        <v>96.876400000000004</v>
      </c>
    </row>
    <row r="648" spans="11:12" x14ac:dyDescent="0.25">
      <c r="K648" s="48">
        <v>44233</v>
      </c>
      <c r="L648" s="30">
        <v>99.127799999999993</v>
      </c>
    </row>
    <row r="649" spans="11:12" x14ac:dyDescent="0.25">
      <c r="K649" s="48">
        <v>44240</v>
      </c>
      <c r="L649" s="30">
        <v>100.60380000000001</v>
      </c>
    </row>
    <row r="650" spans="11:12" x14ac:dyDescent="0.25">
      <c r="K650" s="48">
        <v>44247</v>
      </c>
      <c r="L650" s="30">
        <v>101.468</v>
      </c>
    </row>
    <row r="651" spans="11:12" x14ac:dyDescent="0.25">
      <c r="K651" s="48">
        <v>44254</v>
      </c>
      <c r="L651" s="30">
        <v>101.9579</v>
      </c>
    </row>
    <row r="652" spans="11:12" x14ac:dyDescent="0.25">
      <c r="K652" s="48">
        <v>44261</v>
      </c>
      <c r="L652" s="30">
        <v>104.9198</v>
      </c>
    </row>
    <row r="653" spans="11:12" x14ac:dyDescent="0.25">
      <c r="K653" s="48">
        <v>44268</v>
      </c>
      <c r="L653" s="30">
        <v>105.93259999999999</v>
      </c>
    </row>
    <row r="654" spans="11:12" x14ac:dyDescent="0.25">
      <c r="K654" s="48">
        <v>44275</v>
      </c>
      <c r="L654" s="30">
        <v>105.0479</v>
      </c>
    </row>
    <row r="655" spans="11:12" x14ac:dyDescent="0.25">
      <c r="K655" s="48">
        <v>44282</v>
      </c>
      <c r="L655" s="30">
        <v>105.2589</v>
      </c>
    </row>
    <row r="656" spans="11:12" x14ac:dyDescent="0.25">
      <c r="K656" s="48">
        <v>44289</v>
      </c>
      <c r="L656" s="30">
        <v>103.2392</v>
      </c>
    </row>
    <row r="657" spans="11:12" x14ac:dyDescent="0.25">
      <c r="K657" s="48">
        <v>44296</v>
      </c>
      <c r="L657" s="30">
        <v>101.4802</v>
      </c>
    </row>
    <row r="658" spans="11:12" x14ac:dyDescent="0.25">
      <c r="K658" s="48">
        <v>44303</v>
      </c>
      <c r="L658" s="30">
        <v>101.3159</v>
      </c>
    </row>
    <row r="659" spans="11:12" x14ac:dyDescent="0.25">
      <c r="K659" s="48">
        <v>44310</v>
      </c>
      <c r="L659" s="30">
        <v>100.8712</v>
      </c>
    </row>
    <row r="660" spans="11:12" x14ac:dyDescent="0.25">
      <c r="K660" s="48">
        <v>44317</v>
      </c>
      <c r="L660" s="30">
        <v>101.4229</v>
      </c>
    </row>
    <row r="661" spans="11:12" x14ac:dyDescent="0.25">
      <c r="K661" s="48">
        <v>44324</v>
      </c>
      <c r="L661" s="30">
        <v>102.0868</v>
      </c>
    </row>
    <row r="662" spans="11:12" x14ac:dyDescent="0.25">
      <c r="K662" s="48">
        <v>44331</v>
      </c>
      <c r="L662" s="30">
        <v>102.2454</v>
      </c>
    </row>
    <row r="663" spans="11:12" x14ac:dyDescent="0.25">
      <c r="K663" s="48">
        <v>44338</v>
      </c>
      <c r="L663" s="30">
        <v>102.6056</v>
      </c>
    </row>
    <row r="664" spans="11:12" x14ac:dyDescent="0.25">
      <c r="K664" s="48">
        <v>44345</v>
      </c>
      <c r="L664" s="30">
        <v>101.6803</v>
      </c>
    </row>
    <row r="665" spans="11:12" x14ac:dyDescent="0.25">
      <c r="K665" s="48">
        <v>44352</v>
      </c>
      <c r="L665" s="30">
        <v>102.4205</v>
      </c>
    </row>
    <row r="666" spans="11:12" x14ac:dyDescent="0.25">
      <c r="K666" s="48">
        <v>44359</v>
      </c>
      <c r="L666" s="30">
        <v>102.88209999999999</v>
      </c>
    </row>
    <row r="667" spans="11:12" x14ac:dyDescent="0.25">
      <c r="K667" s="48">
        <v>44366</v>
      </c>
      <c r="L667" s="30">
        <v>102.76049999999999</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2B150-5E6E-441E-ABBB-C3AF99348648}">
  <sheetPr codeName="Sheet8">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37</v>
      </c>
    </row>
    <row r="2" spans="1:12" ht="19.5" customHeight="1" x14ac:dyDescent="0.3">
      <c r="A2" s="51" t="str">
        <f>"Weekly Payroll Jobs and Wages in Australia - " &amp;$L$1</f>
        <v>Weekly Payroll Jobs and Wages in Australia - Tasmania</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Tasmania</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Tasmania</v>
      </c>
      <c r="C10" s="73"/>
      <c r="D10" s="73"/>
      <c r="E10" s="73"/>
      <c r="F10" s="73"/>
      <c r="G10" s="73"/>
      <c r="H10" s="73"/>
      <c r="I10" s="74"/>
      <c r="J10" s="21"/>
      <c r="K10" s="37"/>
      <c r="L10" s="30"/>
    </row>
    <row r="11" spans="1:12" x14ac:dyDescent="0.25">
      <c r="A11" s="42" t="s">
        <v>30</v>
      </c>
      <c r="B11" s="21">
        <v>2.5617893322724905E-2</v>
      </c>
      <c r="C11" s="21">
        <v>-2.5328972358279467E-3</v>
      </c>
      <c r="D11" s="21">
        <v>3.9036140126063046E-3</v>
      </c>
      <c r="E11" s="21">
        <v>6.8804609924200122E-4</v>
      </c>
      <c r="F11" s="21">
        <v>3.8424951492190162E-2</v>
      </c>
      <c r="G11" s="21">
        <v>2.6036625887577713E-3</v>
      </c>
      <c r="H11" s="21">
        <v>1.1343253737654546E-2</v>
      </c>
      <c r="I11" s="43">
        <v>5.0305930475729177E-3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1.0292458258502224E-2</v>
      </c>
      <c r="C13" s="21">
        <v>-2.7320241163237835E-3</v>
      </c>
      <c r="D13" s="21">
        <v>3.8354493050363203E-3</v>
      </c>
      <c r="E13" s="21">
        <v>1.5445013096087035E-3</v>
      </c>
      <c r="F13" s="21">
        <v>9.1589886058363046E-3</v>
      </c>
      <c r="G13" s="21">
        <v>-2.9132339829809339E-3</v>
      </c>
      <c r="H13" s="21">
        <v>1.0494051258780113E-2</v>
      </c>
      <c r="I13" s="43">
        <v>3.1583747433925335E-3</v>
      </c>
      <c r="J13" s="21"/>
      <c r="K13" s="29"/>
      <c r="L13" s="30"/>
    </row>
    <row r="14" spans="1:12" x14ac:dyDescent="0.25">
      <c r="A14" s="44" t="s">
        <v>27</v>
      </c>
      <c r="B14" s="21">
        <v>5.5351478700667034E-3</v>
      </c>
      <c r="C14" s="21">
        <v>-4.758274082116265E-3</v>
      </c>
      <c r="D14" s="21">
        <v>3.1128356007026348E-3</v>
      </c>
      <c r="E14" s="21">
        <v>-1.1322823076862498E-3</v>
      </c>
      <c r="F14" s="21">
        <v>7.3408340562110874E-2</v>
      </c>
      <c r="G14" s="21">
        <v>1.0400358016992461E-2</v>
      </c>
      <c r="H14" s="21">
        <v>1.2072694682443208E-2</v>
      </c>
      <c r="I14" s="43">
        <v>7.3976744033006359E-3</v>
      </c>
      <c r="J14" s="21"/>
      <c r="K14" s="26"/>
      <c r="L14" s="30"/>
    </row>
    <row r="15" spans="1:12" x14ac:dyDescent="0.25">
      <c r="A15" s="44" t="s">
        <v>68</v>
      </c>
      <c r="B15" s="21">
        <v>2.0916366259314811E-2</v>
      </c>
      <c r="C15" s="21">
        <v>1.5433211047873874E-2</v>
      </c>
      <c r="D15" s="21">
        <v>2.0945345738463628E-2</v>
      </c>
      <c r="E15" s="21">
        <v>1.0406192426829497E-2</v>
      </c>
      <c r="F15" s="21">
        <v>5.6114566896398044E-2</v>
      </c>
      <c r="G15" s="21">
        <v>7.1877612188546713E-3</v>
      </c>
      <c r="H15" s="21">
        <v>5.5129436725428471E-2</v>
      </c>
      <c r="I15" s="43">
        <v>9.2020636129896971E-4</v>
      </c>
      <c r="J15" s="21"/>
      <c r="K15" s="38"/>
      <c r="L15" s="30"/>
    </row>
    <row r="16" spans="1:12" x14ac:dyDescent="0.25">
      <c r="A16" s="44" t="s">
        <v>46</v>
      </c>
      <c r="B16" s="21">
        <v>1.8025500763271918E-2</v>
      </c>
      <c r="C16" s="21">
        <v>-9.4302656610586455E-3</v>
      </c>
      <c r="D16" s="21">
        <v>2.5681909157895255E-3</v>
      </c>
      <c r="E16" s="21">
        <v>-3.4199940358647929E-4</v>
      </c>
      <c r="F16" s="21">
        <v>3.5547665509480408E-2</v>
      </c>
      <c r="G16" s="21">
        <v>-1.6202452648648724E-2</v>
      </c>
      <c r="H16" s="21">
        <v>1.2004832318616376E-2</v>
      </c>
      <c r="I16" s="43">
        <v>-8.1168786506213841E-5</v>
      </c>
      <c r="J16" s="21"/>
      <c r="K16" s="29"/>
      <c r="L16" s="30"/>
    </row>
    <row r="17" spans="1:12" x14ac:dyDescent="0.25">
      <c r="A17" s="44" t="s">
        <v>47</v>
      </c>
      <c r="B17" s="21">
        <v>3.794726686126304E-2</v>
      </c>
      <c r="C17" s="21">
        <v>-5.5115559539343772E-3</v>
      </c>
      <c r="D17" s="21">
        <v>2.7167285219942272E-4</v>
      </c>
      <c r="E17" s="21">
        <v>7.8453426088920253E-5</v>
      </c>
      <c r="F17" s="21">
        <v>4.3318843205782054E-2</v>
      </c>
      <c r="G17" s="21">
        <v>-6.6273309214637255E-4</v>
      </c>
      <c r="H17" s="21">
        <v>1.4337372627459821E-3</v>
      </c>
      <c r="I17" s="43">
        <v>4.8877834922995689E-3</v>
      </c>
      <c r="J17" s="21"/>
      <c r="K17" s="29"/>
      <c r="L17" s="30"/>
    </row>
    <row r="18" spans="1:12" x14ac:dyDescent="0.25">
      <c r="A18" s="44" t="s">
        <v>48</v>
      </c>
      <c r="B18" s="21">
        <v>8.2961545778077461E-3</v>
      </c>
      <c r="C18" s="21">
        <v>-6.7338577751618889E-4</v>
      </c>
      <c r="D18" s="21">
        <v>4.9572779125268696E-3</v>
      </c>
      <c r="E18" s="21">
        <v>-3.4918296359598422E-5</v>
      </c>
      <c r="F18" s="21">
        <v>9.3658446782378668E-3</v>
      </c>
      <c r="G18" s="21">
        <v>1.1398970963338195E-2</v>
      </c>
      <c r="H18" s="21">
        <v>1.4875409808918549E-2</v>
      </c>
      <c r="I18" s="43">
        <v>5.2845232720006852E-3</v>
      </c>
      <c r="J18" s="21"/>
      <c r="K18" s="29"/>
      <c r="L18" s="30"/>
    </row>
    <row r="19" spans="1:12" ht="17.25" customHeight="1" x14ac:dyDescent="0.25">
      <c r="A19" s="44" t="s">
        <v>49</v>
      </c>
      <c r="B19" s="21">
        <v>1.9859579058124188E-2</v>
      </c>
      <c r="C19" s="21">
        <v>1.2642052607714227E-4</v>
      </c>
      <c r="D19" s="21">
        <v>3.947700992059433E-3</v>
      </c>
      <c r="E19" s="21">
        <v>1.0400045964724658E-3</v>
      </c>
      <c r="F19" s="21">
        <v>4.0836985348859267E-2</v>
      </c>
      <c r="G19" s="21">
        <v>1.5451428348532747E-2</v>
      </c>
      <c r="H19" s="21">
        <v>1.521900039921098E-2</v>
      </c>
      <c r="I19" s="43">
        <v>6.9362927436915633E-3</v>
      </c>
      <c r="J19" s="61"/>
      <c r="K19" s="31"/>
      <c r="L19" s="30"/>
    </row>
    <row r="20" spans="1:12" x14ac:dyDescent="0.25">
      <c r="A20" s="44" t="s">
        <v>50</v>
      </c>
      <c r="B20" s="21">
        <v>5.4772253599005838E-2</v>
      </c>
      <c r="C20" s="21">
        <v>2.5782116586392512E-4</v>
      </c>
      <c r="D20" s="21">
        <v>1.2745929323385585E-3</v>
      </c>
      <c r="E20" s="21">
        <v>-2.4383737847000209E-4</v>
      </c>
      <c r="F20" s="21">
        <v>8.5629456667740911E-2</v>
      </c>
      <c r="G20" s="21">
        <v>-6.2036195698269569E-3</v>
      </c>
      <c r="H20" s="21">
        <v>7.8595849101141813E-3</v>
      </c>
      <c r="I20" s="43">
        <v>9.8875576723784775E-3</v>
      </c>
      <c r="J20" s="19"/>
      <c r="K20" s="25"/>
      <c r="L20" s="30"/>
    </row>
    <row r="21" spans="1:12" ht="15.75" thickBot="1" x14ac:dyDescent="0.3">
      <c r="A21" s="45" t="s">
        <v>51</v>
      </c>
      <c r="B21" s="46">
        <v>1.805931857961518E-2</v>
      </c>
      <c r="C21" s="46">
        <v>-2.7854237319979713E-3</v>
      </c>
      <c r="D21" s="46">
        <v>3.0853114605382537E-3</v>
      </c>
      <c r="E21" s="46">
        <v>-3.2448419258065408E-3</v>
      </c>
      <c r="F21" s="46">
        <v>0.16395815580233108</v>
      </c>
      <c r="G21" s="46">
        <v>-1.6679889532911885E-2</v>
      </c>
      <c r="H21" s="46">
        <v>-4.3418186205790299E-4</v>
      </c>
      <c r="I21" s="47">
        <v>3.7229431447223238E-3</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Tasmania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Tasmania</v>
      </c>
      <c r="B36" s="19"/>
      <c r="C36" s="19"/>
      <c r="D36" s="19"/>
      <c r="E36" s="19"/>
      <c r="F36" s="19"/>
      <c r="G36" s="19"/>
      <c r="H36" s="19"/>
      <c r="I36" s="19"/>
      <c r="J36" s="19"/>
      <c r="K36" s="29" t="s">
        <v>68</v>
      </c>
      <c r="L36" s="30">
        <v>81.55</v>
      </c>
    </row>
    <row r="37" spans="1:12" x14ac:dyDescent="0.25">
      <c r="B37" s="19"/>
      <c r="C37" s="19"/>
      <c r="D37" s="19"/>
      <c r="E37" s="19"/>
      <c r="F37" s="19"/>
      <c r="G37" s="19"/>
      <c r="H37" s="19"/>
      <c r="I37" s="19"/>
      <c r="J37" s="19"/>
      <c r="K37" s="29" t="s">
        <v>46</v>
      </c>
      <c r="L37" s="30">
        <v>102.8</v>
      </c>
    </row>
    <row r="38" spans="1:12" x14ac:dyDescent="0.25">
      <c r="B38" s="19"/>
      <c r="C38" s="19"/>
      <c r="D38" s="19"/>
      <c r="E38" s="19"/>
      <c r="F38" s="19"/>
      <c r="G38" s="19"/>
      <c r="H38" s="19"/>
      <c r="I38" s="19"/>
      <c r="J38" s="19"/>
      <c r="K38" s="29" t="s">
        <v>47</v>
      </c>
      <c r="L38" s="30">
        <v>104.16</v>
      </c>
    </row>
    <row r="39" spans="1:12" x14ac:dyDescent="0.25">
      <c r="K39" s="31" t="s">
        <v>48</v>
      </c>
      <c r="L39" s="30">
        <v>100.18</v>
      </c>
    </row>
    <row r="40" spans="1:12" x14ac:dyDescent="0.25">
      <c r="K40" s="25" t="s">
        <v>49</v>
      </c>
      <c r="L40" s="30">
        <v>101.45</v>
      </c>
    </row>
    <row r="41" spans="1:12" x14ac:dyDescent="0.25">
      <c r="K41" s="25" t="s">
        <v>50</v>
      </c>
      <c r="L41" s="30">
        <v>104.45</v>
      </c>
    </row>
    <row r="42" spans="1:12" x14ac:dyDescent="0.25">
      <c r="K42" s="25" t="s">
        <v>51</v>
      </c>
      <c r="L42" s="30">
        <v>105.59</v>
      </c>
    </row>
    <row r="43" spans="1:12" x14ac:dyDescent="0.25">
      <c r="K43" s="25"/>
      <c r="L43" s="30"/>
    </row>
    <row r="44" spans="1:12" x14ac:dyDescent="0.25">
      <c r="K44" s="30"/>
      <c r="L44" s="30" t="s">
        <v>23</v>
      </c>
    </row>
    <row r="45" spans="1:12" x14ac:dyDescent="0.25">
      <c r="K45" s="29" t="s">
        <v>68</v>
      </c>
      <c r="L45" s="30">
        <v>79.63</v>
      </c>
    </row>
    <row r="46" spans="1:12" ht="15.4" customHeight="1" x14ac:dyDescent="0.25">
      <c r="A46" s="56" t="str">
        <f>"Indexed number of payroll jobs held by women by age group, "&amp;$L$1</f>
        <v>Indexed number of payroll jobs held by women by age group, Tasmania</v>
      </c>
      <c r="B46" s="19"/>
      <c r="C46" s="19"/>
      <c r="D46" s="19"/>
      <c r="E46" s="19"/>
      <c r="F46" s="19"/>
      <c r="G46" s="19"/>
      <c r="H46" s="19"/>
      <c r="I46" s="19"/>
      <c r="J46" s="19"/>
      <c r="K46" s="29" t="s">
        <v>46</v>
      </c>
      <c r="L46" s="30">
        <v>101.31</v>
      </c>
    </row>
    <row r="47" spans="1:12" ht="15.4" customHeight="1" x14ac:dyDescent="0.25">
      <c r="B47" s="19"/>
      <c r="C47" s="19"/>
      <c r="D47" s="19"/>
      <c r="E47" s="19"/>
      <c r="F47" s="19"/>
      <c r="G47" s="19"/>
      <c r="H47" s="19"/>
      <c r="I47" s="19"/>
      <c r="J47" s="19"/>
      <c r="K47" s="29" t="s">
        <v>47</v>
      </c>
      <c r="L47" s="30">
        <v>103.73</v>
      </c>
    </row>
    <row r="48" spans="1:12" ht="15.4" customHeight="1" x14ac:dyDescent="0.25">
      <c r="B48" s="19"/>
      <c r="C48" s="19"/>
      <c r="D48" s="19"/>
      <c r="E48" s="19"/>
      <c r="F48" s="19"/>
      <c r="G48" s="19"/>
      <c r="H48" s="19"/>
      <c r="I48" s="19"/>
      <c r="J48" s="19"/>
      <c r="K48" s="31" t="s">
        <v>48</v>
      </c>
      <c r="L48" s="30">
        <v>99.93</v>
      </c>
    </row>
    <row r="49" spans="1:12" ht="15.4" customHeight="1" x14ac:dyDescent="0.25">
      <c r="B49" s="19"/>
      <c r="C49" s="19"/>
      <c r="D49" s="19"/>
      <c r="E49" s="19"/>
      <c r="F49" s="19"/>
      <c r="G49" s="19"/>
      <c r="H49" s="19"/>
      <c r="I49" s="19"/>
      <c r="J49" s="19"/>
      <c r="K49" s="25" t="s">
        <v>49</v>
      </c>
      <c r="L49" s="30">
        <v>101.12</v>
      </c>
    </row>
    <row r="50" spans="1:12" ht="15.4" customHeight="1" x14ac:dyDescent="0.25">
      <c r="B50" s="19"/>
      <c r="C50" s="19"/>
      <c r="D50" s="19"/>
      <c r="E50" s="19"/>
      <c r="F50" s="19"/>
      <c r="G50" s="19"/>
      <c r="H50" s="19"/>
      <c r="I50" s="19"/>
      <c r="J50" s="19"/>
      <c r="K50" s="25" t="s">
        <v>50</v>
      </c>
      <c r="L50" s="30">
        <v>104.16</v>
      </c>
    </row>
    <row r="51" spans="1:12" ht="15.4" customHeight="1" x14ac:dyDescent="0.25">
      <c r="B51" s="19"/>
      <c r="C51" s="19"/>
      <c r="D51" s="19"/>
      <c r="E51" s="19"/>
      <c r="F51" s="19"/>
      <c r="G51" s="19"/>
      <c r="H51" s="19"/>
      <c r="I51" s="19"/>
      <c r="J51" s="19"/>
      <c r="K51" s="25" t="s">
        <v>51</v>
      </c>
      <c r="L51" s="30">
        <v>105.54</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80.61</v>
      </c>
    </row>
    <row r="55" spans="1:12" ht="15.4" customHeight="1" x14ac:dyDescent="0.25">
      <c r="A55" s="56" t="str">
        <f>"Change in payroll jobs since week ending "&amp;TEXT($L$3,"dd mmmm yyyy")&amp;" by Industry, "&amp;$L$1</f>
        <v>Change in payroll jobs since week ending 14 March 2020 by Industry, Tasmania</v>
      </c>
      <c r="B55" s="19"/>
      <c r="C55" s="19"/>
      <c r="D55" s="19"/>
      <c r="E55" s="19"/>
      <c r="F55" s="19"/>
      <c r="G55" s="19"/>
      <c r="H55" s="19"/>
      <c r="I55" s="19"/>
      <c r="J55" s="19"/>
      <c r="K55" s="29" t="s">
        <v>46</v>
      </c>
      <c r="L55" s="30">
        <v>101.56</v>
      </c>
    </row>
    <row r="56" spans="1:12" ht="15.4" customHeight="1" x14ac:dyDescent="0.25">
      <c r="B56" s="19"/>
      <c r="C56" s="19"/>
      <c r="D56" s="19"/>
      <c r="E56" s="19"/>
      <c r="F56" s="19"/>
      <c r="G56" s="19"/>
      <c r="H56" s="19"/>
      <c r="I56" s="19"/>
      <c r="J56" s="19"/>
      <c r="K56" s="29" t="s">
        <v>47</v>
      </c>
      <c r="L56" s="30">
        <v>103.78</v>
      </c>
    </row>
    <row r="57" spans="1:12" ht="15.4" customHeight="1" x14ac:dyDescent="0.25">
      <c r="B57" s="19"/>
      <c r="C57" s="19"/>
      <c r="D57" s="19"/>
      <c r="E57" s="19"/>
      <c r="F57" s="19"/>
      <c r="G57" s="19"/>
      <c r="H57" s="19"/>
      <c r="I57" s="19"/>
      <c r="J57" s="19"/>
      <c r="K57" s="31" t="s">
        <v>48</v>
      </c>
      <c r="L57" s="30">
        <v>100.58</v>
      </c>
    </row>
    <row r="58" spans="1:12" ht="15.4" customHeight="1" x14ac:dyDescent="0.25">
      <c r="A58" s="19"/>
      <c r="B58" s="19"/>
      <c r="C58" s="19"/>
      <c r="D58" s="19"/>
      <c r="E58" s="19"/>
      <c r="F58" s="19"/>
      <c r="G58" s="19"/>
      <c r="H58" s="19"/>
      <c r="I58" s="19"/>
      <c r="J58" s="19"/>
      <c r="K58" s="25" t="s">
        <v>49</v>
      </c>
      <c r="L58" s="30">
        <v>101.72</v>
      </c>
    </row>
    <row r="59" spans="1:12" ht="15.4" customHeight="1" x14ac:dyDescent="0.25">
      <c r="B59" s="19"/>
      <c r="C59" s="19"/>
      <c r="D59" s="19"/>
      <c r="E59" s="19"/>
      <c r="F59" s="19"/>
      <c r="G59" s="19"/>
      <c r="H59" s="19"/>
      <c r="I59" s="19"/>
      <c r="J59" s="19"/>
      <c r="K59" s="25" t="s">
        <v>50</v>
      </c>
      <c r="L59" s="30">
        <v>104.39</v>
      </c>
    </row>
    <row r="60" spans="1:12" ht="15.4" customHeight="1" x14ac:dyDescent="0.25">
      <c r="K60" s="25" t="s">
        <v>51</v>
      </c>
      <c r="L60" s="30">
        <v>105.53</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81.22</v>
      </c>
    </row>
    <row r="66" spans="1:12" ht="15.4" customHeight="1" x14ac:dyDescent="0.25">
      <c r="K66" s="29" t="s">
        <v>46</v>
      </c>
      <c r="L66" s="30">
        <v>101.14</v>
      </c>
    </row>
    <row r="67" spans="1:12" ht="15.4" customHeight="1" x14ac:dyDescent="0.25">
      <c r="K67" s="29" t="s">
        <v>47</v>
      </c>
      <c r="L67" s="30">
        <v>103.81</v>
      </c>
    </row>
    <row r="68" spans="1:12" ht="15.4" customHeight="1" x14ac:dyDescent="0.25">
      <c r="K68" s="31" t="s">
        <v>48</v>
      </c>
      <c r="L68" s="30">
        <v>101.54</v>
      </c>
    </row>
    <row r="69" spans="1:12" ht="15.4" customHeight="1" x14ac:dyDescent="0.25">
      <c r="K69" s="25" t="s">
        <v>49</v>
      </c>
      <c r="L69" s="30">
        <v>102.54</v>
      </c>
    </row>
    <row r="70" spans="1:12" ht="15.4" customHeight="1" x14ac:dyDescent="0.25">
      <c r="K70" s="25" t="s">
        <v>50</v>
      </c>
      <c r="L70" s="30">
        <v>106.65</v>
      </c>
    </row>
    <row r="71" spans="1:12" ht="15.4" customHeight="1" x14ac:dyDescent="0.25">
      <c r="K71" s="25" t="s">
        <v>51</v>
      </c>
      <c r="L71" s="30">
        <v>96.94</v>
      </c>
    </row>
    <row r="72" spans="1:12" ht="15.4" customHeight="1" x14ac:dyDescent="0.25">
      <c r="K72" s="25"/>
      <c r="L72" s="30"/>
    </row>
    <row r="73" spans="1:12" ht="15.4" customHeight="1" x14ac:dyDescent="0.25">
      <c r="K73" s="26"/>
      <c r="L73" s="30" t="s">
        <v>23</v>
      </c>
    </row>
    <row r="74" spans="1:12" ht="15.4" customHeight="1" x14ac:dyDescent="0.25">
      <c r="K74" s="29" t="s">
        <v>68</v>
      </c>
      <c r="L74" s="30">
        <v>79.510000000000005</v>
      </c>
    </row>
    <row r="75" spans="1:12" ht="15.4" customHeight="1" x14ac:dyDescent="0.25">
      <c r="K75" s="29" t="s">
        <v>46</v>
      </c>
      <c r="L75" s="30">
        <v>100.17</v>
      </c>
    </row>
    <row r="76" spans="1:12" ht="15.4" customHeight="1" x14ac:dyDescent="0.25">
      <c r="K76" s="29" t="s">
        <v>47</v>
      </c>
      <c r="L76" s="30">
        <v>102.99</v>
      </c>
    </row>
    <row r="77" spans="1:12" ht="15.4" customHeight="1" x14ac:dyDescent="0.25">
      <c r="A77" s="56" t="str">
        <f>"Distribution of payroll jobs by industry, "&amp;$L$1</f>
        <v>Distribution of payroll jobs by industry, Tasmania</v>
      </c>
      <c r="K77" s="31" t="s">
        <v>48</v>
      </c>
      <c r="L77" s="30">
        <v>100.62</v>
      </c>
    </row>
    <row r="78" spans="1:12" ht="15.4" customHeight="1" x14ac:dyDescent="0.25">
      <c r="K78" s="25" t="s">
        <v>49</v>
      </c>
      <c r="L78" s="30">
        <v>102.09</v>
      </c>
    </row>
    <row r="79" spans="1:12" ht="15.4" customHeight="1" x14ac:dyDescent="0.25">
      <c r="K79" s="25" t="s">
        <v>50</v>
      </c>
      <c r="L79" s="30">
        <v>106.76</v>
      </c>
    </row>
    <row r="80" spans="1:12" ht="15.4" customHeight="1" x14ac:dyDescent="0.25">
      <c r="K80" s="25" t="s">
        <v>51</v>
      </c>
      <c r="L80" s="30">
        <v>95.53</v>
      </c>
    </row>
    <row r="81" spans="1:12" ht="15.4" customHeight="1" x14ac:dyDescent="0.25">
      <c r="K81" s="25"/>
      <c r="L81" s="30"/>
    </row>
    <row r="82" spans="1:12" ht="15.4" customHeight="1" x14ac:dyDescent="0.25">
      <c r="K82" s="27"/>
      <c r="L82" s="30" t="s">
        <v>22</v>
      </c>
    </row>
    <row r="83" spans="1:12" ht="15.4" customHeight="1" x14ac:dyDescent="0.25">
      <c r="K83" s="29" t="s">
        <v>68</v>
      </c>
      <c r="L83" s="30">
        <v>81.180000000000007</v>
      </c>
    </row>
    <row r="84" spans="1:12" ht="15.4" customHeight="1" x14ac:dyDescent="0.25">
      <c r="K84" s="29" t="s">
        <v>46</v>
      </c>
      <c r="L84" s="30">
        <v>100.5</v>
      </c>
    </row>
    <row r="85" spans="1:12" ht="15.4" customHeight="1" x14ac:dyDescent="0.25">
      <c r="K85" s="29" t="s">
        <v>47</v>
      </c>
      <c r="L85" s="30">
        <v>103.01</v>
      </c>
    </row>
    <row r="86" spans="1:12" ht="15.4" customHeight="1" x14ac:dyDescent="0.25">
      <c r="K86" s="31" t="s">
        <v>48</v>
      </c>
      <c r="L86" s="30">
        <v>100.96</v>
      </c>
    </row>
    <row r="87" spans="1:12" ht="15.4" customHeight="1" x14ac:dyDescent="0.25">
      <c r="K87" s="25" t="s">
        <v>49</v>
      </c>
      <c r="L87" s="30">
        <v>102.27</v>
      </c>
    </row>
    <row r="88" spans="1:12" ht="15.4" customHeight="1" x14ac:dyDescent="0.25">
      <c r="K88" s="25" t="s">
        <v>50</v>
      </c>
      <c r="L88" s="30">
        <v>106.79</v>
      </c>
    </row>
    <row r="89" spans="1:12" ht="15.4" customHeight="1" x14ac:dyDescent="0.25">
      <c r="K89" s="25" t="s">
        <v>51</v>
      </c>
      <c r="L89" s="30">
        <v>96.31</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-4.99E-2</v>
      </c>
    </row>
    <row r="95" spans="1:12" ht="15" customHeight="1" x14ac:dyDescent="0.25">
      <c r="A95" s="19"/>
      <c r="B95" s="19"/>
      <c r="C95" s="19"/>
      <c r="D95" s="19"/>
      <c r="E95" s="19"/>
      <c r="F95" s="19"/>
      <c r="G95" s="19"/>
      <c r="H95" s="19"/>
      <c r="I95" s="19"/>
      <c r="J95" s="19"/>
      <c r="K95" s="26" t="s">
        <v>0</v>
      </c>
      <c r="L95" s="29">
        <v>-1.0699999999999999E-2</v>
      </c>
    </row>
    <row r="96" spans="1:12" ht="15" customHeight="1" x14ac:dyDescent="0.25">
      <c r="B96" s="19"/>
      <c r="C96" s="19"/>
      <c r="D96" s="19"/>
      <c r="E96" s="19"/>
      <c r="F96" s="19"/>
      <c r="G96" s="19"/>
      <c r="H96" s="19"/>
      <c r="I96" s="19"/>
      <c r="J96" s="19"/>
      <c r="K96" s="26" t="s">
        <v>1</v>
      </c>
      <c r="L96" s="29">
        <v>3.8899999999999997E-2</v>
      </c>
    </row>
    <row r="97" spans="1:12" ht="15" customHeight="1" x14ac:dyDescent="0.25">
      <c r="B97" s="19"/>
      <c r="C97" s="19"/>
      <c r="D97" s="19"/>
      <c r="E97" s="19"/>
      <c r="F97" s="19"/>
      <c r="G97" s="19"/>
      <c r="H97" s="19"/>
      <c r="I97" s="19"/>
      <c r="J97" s="19"/>
      <c r="K97" s="26" t="s">
        <v>18</v>
      </c>
      <c r="L97" s="29">
        <v>2.6700000000000002E-2</v>
      </c>
    </row>
    <row r="98" spans="1:12" ht="15" customHeight="1" x14ac:dyDescent="0.25">
      <c r="A98" s="19"/>
      <c r="B98" s="19"/>
      <c r="C98" s="19"/>
      <c r="D98" s="19"/>
      <c r="E98" s="19"/>
      <c r="F98" s="19"/>
      <c r="G98" s="19"/>
      <c r="H98" s="19"/>
      <c r="I98" s="19"/>
      <c r="J98" s="19"/>
      <c r="K98" s="26" t="s">
        <v>2</v>
      </c>
      <c r="L98" s="29">
        <v>5.9799999999999999E-2</v>
      </c>
    </row>
    <row r="99" spans="1:12" ht="15" customHeight="1" x14ac:dyDescent="0.25">
      <c r="B99" s="19"/>
      <c r="C99" s="19"/>
      <c r="D99" s="19"/>
      <c r="E99" s="19"/>
      <c r="F99" s="19"/>
      <c r="G99" s="19"/>
      <c r="H99" s="19"/>
      <c r="I99" s="19"/>
      <c r="J99" s="19"/>
      <c r="K99" s="26" t="s">
        <v>17</v>
      </c>
      <c r="L99" s="29">
        <v>-8.6E-3</v>
      </c>
    </row>
    <row r="100" spans="1:12" ht="15" customHeight="1" x14ac:dyDescent="0.25">
      <c r="A100" s="19"/>
      <c r="B100" s="19"/>
      <c r="C100" s="19"/>
      <c r="D100" s="19"/>
      <c r="E100" s="19"/>
      <c r="F100" s="19"/>
      <c r="G100" s="19"/>
      <c r="H100" s="19"/>
      <c r="I100" s="19"/>
      <c r="J100" s="19"/>
      <c r="K100" s="26" t="s">
        <v>16</v>
      </c>
      <c r="L100" s="29">
        <v>2.8999999999999998E-3</v>
      </c>
    </row>
    <row r="101" spans="1:12" ht="15" customHeight="1" x14ac:dyDescent="0.25">
      <c r="A101" s="19"/>
      <c r="B101" s="19"/>
      <c r="C101" s="19"/>
      <c r="D101" s="19"/>
      <c r="E101" s="19"/>
      <c r="F101" s="19"/>
      <c r="G101" s="19"/>
      <c r="H101" s="19"/>
      <c r="I101" s="19"/>
      <c r="J101" s="19"/>
      <c r="K101" s="26" t="s">
        <v>15</v>
      </c>
      <c r="L101" s="29">
        <v>-1.41E-2</v>
      </c>
    </row>
    <row r="102" spans="1:12" x14ac:dyDescent="0.25">
      <c r="A102" s="19"/>
      <c r="B102" s="19"/>
      <c r="C102" s="19"/>
      <c r="D102" s="19"/>
      <c r="E102" s="19"/>
      <c r="F102" s="19"/>
      <c r="G102" s="19"/>
      <c r="H102" s="19"/>
      <c r="I102" s="19"/>
      <c r="J102" s="19"/>
      <c r="K102" s="26" t="s">
        <v>14</v>
      </c>
      <c r="L102" s="29">
        <v>1.8200000000000001E-2</v>
      </c>
    </row>
    <row r="103" spans="1:12" x14ac:dyDescent="0.25">
      <c r="A103" s="19"/>
      <c r="B103" s="19"/>
      <c r="C103" s="19"/>
      <c r="D103" s="19"/>
      <c r="E103" s="19"/>
      <c r="F103" s="19"/>
      <c r="G103" s="19"/>
      <c r="H103" s="19"/>
      <c r="I103" s="19"/>
      <c r="J103" s="19"/>
      <c r="K103" s="26" t="s">
        <v>13</v>
      </c>
      <c r="L103" s="29">
        <v>-5.5100000000000003E-2</v>
      </c>
    </row>
    <row r="104" spans="1:12" x14ac:dyDescent="0.25">
      <c r="K104" s="26" t="s">
        <v>12</v>
      </c>
      <c r="L104" s="29">
        <v>-2.9600000000000001E-2</v>
      </c>
    </row>
    <row r="105" spans="1:12" x14ac:dyDescent="0.25">
      <c r="K105" s="26" t="s">
        <v>11</v>
      </c>
      <c r="L105" s="29">
        <v>2.4E-2</v>
      </c>
    </row>
    <row r="106" spans="1:12" x14ac:dyDescent="0.25">
      <c r="K106" s="26" t="s">
        <v>10</v>
      </c>
      <c r="L106" s="29">
        <v>8.8999999999999996E-2</v>
      </c>
    </row>
    <row r="107" spans="1:12" x14ac:dyDescent="0.25">
      <c r="K107" s="26" t="s">
        <v>9</v>
      </c>
      <c r="L107" s="29">
        <v>0.14499999999999999</v>
      </c>
    </row>
    <row r="108" spans="1:12" x14ac:dyDescent="0.25">
      <c r="K108" s="26" t="s">
        <v>8</v>
      </c>
      <c r="L108" s="29">
        <v>1.9300000000000001E-2</v>
      </c>
    </row>
    <row r="109" spans="1:12" x14ac:dyDescent="0.25">
      <c r="K109" s="26" t="s">
        <v>7</v>
      </c>
      <c r="L109" s="29">
        <v>1.1900000000000001E-2</v>
      </c>
    </row>
    <row r="110" spans="1:12" x14ac:dyDescent="0.25">
      <c r="K110" s="26" t="s">
        <v>6</v>
      </c>
      <c r="L110" s="29">
        <v>4.0399999999999998E-2</v>
      </c>
    </row>
    <row r="111" spans="1:12" x14ac:dyDescent="0.25">
      <c r="K111" s="26" t="s">
        <v>5</v>
      </c>
      <c r="L111" s="29">
        <v>-1.2800000000000001E-2</v>
      </c>
    </row>
    <row r="112" spans="1:12" x14ac:dyDescent="0.25">
      <c r="K112" s="26" t="s">
        <v>3</v>
      </c>
      <c r="L112" s="29">
        <v>5.1799999999999999E-2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5.33E-2</v>
      </c>
    </row>
    <row r="117" spans="1:12" x14ac:dyDescent="0.25">
      <c r="K117" s="26" t="s">
        <v>0</v>
      </c>
      <c r="L117" s="29">
        <v>1.4500000000000001E-2</v>
      </c>
    </row>
    <row r="118" spans="1:12" x14ac:dyDescent="0.25">
      <c r="K118" s="26" t="s">
        <v>1</v>
      </c>
      <c r="L118" s="29">
        <v>0.08</v>
      </c>
    </row>
    <row r="119" spans="1:12" x14ac:dyDescent="0.25">
      <c r="K119" s="26" t="s">
        <v>18</v>
      </c>
      <c r="L119" s="29">
        <v>1.9400000000000001E-2</v>
      </c>
    </row>
    <row r="120" spans="1:12" x14ac:dyDescent="0.25">
      <c r="K120" s="26" t="s">
        <v>2</v>
      </c>
      <c r="L120" s="29">
        <v>7.0599999999999996E-2</v>
      </c>
    </row>
    <row r="121" spans="1:12" x14ac:dyDescent="0.25">
      <c r="K121" s="26" t="s">
        <v>17</v>
      </c>
      <c r="L121" s="29">
        <v>3.7100000000000001E-2</v>
      </c>
    </row>
    <row r="122" spans="1:12" x14ac:dyDescent="0.25">
      <c r="K122" s="26" t="s">
        <v>16</v>
      </c>
      <c r="L122" s="29">
        <v>0.1171</v>
      </c>
    </row>
    <row r="123" spans="1:12" x14ac:dyDescent="0.25">
      <c r="K123" s="26" t="s">
        <v>15</v>
      </c>
      <c r="L123" s="29">
        <v>8.1199999999999994E-2</v>
      </c>
    </row>
    <row r="124" spans="1:12" x14ac:dyDescent="0.25">
      <c r="K124" s="26" t="s">
        <v>14</v>
      </c>
      <c r="L124" s="29">
        <v>4.4499999999999998E-2</v>
      </c>
    </row>
    <row r="125" spans="1:12" x14ac:dyDescent="0.25">
      <c r="K125" s="26" t="s">
        <v>13</v>
      </c>
      <c r="L125" s="29">
        <v>8.8999999999999999E-3</v>
      </c>
    </row>
    <row r="126" spans="1:12" x14ac:dyDescent="0.25">
      <c r="K126" s="26" t="s">
        <v>12</v>
      </c>
      <c r="L126" s="29">
        <v>3.0800000000000001E-2</v>
      </c>
    </row>
    <row r="127" spans="1:12" x14ac:dyDescent="0.25">
      <c r="K127" s="26" t="s">
        <v>11</v>
      </c>
      <c r="L127" s="29">
        <v>1.8200000000000001E-2</v>
      </c>
    </row>
    <row r="128" spans="1:12" x14ac:dyDescent="0.25">
      <c r="K128" s="26" t="s">
        <v>10</v>
      </c>
      <c r="L128" s="29">
        <v>5.45E-2</v>
      </c>
    </row>
    <row r="129" spans="11:12" x14ac:dyDescent="0.25">
      <c r="K129" s="26" t="s">
        <v>9</v>
      </c>
      <c r="L129" s="29">
        <v>5.4600000000000003E-2</v>
      </c>
    </row>
    <row r="130" spans="11:12" x14ac:dyDescent="0.25">
      <c r="K130" s="26" t="s">
        <v>8</v>
      </c>
      <c r="L130" s="29">
        <v>7.8200000000000006E-2</v>
      </c>
    </row>
    <row r="131" spans="11:12" x14ac:dyDescent="0.25">
      <c r="K131" s="26" t="s">
        <v>7</v>
      </c>
      <c r="L131" s="29">
        <v>5.0500000000000003E-2</v>
      </c>
    </row>
    <row r="132" spans="11:12" x14ac:dyDescent="0.25">
      <c r="K132" s="26" t="s">
        <v>6</v>
      </c>
      <c r="L132" s="29">
        <v>0.12670000000000001</v>
      </c>
    </row>
    <row r="133" spans="11:12" x14ac:dyDescent="0.25">
      <c r="K133" s="26" t="s">
        <v>5</v>
      </c>
      <c r="L133" s="29">
        <v>1.67E-2</v>
      </c>
    </row>
    <row r="134" spans="11:12" x14ac:dyDescent="0.25">
      <c r="K134" s="26" t="s">
        <v>3</v>
      </c>
      <c r="L134" s="29">
        <v>4.0099999999999997E-2</v>
      </c>
    </row>
    <row r="135" spans="11:12" x14ac:dyDescent="0.25">
      <c r="K135" s="22"/>
      <c r="L135" s="33" t="s">
        <v>20</v>
      </c>
    </row>
    <row r="136" spans="11:12" x14ac:dyDescent="0.25">
      <c r="K136" s="26" t="s">
        <v>19</v>
      </c>
      <c r="L136" s="29">
        <v>4.9399999999999999E-2</v>
      </c>
    </row>
    <row r="137" spans="11:12" x14ac:dyDescent="0.25">
      <c r="K137" s="26" t="s">
        <v>0</v>
      </c>
      <c r="L137" s="29">
        <v>1.4E-2</v>
      </c>
    </row>
    <row r="138" spans="11:12" x14ac:dyDescent="0.25">
      <c r="K138" s="26" t="s">
        <v>1</v>
      </c>
      <c r="L138" s="29">
        <v>8.1000000000000003E-2</v>
      </c>
    </row>
    <row r="139" spans="11:12" x14ac:dyDescent="0.25">
      <c r="K139" s="26" t="s">
        <v>18</v>
      </c>
      <c r="L139" s="29">
        <v>1.9400000000000001E-2</v>
      </c>
    </row>
    <row r="140" spans="11:12" x14ac:dyDescent="0.25">
      <c r="K140" s="26" t="s">
        <v>2</v>
      </c>
      <c r="L140" s="29">
        <v>7.2900000000000006E-2</v>
      </c>
    </row>
    <row r="141" spans="11:12" x14ac:dyDescent="0.25">
      <c r="K141" s="26" t="s">
        <v>17</v>
      </c>
      <c r="L141" s="29">
        <v>3.5900000000000001E-2</v>
      </c>
    </row>
    <row r="142" spans="11:12" x14ac:dyDescent="0.25">
      <c r="K142" s="26" t="s">
        <v>16</v>
      </c>
      <c r="L142" s="29">
        <v>0.1145</v>
      </c>
    </row>
    <row r="143" spans="11:12" x14ac:dyDescent="0.25">
      <c r="K143" s="26" t="s">
        <v>15</v>
      </c>
      <c r="L143" s="29">
        <v>7.8E-2</v>
      </c>
    </row>
    <row r="144" spans="11:12" x14ac:dyDescent="0.25">
      <c r="K144" s="26" t="s">
        <v>14</v>
      </c>
      <c r="L144" s="29">
        <v>4.4200000000000003E-2</v>
      </c>
    </row>
    <row r="145" spans="11:12" x14ac:dyDescent="0.25">
      <c r="K145" s="26" t="s">
        <v>13</v>
      </c>
      <c r="L145" s="29">
        <v>8.2000000000000007E-3</v>
      </c>
    </row>
    <row r="146" spans="11:12" x14ac:dyDescent="0.25">
      <c r="K146" s="26" t="s">
        <v>12</v>
      </c>
      <c r="L146" s="29">
        <v>2.9100000000000001E-2</v>
      </c>
    </row>
    <row r="147" spans="11:12" x14ac:dyDescent="0.25">
      <c r="K147" s="26" t="s">
        <v>11</v>
      </c>
      <c r="L147" s="29">
        <v>1.8200000000000001E-2</v>
      </c>
    </row>
    <row r="148" spans="11:12" x14ac:dyDescent="0.25">
      <c r="K148" s="26" t="s">
        <v>10</v>
      </c>
      <c r="L148" s="29">
        <v>5.7799999999999997E-2</v>
      </c>
    </row>
    <row r="149" spans="11:12" x14ac:dyDescent="0.25">
      <c r="K149" s="26" t="s">
        <v>9</v>
      </c>
      <c r="L149" s="29">
        <v>6.0900000000000003E-2</v>
      </c>
    </row>
    <row r="150" spans="11:12" x14ac:dyDescent="0.25">
      <c r="K150" s="26" t="s">
        <v>8</v>
      </c>
      <c r="L150" s="29">
        <v>7.7700000000000005E-2</v>
      </c>
    </row>
    <row r="151" spans="11:12" x14ac:dyDescent="0.25">
      <c r="K151" s="26" t="s">
        <v>7</v>
      </c>
      <c r="L151" s="29">
        <v>4.9799999999999997E-2</v>
      </c>
    </row>
    <row r="152" spans="11:12" x14ac:dyDescent="0.25">
      <c r="K152" s="26" t="s">
        <v>6</v>
      </c>
      <c r="L152" s="29">
        <v>0.1285</v>
      </c>
    </row>
    <row r="153" spans="11:12" x14ac:dyDescent="0.25">
      <c r="K153" s="26" t="s">
        <v>5</v>
      </c>
      <c r="L153" s="29">
        <v>1.61E-2</v>
      </c>
    </row>
    <row r="154" spans="11:12" x14ac:dyDescent="0.25">
      <c r="K154" s="26" t="s">
        <v>3</v>
      </c>
      <c r="L154" s="29">
        <v>4.1099999999999998E-2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99.133499999999998</v>
      </c>
    </row>
    <row r="455" spans="11:12" x14ac:dyDescent="0.25">
      <c r="K455" s="48">
        <v>43918</v>
      </c>
      <c r="L455" s="30">
        <v>95.372500000000002</v>
      </c>
    </row>
    <row r="456" spans="11:12" x14ac:dyDescent="0.25">
      <c r="K456" s="48">
        <v>43925</v>
      </c>
      <c r="L456" s="30">
        <v>92.579899999999995</v>
      </c>
    </row>
    <row r="457" spans="11:12" x14ac:dyDescent="0.25">
      <c r="K457" s="48">
        <v>43932</v>
      </c>
      <c r="L457" s="30">
        <v>91.072000000000003</v>
      </c>
    </row>
    <row r="458" spans="11:12" x14ac:dyDescent="0.25">
      <c r="K458" s="48">
        <v>43939</v>
      </c>
      <c r="L458" s="30">
        <v>91.316900000000004</v>
      </c>
    </row>
    <row r="459" spans="11:12" x14ac:dyDescent="0.25">
      <c r="K459" s="48">
        <v>43946</v>
      </c>
      <c r="L459" s="30">
        <v>91.641400000000004</v>
      </c>
    </row>
    <row r="460" spans="11:12" x14ac:dyDescent="0.25">
      <c r="K460" s="48">
        <v>43953</v>
      </c>
      <c r="L460" s="30">
        <v>91.733000000000004</v>
      </c>
    </row>
    <row r="461" spans="11:12" x14ac:dyDescent="0.25">
      <c r="K461" s="48">
        <v>43960</v>
      </c>
      <c r="L461" s="30">
        <v>92.609499999999997</v>
      </c>
    </row>
    <row r="462" spans="11:12" x14ac:dyDescent="0.25">
      <c r="K462" s="48">
        <v>43967</v>
      </c>
      <c r="L462" s="30">
        <v>92.391000000000005</v>
      </c>
    </row>
    <row r="463" spans="11:12" x14ac:dyDescent="0.25">
      <c r="K463" s="48">
        <v>43974</v>
      </c>
      <c r="L463" s="30">
        <v>93.021000000000001</v>
      </c>
    </row>
    <row r="464" spans="11:12" x14ac:dyDescent="0.25">
      <c r="K464" s="48">
        <v>43981</v>
      </c>
      <c r="L464" s="30">
        <v>93.060500000000005</v>
      </c>
    </row>
    <row r="465" spans="11:12" x14ac:dyDescent="0.25">
      <c r="K465" s="48">
        <v>43988</v>
      </c>
      <c r="L465" s="30">
        <v>94.352099999999993</v>
      </c>
    </row>
    <row r="466" spans="11:12" x14ac:dyDescent="0.25">
      <c r="K466" s="48">
        <v>43995</v>
      </c>
      <c r="L466" s="30">
        <v>94.356899999999996</v>
      </c>
    </row>
    <row r="467" spans="11:12" x14ac:dyDescent="0.25">
      <c r="K467" s="48">
        <v>44002</v>
      </c>
      <c r="L467" s="30">
        <v>94.165999999999997</v>
      </c>
    </row>
    <row r="468" spans="11:12" x14ac:dyDescent="0.25">
      <c r="K468" s="48">
        <v>44009</v>
      </c>
      <c r="L468" s="30">
        <v>94.232799999999997</v>
      </c>
    </row>
    <row r="469" spans="11:12" x14ac:dyDescent="0.25">
      <c r="K469" s="48">
        <v>44016</v>
      </c>
      <c r="L469" s="30">
        <v>95.441500000000005</v>
      </c>
    </row>
    <row r="470" spans="11:12" x14ac:dyDescent="0.25">
      <c r="K470" s="48">
        <v>44023</v>
      </c>
      <c r="L470" s="30">
        <v>96.204400000000007</v>
      </c>
    </row>
    <row r="471" spans="11:12" x14ac:dyDescent="0.25">
      <c r="K471" s="48">
        <v>44030</v>
      </c>
      <c r="L471" s="30">
        <v>96.805000000000007</v>
      </c>
    </row>
    <row r="472" spans="11:12" x14ac:dyDescent="0.25">
      <c r="K472" s="48">
        <v>44037</v>
      </c>
      <c r="L472" s="30">
        <v>96.841999999999999</v>
      </c>
    </row>
    <row r="473" spans="11:12" x14ac:dyDescent="0.25">
      <c r="K473" s="48">
        <v>44044</v>
      </c>
      <c r="L473" s="30">
        <v>97.566299999999998</v>
      </c>
    </row>
    <row r="474" spans="11:12" x14ac:dyDescent="0.25">
      <c r="K474" s="48">
        <v>44051</v>
      </c>
      <c r="L474" s="30">
        <v>97.355599999999995</v>
      </c>
    </row>
    <row r="475" spans="11:12" x14ac:dyDescent="0.25">
      <c r="K475" s="48">
        <v>44058</v>
      </c>
      <c r="L475" s="30">
        <v>97.549400000000006</v>
      </c>
    </row>
    <row r="476" spans="11:12" x14ac:dyDescent="0.25">
      <c r="K476" s="48">
        <v>44065</v>
      </c>
      <c r="L476" s="30">
        <v>97.507999999999996</v>
      </c>
    </row>
    <row r="477" spans="11:12" x14ac:dyDescent="0.25">
      <c r="K477" s="48">
        <v>44072</v>
      </c>
      <c r="L477" s="30">
        <v>97.567300000000003</v>
      </c>
    </row>
    <row r="478" spans="11:12" x14ac:dyDescent="0.25">
      <c r="K478" s="48">
        <v>44079</v>
      </c>
      <c r="L478" s="30">
        <v>97.885800000000003</v>
      </c>
    </row>
    <row r="479" spans="11:12" x14ac:dyDescent="0.25">
      <c r="K479" s="48">
        <v>44086</v>
      </c>
      <c r="L479" s="30">
        <v>98.373699999999999</v>
      </c>
    </row>
    <row r="480" spans="11:12" x14ac:dyDescent="0.25">
      <c r="K480" s="48">
        <v>44093</v>
      </c>
      <c r="L480" s="30">
        <v>98.787999999999997</v>
      </c>
    </row>
    <row r="481" spans="11:12" x14ac:dyDescent="0.25">
      <c r="K481" s="48">
        <v>44100</v>
      </c>
      <c r="L481" s="30">
        <v>98.651700000000005</v>
      </c>
    </row>
    <row r="482" spans="11:12" x14ac:dyDescent="0.25">
      <c r="K482" s="48">
        <v>44107</v>
      </c>
      <c r="L482" s="30">
        <v>98.000699999999995</v>
      </c>
    </row>
    <row r="483" spans="11:12" x14ac:dyDescent="0.25">
      <c r="K483" s="48">
        <v>44114</v>
      </c>
      <c r="L483" s="30">
        <v>98.388900000000007</v>
      </c>
    </row>
    <row r="484" spans="11:12" x14ac:dyDescent="0.25">
      <c r="K484" s="48">
        <v>44121</v>
      </c>
      <c r="L484" s="30">
        <v>98.645899999999997</v>
      </c>
    </row>
    <row r="485" spans="11:12" x14ac:dyDescent="0.25">
      <c r="K485" s="48">
        <v>44128</v>
      </c>
      <c r="L485" s="30">
        <v>98.662199999999999</v>
      </c>
    </row>
    <row r="486" spans="11:12" x14ac:dyDescent="0.25">
      <c r="K486" s="48">
        <v>44135</v>
      </c>
      <c r="L486" s="30">
        <v>98.258499999999998</v>
      </c>
    </row>
    <row r="487" spans="11:12" x14ac:dyDescent="0.25">
      <c r="K487" s="48">
        <v>44142</v>
      </c>
      <c r="L487" s="30">
        <v>99.102500000000006</v>
      </c>
    </row>
    <row r="488" spans="11:12" x14ac:dyDescent="0.25">
      <c r="K488" s="48">
        <v>44149</v>
      </c>
      <c r="L488" s="30">
        <v>99.7851</v>
      </c>
    </row>
    <row r="489" spans="11:12" x14ac:dyDescent="0.25">
      <c r="K489" s="48">
        <v>44156</v>
      </c>
      <c r="L489" s="30">
        <v>100.5857</v>
      </c>
    </row>
    <row r="490" spans="11:12" x14ac:dyDescent="0.25">
      <c r="K490" s="48">
        <v>44163</v>
      </c>
      <c r="L490" s="30">
        <v>100.90819999999999</v>
      </c>
    </row>
    <row r="491" spans="11:12" x14ac:dyDescent="0.25">
      <c r="K491" s="48">
        <v>44170</v>
      </c>
      <c r="L491" s="30">
        <v>101.7821</v>
      </c>
    </row>
    <row r="492" spans="11:12" x14ac:dyDescent="0.25">
      <c r="K492" s="48">
        <v>44177</v>
      </c>
      <c r="L492" s="30">
        <v>102.1288</v>
      </c>
    </row>
    <row r="493" spans="11:12" x14ac:dyDescent="0.25">
      <c r="K493" s="48">
        <v>44184</v>
      </c>
      <c r="L493" s="30">
        <v>101.5728</v>
      </c>
    </row>
    <row r="494" spans="11:12" x14ac:dyDescent="0.25">
      <c r="K494" s="48">
        <v>44191</v>
      </c>
      <c r="L494" s="30">
        <v>98.497200000000007</v>
      </c>
    </row>
    <row r="495" spans="11:12" x14ac:dyDescent="0.25">
      <c r="K495" s="48">
        <v>44198</v>
      </c>
      <c r="L495" s="30">
        <v>95.385099999999994</v>
      </c>
    </row>
    <row r="496" spans="11:12" x14ac:dyDescent="0.25">
      <c r="K496" s="48">
        <v>44205</v>
      </c>
      <c r="L496" s="30">
        <v>97.135999999999996</v>
      </c>
    </row>
    <row r="497" spans="11:12" x14ac:dyDescent="0.25">
      <c r="K497" s="48">
        <v>44212</v>
      </c>
      <c r="L497" s="30">
        <v>98.704700000000003</v>
      </c>
    </row>
    <row r="498" spans="11:12" x14ac:dyDescent="0.25">
      <c r="K498" s="48">
        <v>44219</v>
      </c>
      <c r="L498" s="30">
        <v>99.543300000000002</v>
      </c>
    </row>
    <row r="499" spans="11:12" x14ac:dyDescent="0.25">
      <c r="K499" s="48">
        <v>44226</v>
      </c>
      <c r="L499" s="30">
        <v>100.0838</v>
      </c>
    </row>
    <row r="500" spans="11:12" x14ac:dyDescent="0.25">
      <c r="K500" s="48">
        <v>44233</v>
      </c>
      <c r="L500" s="30">
        <v>100.5211</v>
      </c>
    </row>
    <row r="501" spans="11:12" x14ac:dyDescent="0.25">
      <c r="K501" s="48">
        <v>44240</v>
      </c>
      <c r="L501" s="30">
        <v>101.0714</v>
      </c>
    </row>
    <row r="502" spans="11:12" x14ac:dyDescent="0.25">
      <c r="K502" s="48">
        <v>44247</v>
      </c>
      <c r="L502" s="30">
        <v>100.5585</v>
      </c>
    </row>
    <row r="503" spans="11:12" x14ac:dyDescent="0.25">
      <c r="K503" s="48">
        <v>44254</v>
      </c>
      <c r="L503" s="30">
        <v>100.7289</v>
      </c>
    </row>
    <row r="504" spans="11:12" x14ac:dyDescent="0.25">
      <c r="K504" s="48">
        <v>44261</v>
      </c>
      <c r="L504" s="30">
        <v>100.8051</v>
      </c>
    </row>
    <row r="505" spans="11:12" x14ac:dyDescent="0.25">
      <c r="K505" s="48">
        <v>44268</v>
      </c>
      <c r="L505" s="30">
        <v>101.5228</v>
      </c>
    </row>
    <row r="506" spans="11:12" x14ac:dyDescent="0.25">
      <c r="K506" s="48">
        <v>44275</v>
      </c>
      <c r="L506" s="30">
        <v>102.1155</v>
      </c>
    </row>
    <row r="507" spans="11:12" x14ac:dyDescent="0.25">
      <c r="K507" s="48">
        <v>44282</v>
      </c>
      <c r="L507" s="30">
        <v>102.1592</v>
      </c>
    </row>
    <row r="508" spans="11:12" x14ac:dyDescent="0.25">
      <c r="K508" s="48">
        <v>44289</v>
      </c>
      <c r="L508" s="30">
        <v>101.31619999999999</v>
      </c>
    </row>
    <row r="509" spans="11:12" x14ac:dyDescent="0.25">
      <c r="K509" s="48">
        <v>44296</v>
      </c>
      <c r="L509" s="30">
        <v>101.2824</v>
      </c>
    </row>
    <row r="510" spans="11:12" x14ac:dyDescent="0.25">
      <c r="K510" s="48">
        <v>44303</v>
      </c>
      <c r="L510" s="30">
        <v>101.1927</v>
      </c>
    </row>
    <row r="511" spans="11:12" x14ac:dyDescent="0.25">
      <c r="K511" s="48">
        <v>44310</v>
      </c>
      <c r="L511" s="30">
        <v>101.3771</v>
      </c>
    </row>
    <row r="512" spans="11:12" x14ac:dyDescent="0.25">
      <c r="K512" s="48">
        <v>44317</v>
      </c>
      <c r="L512" s="30">
        <v>101.77070000000001</v>
      </c>
    </row>
    <row r="513" spans="11:12" x14ac:dyDescent="0.25">
      <c r="K513" s="48">
        <v>44324</v>
      </c>
      <c r="L513" s="30">
        <v>102.3085</v>
      </c>
    </row>
    <row r="514" spans="11:12" x14ac:dyDescent="0.25">
      <c r="K514" s="48">
        <v>44331</v>
      </c>
      <c r="L514" s="30">
        <v>102.518</v>
      </c>
    </row>
    <row r="515" spans="11:12" x14ac:dyDescent="0.25">
      <c r="K515" s="48">
        <v>44338</v>
      </c>
      <c r="L515" s="30">
        <v>102.8222</v>
      </c>
    </row>
    <row r="516" spans="11:12" x14ac:dyDescent="0.25">
      <c r="K516" s="48">
        <v>44345</v>
      </c>
      <c r="L516" s="30">
        <v>102.2266</v>
      </c>
    </row>
    <row r="517" spans="11:12" x14ac:dyDescent="0.25">
      <c r="K517" s="48">
        <v>44352</v>
      </c>
      <c r="L517" s="30">
        <v>102.09269999999999</v>
      </c>
    </row>
    <row r="518" spans="11:12" x14ac:dyDescent="0.25">
      <c r="K518" s="48">
        <v>44359</v>
      </c>
      <c r="L518" s="30">
        <v>102.163</v>
      </c>
    </row>
    <row r="519" spans="11:12" x14ac:dyDescent="0.25">
      <c r="K519" s="48">
        <v>44366</v>
      </c>
      <c r="L519" s="30">
        <v>102.56180000000001</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97.900800000000004</v>
      </c>
    </row>
    <row r="603" spans="11:12" x14ac:dyDescent="0.25">
      <c r="K603" s="48">
        <v>43918</v>
      </c>
      <c r="L603" s="30">
        <v>98.426000000000002</v>
      </c>
    </row>
    <row r="604" spans="11:12" x14ac:dyDescent="0.25">
      <c r="K604" s="48">
        <v>43925</v>
      </c>
      <c r="L604" s="30">
        <v>95.323599999999999</v>
      </c>
    </row>
    <row r="605" spans="11:12" x14ac:dyDescent="0.25">
      <c r="K605" s="48">
        <v>43932</v>
      </c>
      <c r="L605" s="30">
        <v>92.08</v>
      </c>
    </row>
    <row r="606" spans="11:12" x14ac:dyDescent="0.25">
      <c r="K606" s="48">
        <v>43939</v>
      </c>
      <c r="L606" s="30">
        <v>93.954700000000003</v>
      </c>
    </row>
    <row r="607" spans="11:12" x14ac:dyDescent="0.25">
      <c r="K607" s="48">
        <v>43946</v>
      </c>
      <c r="L607" s="30">
        <v>94.634900000000002</v>
      </c>
    </row>
    <row r="608" spans="11:12" x14ac:dyDescent="0.25">
      <c r="K608" s="48">
        <v>43953</v>
      </c>
      <c r="L608" s="30">
        <v>94.335099999999997</v>
      </c>
    </row>
    <row r="609" spans="11:12" x14ac:dyDescent="0.25">
      <c r="K609" s="48">
        <v>43960</v>
      </c>
      <c r="L609" s="30">
        <v>94.796499999999995</v>
      </c>
    </row>
    <row r="610" spans="11:12" x14ac:dyDescent="0.25">
      <c r="K610" s="48">
        <v>43967</v>
      </c>
      <c r="L610" s="30">
        <v>92.033000000000001</v>
      </c>
    </row>
    <row r="611" spans="11:12" x14ac:dyDescent="0.25">
      <c r="K611" s="48">
        <v>43974</v>
      </c>
      <c r="L611" s="30">
        <v>92.787400000000005</v>
      </c>
    </row>
    <row r="612" spans="11:12" x14ac:dyDescent="0.25">
      <c r="K612" s="48">
        <v>43981</v>
      </c>
      <c r="L612" s="30">
        <v>92.377200000000002</v>
      </c>
    </row>
    <row r="613" spans="11:12" x14ac:dyDescent="0.25">
      <c r="K613" s="48">
        <v>43988</v>
      </c>
      <c r="L613" s="30">
        <v>96.096100000000007</v>
      </c>
    </row>
    <row r="614" spans="11:12" x14ac:dyDescent="0.25">
      <c r="K614" s="48">
        <v>43995</v>
      </c>
      <c r="L614" s="30">
        <v>96.222300000000004</v>
      </c>
    </row>
    <row r="615" spans="11:12" x14ac:dyDescent="0.25">
      <c r="K615" s="48">
        <v>44002</v>
      </c>
      <c r="L615" s="30">
        <v>95.082099999999997</v>
      </c>
    </row>
    <row r="616" spans="11:12" x14ac:dyDescent="0.25">
      <c r="K616" s="48">
        <v>44009</v>
      </c>
      <c r="L616" s="30">
        <v>95.533500000000004</v>
      </c>
    </row>
    <row r="617" spans="11:12" x14ac:dyDescent="0.25">
      <c r="K617" s="48">
        <v>44016</v>
      </c>
      <c r="L617" s="30">
        <v>96.863500000000002</v>
      </c>
    </row>
    <row r="618" spans="11:12" x14ac:dyDescent="0.25">
      <c r="K618" s="48">
        <v>44023</v>
      </c>
      <c r="L618" s="30">
        <v>94.464500000000001</v>
      </c>
    </row>
    <row r="619" spans="11:12" x14ac:dyDescent="0.25">
      <c r="K619" s="48">
        <v>44030</v>
      </c>
      <c r="L619" s="30">
        <v>95.651399999999995</v>
      </c>
    </row>
    <row r="620" spans="11:12" x14ac:dyDescent="0.25">
      <c r="K620" s="48">
        <v>44037</v>
      </c>
      <c r="L620" s="30">
        <v>95.100700000000003</v>
      </c>
    </row>
    <row r="621" spans="11:12" x14ac:dyDescent="0.25">
      <c r="K621" s="48">
        <v>44044</v>
      </c>
      <c r="L621" s="30">
        <v>96.876000000000005</v>
      </c>
    </row>
    <row r="622" spans="11:12" x14ac:dyDescent="0.25">
      <c r="K622" s="48">
        <v>44051</v>
      </c>
      <c r="L622" s="30">
        <v>95.403700000000001</v>
      </c>
    </row>
    <row r="623" spans="11:12" x14ac:dyDescent="0.25">
      <c r="K623" s="48">
        <v>44058</v>
      </c>
      <c r="L623" s="30">
        <v>96.32</v>
      </c>
    </row>
    <row r="624" spans="11:12" x14ac:dyDescent="0.25">
      <c r="K624" s="48">
        <v>44065</v>
      </c>
      <c r="L624" s="30">
        <v>96.338099999999997</v>
      </c>
    </row>
    <row r="625" spans="11:12" x14ac:dyDescent="0.25">
      <c r="K625" s="48">
        <v>44072</v>
      </c>
      <c r="L625" s="30">
        <v>97.042900000000003</v>
      </c>
    </row>
    <row r="626" spans="11:12" x14ac:dyDescent="0.25">
      <c r="K626" s="48">
        <v>44079</v>
      </c>
      <c r="L626" s="30">
        <v>97.797300000000007</v>
      </c>
    </row>
    <row r="627" spans="11:12" x14ac:dyDescent="0.25">
      <c r="K627" s="48">
        <v>44086</v>
      </c>
      <c r="L627" s="30">
        <v>98.356499999999997</v>
      </c>
    </row>
    <row r="628" spans="11:12" x14ac:dyDescent="0.25">
      <c r="K628" s="48">
        <v>44093</v>
      </c>
      <c r="L628" s="30">
        <v>98.930300000000003</v>
      </c>
    </row>
    <row r="629" spans="11:12" x14ac:dyDescent="0.25">
      <c r="K629" s="48">
        <v>44100</v>
      </c>
      <c r="L629" s="30">
        <v>97.175700000000006</v>
      </c>
    </row>
    <row r="630" spans="11:12" x14ac:dyDescent="0.25">
      <c r="K630" s="48">
        <v>44107</v>
      </c>
      <c r="L630" s="30">
        <v>95.852199999999996</v>
      </c>
    </row>
    <row r="631" spans="11:12" x14ac:dyDescent="0.25">
      <c r="K631" s="48">
        <v>44114</v>
      </c>
      <c r="L631" s="30">
        <v>96.589200000000005</v>
      </c>
    </row>
    <row r="632" spans="11:12" x14ac:dyDescent="0.25">
      <c r="K632" s="48">
        <v>44121</v>
      </c>
      <c r="L632" s="30">
        <v>96.730500000000006</v>
      </c>
    </row>
    <row r="633" spans="11:12" x14ac:dyDescent="0.25">
      <c r="K633" s="48">
        <v>44128</v>
      </c>
      <c r="L633" s="30">
        <v>96.484099999999998</v>
      </c>
    </row>
    <row r="634" spans="11:12" x14ac:dyDescent="0.25">
      <c r="K634" s="48">
        <v>44135</v>
      </c>
      <c r="L634" s="30">
        <v>95.738699999999994</v>
      </c>
    </row>
    <row r="635" spans="11:12" x14ac:dyDescent="0.25">
      <c r="K635" s="48">
        <v>44142</v>
      </c>
      <c r="L635" s="30">
        <v>98.389099999999999</v>
      </c>
    </row>
    <row r="636" spans="11:12" x14ac:dyDescent="0.25">
      <c r="K636" s="48">
        <v>44149</v>
      </c>
      <c r="L636" s="30">
        <v>98.627600000000001</v>
      </c>
    </row>
    <row r="637" spans="11:12" x14ac:dyDescent="0.25">
      <c r="K637" s="48">
        <v>44156</v>
      </c>
      <c r="L637" s="30">
        <v>100.0138</v>
      </c>
    </row>
    <row r="638" spans="11:12" x14ac:dyDescent="0.25">
      <c r="K638" s="48">
        <v>44163</v>
      </c>
      <c r="L638" s="30">
        <v>100.52849999999999</v>
      </c>
    </row>
    <row r="639" spans="11:12" x14ac:dyDescent="0.25">
      <c r="K639" s="48">
        <v>44170</v>
      </c>
      <c r="L639" s="30">
        <v>102.7071</v>
      </c>
    </row>
    <row r="640" spans="11:12" x14ac:dyDescent="0.25">
      <c r="K640" s="48">
        <v>44177</v>
      </c>
      <c r="L640" s="30">
        <v>104.00190000000001</v>
      </c>
    </row>
    <row r="641" spans="11:12" x14ac:dyDescent="0.25">
      <c r="K641" s="48">
        <v>44184</v>
      </c>
      <c r="L641" s="30">
        <v>103.62909999999999</v>
      </c>
    </row>
    <row r="642" spans="11:12" x14ac:dyDescent="0.25">
      <c r="K642" s="48">
        <v>44191</v>
      </c>
      <c r="L642" s="30">
        <v>98.077500000000001</v>
      </c>
    </row>
    <row r="643" spans="11:12" x14ac:dyDescent="0.25">
      <c r="K643" s="48">
        <v>44198</v>
      </c>
      <c r="L643" s="30">
        <v>94.629199999999997</v>
      </c>
    </row>
    <row r="644" spans="11:12" x14ac:dyDescent="0.25">
      <c r="K644" s="48">
        <v>44205</v>
      </c>
      <c r="L644" s="30">
        <v>97.163600000000002</v>
      </c>
    </row>
    <row r="645" spans="11:12" x14ac:dyDescent="0.25">
      <c r="K645" s="48">
        <v>44212</v>
      </c>
      <c r="L645" s="30">
        <v>98.372600000000006</v>
      </c>
    </row>
    <row r="646" spans="11:12" x14ac:dyDescent="0.25">
      <c r="K646" s="48">
        <v>44219</v>
      </c>
      <c r="L646" s="30">
        <v>98.637100000000004</v>
      </c>
    </row>
    <row r="647" spans="11:12" x14ac:dyDescent="0.25">
      <c r="K647" s="48">
        <v>44226</v>
      </c>
      <c r="L647" s="30">
        <v>98.792299999999997</v>
      </c>
    </row>
    <row r="648" spans="11:12" x14ac:dyDescent="0.25">
      <c r="K648" s="48">
        <v>44233</v>
      </c>
      <c r="L648" s="30">
        <v>100.6447</v>
      </c>
    </row>
    <row r="649" spans="11:12" x14ac:dyDescent="0.25">
      <c r="K649" s="48">
        <v>44240</v>
      </c>
      <c r="L649" s="30">
        <v>102.4872</v>
      </c>
    </row>
    <row r="650" spans="11:12" x14ac:dyDescent="0.25">
      <c r="K650" s="48">
        <v>44247</v>
      </c>
      <c r="L650" s="30">
        <v>101.96380000000001</v>
      </c>
    </row>
    <row r="651" spans="11:12" x14ac:dyDescent="0.25">
      <c r="K651" s="48">
        <v>44254</v>
      </c>
      <c r="L651" s="30">
        <v>101.3006</v>
      </c>
    </row>
    <row r="652" spans="11:12" x14ac:dyDescent="0.25">
      <c r="K652" s="48">
        <v>44261</v>
      </c>
      <c r="L652" s="30">
        <v>102.0453</v>
      </c>
    </row>
    <row r="653" spans="11:12" x14ac:dyDescent="0.25">
      <c r="K653" s="48">
        <v>44268</v>
      </c>
      <c r="L653" s="30">
        <v>103.3047</v>
      </c>
    </row>
    <row r="654" spans="11:12" x14ac:dyDescent="0.25">
      <c r="K654" s="48">
        <v>44275</v>
      </c>
      <c r="L654" s="30">
        <v>103.87949999999999</v>
      </c>
    </row>
    <row r="655" spans="11:12" x14ac:dyDescent="0.25">
      <c r="K655" s="48">
        <v>44282</v>
      </c>
      <c r="L655" s="30">
        <v>102.8545</v>
      </c>
    </row>
    <row r="656" spans="11:12" x14ac:dyDescent="0.25">
      <c r="K656" s="48">
        <v>44289</v>
      </c>
      <c r="L656" s="30">
        <v>103.437</v>
      </c>
    </row>
    <row r="657" spans="11:12" x14ac:dyDescent="0.25">
      <c r="K657" s="48">
        <v>44296</v>
      </c>
      <c r="L657" s="30">
        <v>102.3877</v>
      </c>
    </row>
    <row r="658" spans="11:12" x14ac:dyDescent="0.25">
      <c r="K658" s="48">
        <v>44303</v>
      </c>
      <c r="L658" s="30">
        <v>102.5879</v>
      </c>
    </row>
    <row r="659" spans="11:12" x14ac:dyDescent="0.25">
      <c r="K659" s="48">
        <v>44310</v>
      </c>
      <c r="L659" s="30">
        <v>101.8327</v>
      </c>
    </row>
    <row r="660" spans="11:12" x14ac:dyDescent="0.25">
      <c r="K660" s="48">
        <v>44317</v>
      </c>
      <c r="L660" s="30">
        <v>102.1264</v>
      </c>
    </row>
    <row r="661" spans="11:12" x14ac:dyDescent="0.25">
      <c r="K661" s="48">
        <v>44324</v>
      </c>
      <c r="L661" s="30">
        <v>102.3997</v>
      </c>
    </row>
    <row r="662" spans="11:12" x14ac:dyDescent="0.25">
      <c r="K662" s="48">
        <v>44331</v>
      </c>
      <c r="L662" s="30">
        <v>102.47799999999999</v>
      </c>
    </row>
    <row r="663" spans="11:12" x14ac:dyDescent="0.25">
      <c r="K663" s="48">
        <v>44338</v>
      </c>
      <c r="L663" s="30">
        <v>103.5728</v>
      </c>
    </row>
    <row r="664" spans="11:12" x14ac:dyDescent="0.25">
      <c r="K664" s="48">
        <v>44345</v>
      </c>
      <c r="L664" s="30">
        <v>102.5749</v>
      </c>
    </row>
    <row r="665" spans="11:12" x14ac:dyDescent="0.25">
      <c r="K665" s="48">
        <v>44352</v>
      </c>
      <c r="L665" s="30">
        <v>102.1639</v>
      </c>
    </row>
    <row r="666" spans="11:12" x14ac:dyDescent="0.25">
      <c r="K666" s="48">
        <v>44359</v>
      </c>
      <c r="L666" s="30">
        <v>102.6778</v>
      </c>
    </row>
    <row r="667" spans="11:12" x14ac:dyDescent="0.25">
      <c r="K667" s="48">
        <v>44366</v>
      </c>
      <c r="L667" s="30">
        <v>103.8425</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7898-4A25-4039-B802-9ED6512CAA0D}">
  <sheetPr codeName="Sheet9">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38</v>
      </c>
    </row>
    <row r="2" spans="1:12" ht="19.5" customHeight="1" x14ac:dyDescent="0.3">
      <c r="A2" s="51" t="str">
        <f>"Weekly Payroll Jobs and Wages in Australia - " &amp;$L$1</f>
        <v>Weekly Payroll Jobs and Wages in Australia - Northern Territory</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Northern Territory</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Northern Territory</v>
      </c>
      <c r="C10" s="73"/>
      <c r="D10" s="73"/>
      <c r="E10" s="73"/>
      <c r="F10" s="73"/>
      <c r="G10" s="73"/>
      <c r="H10" s="73"/>
      <c r="I10" s="74"/>
      <c r="J10" s="21"/>
      <c r="K10" s="37"/>
      <c r="L10" s="30"/>
    </row>
    <row r="11" spans="1:12" x14ac:dyDescent="0.25">
      <c r="A11" s="42" t="s">
        <v>30</v>
      </c>
      <c r="B11" s="21">
        <v>8.1207625148524976E-2</v>
      </c>
      <c r="C11" s="21">
        <v>1.2602681825610862E-2</v>
      </c>
      <c r="D11" s="21">
        <v>2.6614757493537144E-3</v>
      </c>
      <c r="E11" s="21">
        <v>1.6066295903531813E-3</v>
      </c>
      <c r="F11" s="21">
        <v>8.7701229848133222E-2</v>
      </c>
      <c r="G11" s="21">
        <v>7.4586775461247257E-3</v>
      </c>
      <c r="H11" s="21">
        <v>2.3666191822999672E-3</v>
      </c>
      <c r="I11" s="43">
        <v>7.3732914223585411E-3</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5.8805446836268871E-2</v>
      </c>
      <c r="C13" s="21">
        <v>1.2122887925885895E-2</v>
      </c>
      <c r="D13" s="21">
        <v>1.3095487560637054E-3</v>
      </c>
      <c r="E13" s="21">
        <v>2.6108595754550379E-3</v>
      </c>
      <c r="F13" s="21">
        <v>7.1708636139792503E-2</v>
      </c>
      <c r="G13" s="21">
        <v>1.2273129575852915E-2</v>
      </c>
      <c r="H13" s="21">
        <v>-2.6389992835418319E-3</v>
      </c>
      <c r="I13" s="43">
        <v>1.5536164679469389E-2</v>
      </c>
      <c r="J13" s="21"/>
      <c r="K13" s="29"/>
      <c r="L13" s="30"/>
    </row>
    <row r="14" spans="1:12" x14ac:dyDescent="0.25">
      <c r="A14" s="44" t="s">
        <v>27</v>
      </c>
      <c r="B14" s="21">
        <v>7.2537589636826327E-2</v>
      </c>
      <c r="C14" s="21">
        <v>1.1109994316240934E-2</v>
      </c>
      <c r="D14" s="21">
        <v>3.4744172200766865E-3</v>
      </c>
      <c r="E14" s="21">
        <v>6.4437936993755329E-4</v>
      </c>
      <c r="F14" s="21">
        <v>9.6583173180905479E-2</v>
      </c>
      <c r="G14" s="21">
        <v>-1.0488242794925995E-4</v>
      </c>
      <c r="H14" s="21">
        <v>8.1733924897737786E-3</v>
      </c>
      <c r="I14" s="43">
        <v>-2.8324569940130218E-3</v>
      </c>
      <c r="J14" s="21"/>
      <c r="K14" s="26"/>
      <c r="L14" s="30"/>
    </row>
    <row r="15" spans="1:12" x14ac:dyDescent="0.25">
      <c r="A15" s="44" t="s">
        <v>68</v>
      </c>
      <c r="B15" s="21">
        <v>0.18382556529764638</v>
      </c>
      <c r="C15" s="21">
        <v>1.1974382592470523E-2</v>
      </c>
      <c r="D15" s="21">
        <v>1.2789409997414181E-2</v>
      </c>
      <c r="E15" s="21">
        <v>8.1152129397645822E-3</v>
      </c>
      <c r="F15" s="21">
        <v>0.33698725112508954</v>
      </c>
      <c r="G15" s="21">
        <v>-3.391086901809226E-2</v>
      </c>
      <c r="H15" s="21">
        <v>3.1321792426571848E-2</v>
      </c>
      <c r="I15" s="43">
        <v>-1.7921042106095464E-2</v>
      </c>
      <c r="J15" s="21"/>
      <c r="K15" s="38"/>
      <c r="L15" s="30"/>
    </row>
    <row r="16" spans="1:12" x14ac:dyDescent="0.25">
      <c r="A16" s="44" t="s">
        <v>46</v>
      </c>
      <c r="B16" s="21">
        <v>2.9929071075673885E-2</v>
      </c>
      <c r="C16" s="21">
        <v>6.9224953120718968E-3</v>
      </c>
      <c r="D16" s="21">
        <v>4.4522645490929769E-4</v>
      </c>
      <c r="E16" s="21">
        <v>2.7931776326606261E-3</v>
      </c>
      <c r="F16" s="21">
        <v>5.0700092253763707E-2</v>
      </c>
      <c r="G16" s="21">
        <v>-1.4264707139242994E-2</v>
      </c>
      <c r="H16" s="21">
        <v>-2.6212369537932378E-3</v>
      </c>
      <c r="I16" s="43">
        <v>2.1153600699430619E-4</v>
      </c>
      <c r="J16" s="21"/>
      <c r="K16" s="29"/>
      <c r="L16" s="30"/>
    </row>
    <row r="17" spans="1:12" x14ac:dyDescent="0.25">
      <c r="A17" s="44" t="s">
        <v>47</v>
      </c>
      <c r="B17" s="21">
        <v>8.6621683790829573E-2</v>
      </c>
      <c r="C17" s="21">
        <v>9.1370290894550177E-3</v>
      </c>
      <c r="D17" s="21">
        <v>-1.0784505837025948E-3</v>
      </c>
      <c r="E17" s="21">
        <v>2.0430008415681655E-3</v>
      </c>
      <c r="F17" s="21">
        <v>0.10566199250636443</v>
      </c>
      <c r="G17" s="21">
        <v>1.4384842069158355E-2</v>
      </c>
      <c r="H17" s="21">
        <v>5.9003925466374341E-3</v>
      </c>
      <c r="I17" s="43">
        <v>1.5326200601572193E-2</v>
      </c>
      <c r="J17" s="21"/>
      <c r="K17" s="29"/>
      <c r="L17" s="30"/>
    </row>
    <row r="18" spans="1:12" x14ac:dyDescent="0.25">
      <c r="A18" s="44" t="s">
        <v>48</v>
      </c>
      <c r="B18" s="21">
        <v>7.1930243669374061E-2</v>
      </c>
      <c r="C18" s="21">
        <v>1.3181680855109068E-2</v>
      </c>
      <c r="D18" s="21">
        <v>4.4178177556160048E-3</v>
      </c>
      <c r="E18" s="21">
        <v>-5.2620792909441327E-4</v>
      </c>
      <c r="F18" s="21">
        <v>5.4894615200304475E-2</v>
      </c>
      <c r="G18" s="21">
        <v>7.1828805984366362E-3</v>
      </c>
      <c r="H18" s="21">
        <v>5.9192151864202458E-3</v>
      </c>
      <c r="I18" s="43">
        <v>1.4522740625342312E-3</v>
      </c>
      <c r="J18" s="21"/>
      <c r="K18" s="29"/>
      <c r="L18" s="30"/>
    </row>
    <row r="19" spans="1:12" ht="17.25" customHeight="1" x14ac:dyDescent="0.25">
      <c r="A19" s="44" t="s">
        <v>49</v>
      </c>
      <c r="B19" s="21">
        <v>8.3916736451728591E-2</v>
      </c>
      <c r="C19" s="21">
        <v>1.9648621715499859E-2</v>
      </c>
      <c r="D19" s="21">
        <v>4.1254605471316985E-3</v>
      </c>
      <c r="E19" s="21">
        <v>-9.419237518248913E-5</v>
      </c>
      <c r="F19" s="21">
        <v>8.5821131412676221E-2</v>
      </c>
      <c r="G19" s="21">
        <v>1.9832110912023415E-2</v>
      </c>
      <c r="H19" s="21">
        <v>-2.5523171999350946E-3</v>
      </c>
      <c r="I19" s="43">
        <v>1.0718786847299544E-2</v>
      </c>
      <c r="J19" s="61"/>
      <c r="K19" s="31"/>
      <c r="L19" s="30"/>
    </row>
    <row r="20" spans="1:12" x14ac:dyDescent="0.25">
      <c r="A20" s="44" t="s">
        <v>50</v>
      </c>
      <c r="B20" s="21">
        <v>0.14098079845282485</v>
      </c>
      <c r="C20" s="21">
        <v>2.0149646386921516E-2</v>
      </c>
      <c r="D20" s="21">
        <v>6.4545688282220404E-3</v>
      </c>
      <c r="E20" s="21">
        <v>2.0819240152682994E-3</v>
      </c>
      <c r="F20" s="21">
        <v>0.16560902138051792</v>
      </c>
      <c r="G20" s="21">
        <v>6.1546982052198551E-3</v>
      </c>
      <c r="H20" s="21">
        <v>-1.0453053560688375E-4</v>
      </c>
      <c r="I20" s="43">
        <v>4.7316395743031148E-3</v>
      </c>
      <c r="J20" s="19"/>
      <c r="K20" s="25"/>
      <c r="L20" s="30"/>
    </row>
    <row r="21" spans="1:12" ht="15.75" thickBot="1" x14ac:dyDescent="0.3">
      <c r="A21" s="45" t="s">
        <v>51</v>
      </c>
      <c r="B21" s="46">
        <v>0.197941507311586</v>
      </c>
      <c r="C21" s="46">
        <v>2.4364202993343742E-2</v>
      </c>
      <c r="D21" s="46">
        <v>1.5423245840897604E-3</v>
      </c>
      <c r="E21" s="46">
        <v>1.3277836371854423E-3</v>
      </c>
      <c r="F21" s="46">
        <v>8.9084140669082101E-2</v>
      </c>
      <c r="G21" s="46">
        <v>-2.9161108240975842E-2</v>
      </c>
      <c r="H21" s="46">
        <v>-4.2567967691913844E-2</v>
      </c>
      <c r="I21" s="47">
        <v>4.1133785168626646E-2</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Northern Territory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Northern Territory</v>
      </c>
      <c r="B36" s="19"/>
      <c r="C36" s="19"/>
      <c r="D36" s="19"/>
      <c r="E36" s="19"/>
      <c r="F36" s="19"/>
      <c r="G36" s="19"/>
      <c r="H36" s="19"/>
      <c r="I36" s="19"/>
      <c r="J36" s="19"/>
      <c r="K36" s="29" t="s">
        <v>68</v>
      </c>
      <c r="L36" s="30">
        <v>96.45</v>
      </c>
    </row>
    <row r="37" spans="1:12" x14ac:dyDescent="0.25">
      <c r="B37" s="19"/>
      <c r="C37" s="19"/>
      <c r="D37" s="19"/>
      <c r="E37" s="19"/>
      <c r="F37" s="19"/>
      <c r="G37" s="19"/>
      <c r="H37" s="19"/>
      <c r="I37" s="19"/>
      <c r="J37" s="19"/>
      <c r="K37" s="29" t="s">
        <v>46</v>
      </c>
      <c r="L37" s="30">
        <v>102.66</v>
      </c>
    </row>
    <row r="38" spans="1:12" x14ac:dyDescent="0.25">
      <c r="B38" s="19"/>
      <c r="C38" s="19"/>
      <c r="D38" s="19"/>
      <c r="E38" s="19"/>
      <c r="F38" s="19"/>
      <c r="G38" s="19"/>
      <c r="H38" s="19"/>
      <c r="I38" s="19"/>
      <c r="J38" s="19"/>
      <c r="K38" s="29" t="s">
        <v>47</v>
      </c>
      <c r="L38" s="30">
        <v>105.48</v>
      </c>
    </row>
    <row r="39" spans="1:12" x14ac:dyDescent="0.25">
      <c r="K39" s="31" t="s">
        <v>48</v>
      </c>
      <c r="L39" s="30">
        <v>103.99</v>
      </c>
    </row>
    <row r="40" spans="1:12" x14ac:dyDescent="0.25">
      <c r="K40" s="25" t="s">
        <v>49</v>
      </c>
      <c r="L40" s="30">
        <v>105.87</v>
      </c>
    </row>
    <row r="41" spans="1:12" x14ac:dyDescent="0.25">
      <c r="K41" s="25" t="s">
        <v>50</v>
      </c>
      <c r="L41" s="30">
        <v>109.8</v>
      </c>
    </row>
    <row r="42" spans="1:12" x14ac:dyDescent="0.25">
      <c r="K42" s="25" t="s">
        <v>51</v>
      </c>
      <c r="L42" s="30">
        <v>117.75</v>
      </c>
    </row>
    <row r="43" spans="1:12" x14ac:dyDescent="0.25">
      <c r="K43" s="25"/>
      <c r="L43" s="30"/>
    </row>
    <row r="44" spans="1:12" x14ac:dyDescent="0.25">
      <c r="K44" s="30"/>
      <c r="L44" s="30" t="s">
        <v>23</v>
      </c>
    </row>
    <row r="45" spans="1:12" x14ac:dyDescent="0.25">
      <c r="K45" s="29" t="s">
        <v>68</v>
      </c>
      <c r="L45" s="30">
        <v>94.16</v>
      </c>
    </row>
    <row r="46" spans="1:12" ht="15.4" customHeight="1" x14ac:dyDescent="0.25">
      <c r="A46" s="56" t="str">
        <f>"Indexed number of payroll jobs held by women by age group, "&amp;$L$1</f>
        <v>Indexed number of payroll jobs held by women by age group, Northern Territory</v>
      </c>
      <c r="B46" s="19"/>
      <c r="C46" s="19"/>
      <c r="D46" s="19"/>
      <c r="E46" s="19"/>
      <c r="F46" s="19"/>
      <c r="G46" s="19"/>
      <c r="H46" s="19"/>
      <c r="I46" s="19"/>
      <c r="J46" s="19"/>
      <c r="K46" s="29" t="s">
        <v>46</v>
      </c>
      <c r="L46" s="30">
        <v>103.62</v>
      </c>
    </row>
    <row r="47" spans="1:12" ht="15.4" customHeight="1" x14ac:dyDescent="0.25">
      <c r="B47" s="19"/>
      <c r="C47" s="19"/>
      <c r="D47" s="19"/>
      <c r="E47" s="19"/>
      <c r="F47" s="19"/>
      <c r="G47" s="19"/>
      <c r="H47" s="19"/>
      <c r="I47" s="19"/>
      <c r="J47" s="19"/>
      <c r="K47" s="29" t="s">
        <v>47</v>
      </c>
      <c r="L47" s="30">
        <v>106.84</v>
      </c>
    </row>
    <row r="48" spans="1:12" ht="15.4" customHeight="1" x14ac:dyDescent="0.25">
      <c r="B48" s="19"/>
      <c r="C48" s="19"/>
      <c r="D48" s="19"/>
      <c r="E48" s="19"/>
      <c r="F48" s="19"/>
      <c r="G48" s="19"/>
      <c r="H48" s="19"/>
      <c r="I48" s="19"/>
      <c r="J48" s="19"/>
      <c r="K48" s="31" t="s">
        <v>48</v>
      </c>
      <c r="L48" s="30">
        <v>104.58</v>
      </c>
    </row>
    <row r="49" spans="1:12" ht="15.4" customHeight="1" x14ac:dyDescent="0.25">
      <c r="B49" s="19"/>
      <c r="C49" s="19"/>
      <c r="D49" s="19"/>
      <c r="E49" s="19"/>
      <c r="F49" s="19"/>
      <c r="G49" s="19"/>
      <c r="H49" s="19"/>
      <c r="I49" s="19"/>
      <c r="J49" s="19"/>
      <c r="K49" s="25" t="s">
        <v>49</v>
      </c>
      <c r="L49" s="30">
        <v>107.8</v>
      </c>
    </row>
    <row r="50" spans="1:12" ht="15.4" customHeight="1" x14ac:dyDescent="0.25">
      <c r="B50" s="19"/>
      <c r="C50" s="19"/>
      <c r="D50" s="19"/>
      <c r="E50" s="19"/>
      <c r="F50" s="19"/>
      <c r="G50" s="19"/>
      <c r="H50" s="19"/>
      <c r="I50" s="19"/>
      <c r="J50" s="19"/>
      <c r="K50" s="25" t="s">
        <v>50</v>
      </c>
      <c r="L50" s="30">
        <v>112.16</v>
      </c>
    </row>
    <row r="51" spans="1:12" ht="15.4" customHeight="1" x14ac:dyDescent="0.25">
      <c r="B51" s="19"/>
      <c r="C51" s="19"/>
      <c r="D51" s="19"/>
      <c r="E51" s="19"/>
      <c r="F51" s="19"/>
      <c r="G51" s="19"/>
      <c r="H51" s="19"/>
      <c r="I51" s="19"/>
      <c r="J51" s="19"/>
      <c r="K51" s="25" t="s">
        <v>51</v>
      </c>
      <c r="L51" s="30">
        <v>118.27</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94.05</v>
      </c>
    </row>
    <row r="55" spans="1:12" ht="15.4" customHeight="1" x14ac:dyDescent="0.25">
      <c r="A55" s="56" t="str">
        <f>"Change in payroll jobs since week ending "&amp;TEXT($L$3,"dd mmmm yyyy")&amp;" by Industry, "&amp;$L$1</f>
        <v>Change in payroll jobs since week ending 14 March 2020 by Industry, Northern Territory</v>
      </c>
      <c r="B55" s="19"/>
      <c r="C55" s="19"/>
      <c r="D55" s="19"/>
      <c r="E55" s="19"/>
      <c r="F55" s="19"/>
      <c r="G55" s="19"/>
      <c r="H55" s="19"/>
      <c r="I55" s="19"/>
      <c r="J55" s="19"/>
      <c r="K55" s="29" t="s">
        <v>46</v>
      </c>
      <c r="L55" s="30">
        <v>103.86</v>
      </c>
    </row>
    <row r="56" spans="1:12" ht="15.4" customHeight="1" x14ac:dyDescent="0.25">
      <c r="B56" s="19"/>
      <c r="C56" s="19"/>
      <c r="D56" s="19"/>
      <c r="E56" s="19"/>
      <c r="F56" s="19"/>
      <c r="G56" s="19"/>
      <c r="H56" s="19"/>
      <c r="I56" s="19"/>
      <c r="J56" s="19"/>
      <c r="K56" s="29" t="s">
        <v>47</v>
      </c>
      <c r="L56" s="30">
        <v>106.66</v>
      </c>
    </row>
    <row r="57" spans="1:12" ht="15.4" customHeight="1" x14ac:dyDescent="0.25">
      <c r="B57" s="19"/>
      <c r="C57" s="19"/>
      <c r="D57" s="19"/>
      <c r="E57" s="19"/>
      <c r="F57" s="19"/>
      <c r="G57" s="19"/>
      <c r="H57" s="19"/>
      <c r="I57" s="19"/>
      <c r="J57" s="19"/>
      <c r="K57" s="31" t="s">
        <v>48</v>
      </c>
      <c r="L57" s="30">
        <v>104.88</v>
      </c>
    </row>
    <row r="58" spans="1:12" ht="15.4" customHeight="1" x14ac:dyDescent="0.25">
      <c r="A58" s="19"/>
      <c r="B58" s="19"/>
      <c r="C58" s="19"/>
      <c r="D58" s="19"/>
      <c r="E58" s="19"/>
      <c r="F58" s="19"/>
      <c r="G58" s="19"/>
      <c r="H58" s="19"/>
      <c r="I58" s="19"/>
      <c r="J58" s="19"/>
      <c r="K58" s="25" t="s">
        <v>49</v>
      </c>
      <c r="L58" s="30">
        <v>108.06</v>
      </c>
    </row>
    <row r="59" spans="1:12" ht="15.4" customHeight="1" x14ac:dyDescent="0.25">
      <c r="B59" s="19"/>
      <c r="C59" s="19"/>
      <c r="D59" s="19"/>
      <c r="E59" s="19"/>
      <c r="F59" s="19"/>
      <c r="G59" s="19"/>
      <c r="H59" s="19"/>
      <c r="I59" s="19"/>
      <c r="J59" s="19"/>
      <c r="K59" s="25" t="s">
        <v>50</v>
      </c>
      <c r="L59" s="30">
        <v>112.59</v>
      </c>
    </row>
    <row r="60" spans="1:12" ht="15.4" customHeight="1" x14ac:dyDescent="0.25">
      <c r="K60" s="25" t="s">
        <v>51</v>
      </c>
      <c r="L60" s="30">
        <v>118.12</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95.82</v>
      </c>
    </row>
    <row r="66" spans="1:12" ht="15.4" customHeight="1" x14ac:dyDescent="0.25">
      <c r="K66" s="29" t="s">
        <v>46</v>
      </c>
      <c r="L66" s="30">
        <v>100.34</v>
      </c>
    </row>
    <row r="67" spans="1:12" ht="15.4" customHeight="1" x14ac:dyDescent="0.25">
      <c r="K67" s="29" t="s">
        <v>47</v>
      </c>
      <c r="L67" s="30">
        <v>109.17</v>
      </c>
    </row>
    <row r="68" spans="1:12" ht="15.4" customHeight="1" x14ac:dyDescent="0.25">
      <c r="K68" s="31" t="s">
        <v>48</v>
      </c>
      <c r="L68" s="30">
        <v>107.35</v>
      </c>
    </row>
    <row r="69" spans="1:12" ht="15.4" customHeight="1" x14ac:dyDescent="0.25">
      <c r="K69" s="25" t="s">
        <v>49</v>
      </c>
      <c r="L69" s="30">
        <v>106.75</v>
      </c>
    </row>
    <row r="70" spans="1:12" ht="15.4" customHeight="1" x14ac:dyDescent="0.25">
      <c r="K70" s="25" t="s">
        <v>50</v>
      </c>
      <c r="L70" s="30">
        <v>114.09</v>
      </c>
    </row>
    <row r="71" spans="1:12" ht="15.4" customHeight="1" x14ac:dyDescent="0.25">
      <c r="K71" s="25" t="s">
        <v>51</v>
      </c>
      <c r="L71" s="30">
        <v>115.93</v>
      </c>
    </row>
    <row r="72" spans="1:12" ht="15.4" customHeight="1" x14ac:dyDescent="0.25">
      <c r="K72" s="25"/>
      <c r="L72" s="30"/>
    </row>
    <row r="73" spans="1:12" ht="15.4" customHeight="1" x14ac:dyDescent="0.25">
      <c r="K73" s="26"/>
      <c r="L73" s="30" t="s">
        <v>23</v>
      </c>
    </row>
    <row r="74" spans="1:12" ht="15.4" customHeight="1" x14ac:dyDescent="0.25">
      <c r="K74" s="29" t="s">
        <v>68</v>
      </c>
      <c r="L74" s="30">
        <v>95.79</v>
      </c>
    </row>
    <row r="75" spans="1:12" ht="15.4" customHeight="1" x14ac:dyDescent="0.25">
      <c r="K75" s="29" t="s">
        <v>46</v>
      </c>
      <c r="L75" s="30">
        <v>100.51</v>
      </c>
    </row>
    <row r="76" spans="1:12" ht="15.4" customHeight="1" x14ac:dyDescent="0.25">
      <c r="K76" s="29" t="s">
        <v>47</v>
      </c>
      <c r="L76" s="30">
        <v>109.9</v>
      </c>
    </row>
    <row r="77" spans="1:12" ht="15.4" customHeight="1" x14ac:dyDescent="0.25">
      <c r="A77" s="56" t="str">
        <f>"Distribution of payroll jobs by industry, "&amp;$L$1</f>
        <v>Distribution of payroll jobs by industry, Northern Territory</v>
      </c>
      <c r="K77" s="31" t="s">
        <v>48</v>
      </c>
      <c r="L77" s="30">
        <v>108.56</v>
      </c>
    </row>
    <row r="78" spans="1:12" ht="15.4" customHeight="1" x14ac:dyDescent="0.25">
      <c r="K78" s="25" t="s">
        <v>49</v>
      </c>
      <c r="L78" s="30">
        <v>108.1</v>
      </c>
    </row>
    <row r="79" spans="1:12" ht="15.4" customHeight="1" x14ac:dyDescent="0.25">
      <c r="K79" s="25" t="s">
        <v>50</v>
      </c>
      <c r="L79" s="30">
        <v>114.69</v>
      </c>
    </row>
    <row r="80" spans="1:12" ht="15.4" customHeight="1" x14ac:dyDescent="0.25">
      <c r="K80" s="25" t="s">
        <v>51</v>
      </c>
      <c r="L80" s="30">
        <v>121.3</v>
      </c>
    </row>
    <row r="81" spans="1:12" ht="15.4" customHeight="1" x14ac:dyDescent="0.25">
      <c r="K81" s="25"/>
      <c r="L81" s="30"/>
    </row>
    <row r="82" spans="1:12" ht="15.4" customHeight="1" x14ac:dyDescent="0.25">
      <c r="K82" s="27"/>
      <c r="L82" s="30" t="s">
        <v>22</v>
      </c>
    </row>
    <row r="83" spans="1:12" ht="15.4" customHeight="1" x14ac:dyDescent="0.25">
      <c r="K83" s="29" t="s">
        <v>68</v>
      </c>
      <c r="L83" s="30">
        <v>97.7</v>
      </c>
    </row>
    <row r="84" spans="1:12" ht="15.4" customHeight="1" x14ac:dyDescent="0.25">
      <c r="K84" s="29" t="s">
        <v>46</v>
      </c>
      <c r="L84" s="30">
        <v>100.32</v>
      </c>
    </row>
    <row r="85" spans="1:12" ht="15.4" customHeight="1" x14ac:dyDescent="0.25">
      <c r="K85" s="29" t="s">
        <v>47</v>
      </c>
      <c r="L85" s="30">
        <v>109.87</v>
      </c>
    </row>
    <row r="86" spans="1:12" ht="15.4" customHeight="1" x14ac:dyDescent="0.25">
      <c r="K86" s="31" t="s">
        <v>48</v>
      </c>
      <c r="L86" s="30">
        <v>109.19</v>
      </c>
    </row>
    <row r="87" spans="1:12" ht="15.4" customHeight="1" x14ac:dyDescent="0.25">
      <c r="K87" s="25" t="s">
        <v>49</v>
      </c>
      <c r="L87" s="30">
        <v>108.73</v>
      </c>
    </row>
    <row r="88" spans="1:12" ht="15.4" customHeight="1" x14ac:dyDescent="0.25">
      <c r="K88" s="25" t="s">
        <v>50</v>
      </c>
      <c r="L88" s="30">
        <v>115.75</v>
      </c>
    </row>
    <row r="89" spans="1:12" ht="15.4" customHeight="1" x14ac:dyDescent="0.25">
      <c r="K89" s="25" t="s">
        <v>51</v>
      </c>
      <c r="L89" s="30">
        <v>121.9</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8.4099999999999994E-2</v>
      </c>
    </row>
    <row r="95" spans="1:12" ht="15" customHeight="1" x14ac:dyDescent="0.25">
      <c r="A95" s="19"/>
      <c r="B95" s="19"/>
      <c r="C95" s="19"/>
      <c r="D95" s="19"/>
      <c r="E95" s="19"/>
      <c r="F95" s="19"/>
      <c r="G95" s="19"/>
      <c r="H95" s="19"/>
      <c r="I95" s="19"/>
      <c r="J95" s="19"/>
      <c r="K95" s="26" t="s">
        <v>0</v>
      </c>
      <c r="L95" s="29">
        <v>0.02</v>
      </c>
    </row>
    <row r="96" spans="1:12" ht="15" customHeight="1" x14ac:dyDescent="0.25">
      <c r="B96" s="19"/>
      <c r="C96" s="19"/>
      <c r="D96" s="19"/>
      <c r="E96" s="19"/>
      <c r="F96" s="19"/>
      <c r="G96" s="19"/>
      <c r="H96" s="19"/>
      <c r="I96" s="19"/>
      <c r="J96" s="19"/>
      <c r="K96" s="26" t="s">
        <v>1</v>
      </c>
      <c r="L96" s="29">
        <v>8.43E-2</v>
      </c>
    </row>
    <row r="97" spans="1:12" ht="15" customHeight="1" x14ac:dyDescent="0.25">
      <c r="B97" s="19"/>
      <c r="C97" s="19"/>
      <c r="D97" s="19"/>
      <c r="E97" s="19"/>
      <c r="F97" s="19"/>
      <c r="G97" s="19"/>
      <c r="H97" s="19"/>
      <c r="I97" s="19"/>
      <c r="J97" s="19"/>
      <c r="K97" s="26" t="s">
        <v>18</v>
      </c>
      <c r="L97" s="29">
        <v>3.7999999999999999E-2</v>
      </c>
    </row>
    <row r="98" spans="1:12" ht="15" customHeight="1" x14ac:dyDescent="0.25">
      <c r="A98" s="19"/>
      <c r="B98" s="19"/>
      <c r="C98" s="19"/>
      <c r="D98" s="19"/>
      <c r="E98" s="19"/>
      <c r="F98" s="19"/>
      <c r="G98" s="19"/>
      <c r="H98" s="19"/>
      <c r="I98" s="19"/>
      <c r="J98" s="19"/>
      <c r="K98" s="26" t="s">
        <v>2</v>
      </c>
      <c r="L98" s="29">
        <v>5.1299999999999998E-2</v>
      </c>
    </row>
    <row r="99" spans="1:12" ht="15" customHeight="1" x14ac:dyDescent="0.25">
      <c r="B99" s="19"/>
      <c r="C99" s="19"/>
      <c r="D99" s="19"/>
      <c r="E99" s="19"/>
      <c r="F99" s="19"/>
      <c r="G99" s="19"/>
      <c r="H99" s="19"/>
      <c r="I99" s="19"/>
      <c r="J99" s="19"/>
      <c r="K99" s="26" t="s">
        <v>17</v>
      </c>
      <c r="L99" s="29">
        <v>-3.4599999999999999E-2</v>
      </c>
    </row>
    <row r="100" spans="1:12" ht="15" customHeight="1" x14ac:dyDescent="0.25">
      <c r="A100" s="19"/>
      <c r="B100" s="19"/>
      <c r="C100" s="19"/>
      <c r="D100" s="19"/>
      <c r="E100" s="19"/>
      <c r="F100" s="19"/>
      <c r="G100" s="19"/>
      <c r="H100" s="19"/>
      <c r="I100" s="19"/>
      <c r="J100" s="19"/>
      <c r="K100" s="26" t="s">
        <v>16</v>
      </c>
      <c r="L100" s="29">
        <v>6.2399999999999997E-2</v>
      </c>
    </row>
    <row r="101" spans="1:12" ht="15" customHeight="1" x14ac:dyDescent="0.25">
      <c r="A101" s="19"/>
      <c r="B101" s="19"/>
      <c r="C101" s="19"/>
      <c r="D101" s="19"/>
      <c r="E101" s="19"/>
      <c r="F101" s="19"/>
      <c r="G101" s="19"/>
      <c r="H101" s="19"/>
      <c r="I101" s="19"/>
      <c r="J101" s="19"/>
      <c r="K101" s="26" t="s">
        <v>15</v>
      </c>
      <c r="L101" s="29">
        <v>8.1299999999999997E-2</v>
      </c>
    </row>
    <row r="102" spans="1:12" x14ac:dyDescent="0.25">
      <c r="A102" s="19"/>
      <c r="B102" s="19"/>
      <c r="C102" s="19"/>
      <c r="D102" s="19"/>
      <c r="E102" s="19"/>
      <c r="F102" s="19"/>
      <c r="G102" s="19"/>
      <c r="H102" s="19"/>
      <c r="I102" s="19"/>
      <c r="J102" s="19"/>
      <c r="K102" s="26" t="s">
        <v>14</v>
      </c>
      <c r="L102" s="29">
        <v>-2.3300000000000001E-2</v>
      </c>
    </row>
    <row r="103" spans="1:12" x14ac:dyDescent="0.25">
      <c r="A103" s="19"/>
      <c r="B103" s="19"/>
      <c r="C103" s="19"/>
      <c r="D103" s="19"/>
      <c r="E103" s="19"/>
      <c r="F103" s="19"/>
      <c r="G103" s="19"/>
      <c r="H103" s="19"/>
      <c r="I103" s="19"/>
      <c r="J103" s="19"/>
      <c r="K103" s="26" t="s">
        <v>13</v>
      </c>
      <c r="L103" s="29">
        <v>8.3999999999999995E-3</v>
      </c>
    </row>
    <row r="104" spans="1:12" x14ac:dyDescent="0.25">
      <c r="K104" s="26" t="s">
        <v>12</v>
      </c>
      <c r="L104" s="29">
        <v>0.1888</v>
      </c>
    </row>
    <row r="105" spans="1:12" x14ac:dyDescent="0.25">
      <c r="K105" s="26" t="s">
        <v>11</v>
      </c>
      <c r="L105" s="29">
        <v>-2.5899999999999999E-2</v>
      </c>
    </row>
    <row r="106" spans="1:12" x14ac:dyDescent="0.25">
      <c r="K106" s="26" t="s">
        <v>10</v>
      </c>
      <c r="L106" s="29">
        <v>0.10340000000000001</v>
      </c>
    </row>
    <row r="107" spans="1:12" x14ac:dyDescent="0.25">
      <c r="K107" s="26" t="s">
        <v>9</v>
      </c>
      <c r="L107" s="29">
        <v>0.1057</v>
      </c>
    </row>
    <row r="108" spans="1:12" x14ac:dyDescent="0.25">
      <c r="K108" s="26" t="s">
        <v>8</v>
      </c>
      <c r="L108" s="29">
        <v>0.10299999999999999</v>
      </c>
    </row>
    <row r="109" spans="1:12" x14ac:dyDescent="0.25">
      <c r="K109" s="26" t="s">
        <v>7</v>
      </c>
      <c r="L109" s="29">
        <v>0.1905</v>
      </c>
    </row>
    <row r="110" spans="1:12" x14ac:dyDescent="0.25">
      <c r="K110" s="26" t="s">
        <v>6</v>
      </c>
      <c r="L110" s="29">
        <v>6.6500000000000004E-2</v>
      </c>
    </row>
    <row r="111" spans="1:12" x14ac:dyDescent="0.25">
      <c r="K111" s="26" t="s">
        <v>5</v>
      </c>
      <c r="L111" s="29">
        <v>0.10970000000000001</v>
      </c>
    </row>
    <row r="112" spans="1:12" x14ac:dyDescent="0.25">
      <c r="K112" s="26" t="s">
        <v>3</v>
      </c>
      <c r="L112" s="29">
        <v>0.1694</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1.2500000000000001E-2</v>
      </c>
    </row>
    <row r="117" spans="1:12" x14ac:dyDescent="0.25">
      <c r="K117" s="26" t="s">
        <v>0</v>
      </c>
      <c r="L117" s="29">
        <v>2.52E-2</v>
      </c>
    </row>
    <row r="118" spans="1:12" x14ac:dyDescent="0.25">
      <c r="K118" s="26" t="s">
        <v>1</v>
      </c>
      <c r="L118" s="29">
        <v>2.9700000000000001E-2</v>
      </c>
    </row>
    <row r="119" spans="1:12" x14ac:dyDescent="0.25">
      <c r="K119" s="26" t="s">
        <v>18</v>
      </c>
      <c r="L119" s="29">
        <v>1.44E-2</v>
      </c>
    </row>
    <row r="120" spans="1:12" x14ac:dyDescent="0.25">
      <c r="K120" s="26" t="s">
        <v>2</v>
      </c>
      <c r="L120" s="29">
        <v>7.8899999999999998E-2</v>
      </c>
    </row>
    <row r="121" spans="1:12" x14ac:dyDescent="0.25">
      <c r="K121" s="26" t="s">
        <v>17</v>
      </c>
      <c r="L121" s="29">
        <v>2.63E-2</v>
      </c>
    </row>
    <row r="122" spans="1:12" x14ac:dyDescent="0.25">
      <c r="K122" s="26" t="s">
        <v>16</v>
      </c>
      <c r="L122" s="29">
        <v>8.5500000000000007E-2</v>
      </c>
    </row>
    <row r="123" spans="1:12" x14ac:dyDescent="0.25">
      <c r="K123" s="26" t="s">
        <v>15</v>
      </c>
      <c r="L123" s="29">
        <v>7.4499999999999997E-2</v>
      </c>
    </row>
    <row r="124" spans="1:12" x14ac:dyDescent="0.25">
      <c r="K124" s="26" t="s">
        <v>14</v>
      </c>
      <c r="L124" s="29">
        <v>4.1799999999999997E-2</v>
      </c>
    </row>
    <row r="125" spans="1:12" x14ac:dyDescent="0.25">
      <c r="K125" s="26" t="s">
        <v>13</v>
      </c>
      <c r="L125" s="29">
        <v>5.4999999999999997E-3</v>
      </c>
    </row>
    <row r="126" spans="1:12" x14ac:dyDescent="0.25">
      <c r="K126" s="26" t="s">
        <v>12</v>
      </c>
      <c r="L126" s="29">
        <v>1.38E-2</v>
      </c>
    </row>
    <row r="127" spans="1:12" x14ac:dyDescent="0.25">
      <c r="K127" s="26" t="s">
        <v>11</v>
      </c>
      <c r="L127" s="29">
        <v>1.72E-2</v>
      </c>
    </row>
    <row r="128" spans="1:12" x14ac:dyDescent="0.25">
      <c r="K128" s="26" t="s">
        <v>10</v>
      </c>
      <c r="L128" s="29">
        <v>5.3600000000000002E-2</v>
      </c>
    </row>
    <row r="129" spans="11:12" x14ac:dyDescent="0.25">
      <c r="K129" s="26" t="s">
        <v>9</v>
      </c>
      <c r="L129" s="29">
        <v>5.1200000000000002E-2</v>
      </c>
    </row>
    <row r="130" spans="11:12" x14ac:dyDescent="0.25">
      <c r="K130" s="26" t="s">
        <v>8</v>
      </c>
      <c r="L130" s="29">
        <v>0.1454</v>
      </c>
    </row>
    <row r="131" spans="11:12" x14ac:dyDescent="0.25">
      <c r="K131" s="26" t="s">
        <v>7</v>
      </c>
      <c r="L131" s="29">
        <v>8.5300000000000001E-2</v>
      </c>
    </row>
    <row r="132" spans="11:12" x14ac:dyDescent="0.25">
      <c r="K132" s="26" t="s">
        <v>6</v>
      </c>
      <c r="L132" s="29">
        <v>0.16950000000000001</v>
      </c>
    </row>
    <row r="133" spans="11:12" x14ac:dyDescent="0.25">
      <c r="K133" s="26" t="s">
        <v>5</v>
      </c>
      <c r="L133" s="29">
        <v>1.9599999999999999E-2</v>
      </c>
    </row>
    <row r="134" spans="11:12" x14ac:dyDescent="0.25">
      <c r="K134" s="26" t="s">
        <v>3</v>
      </c>
      <c r="L134" s="29">
        <v>4.5400000000000003E-2</v>
      </c>
    </row>
    <row r="135" spans="11:12" x14ac:dyDescent="0.25">
      <c r="K135" s="22"/>
      <c r="L135" s="33" t="s">
        <v>20</v>
      </c>
    </row>
    <row r="136" spans="11:12" x14ac:dyDescent="0.25">
      <c r="K136" s="26" t="s">
        <v>19</v>
      </c>
      <c r="L136" s="29">
        <v>1.2500000000000001E-2</v>
      </c>
    </row>
    <row r="137" spans="11:12" x14ac:dyDescent="0.25">
      <c r="K137" s="26" t="s">
        <v>0</v>
      </c>
      <c r="L137" s="29">
        <v>2.3800000000000002E-2</v>
      </c>
    </row>
    <row r="138" spans="11:12" x14ac:dyDescent="0.25">
      <c r="K138" s="26" t="s">
        <v>1</v>
      </c>
      <c r="L138" s="29">
        <v>2.9700000000000001E-2</v>
      </c>
    </row>
    <row r="139" spans="11:12" x14ac:dyDescent="0.25">
      <c r="K139" s="26" t="s">
        <v>18</v>
      </c>
      <c r="L139" s="29">
        <v>1.38E-2</v>
      </c>
    </row>
    <row r="140" spans="11:12" x14ac:dyDescent="0.25">
      <c r="K140" s="26" t="s">
        <v>2</v>
      </c>
      <c r="L140" s="29">
        <v>7.6700000000000004E-2</v>
      </c>
    </row>
    <row r="141" spans="11:12" x14ac:dyDescent="0.25">
      <c r="K141" s="26" t="s">
        <v>17</v>
      </c>
      <c r="L141" s="29">
        <v>2.35E-2</v>
      </c>
    </row>
    <row r="142" spans="11:12" x14ac:dyDescent="0.25">
      <c r="K142" s="26" t="s">
        <v>16</v>
      </c>
      <c r="L142" s="29">
        <v>8.4000000000000005E-2</v>
      </c>
    </row>
    <row r="143" spans="11:12" x14ac:dyDescent="0.25">
      <c r="K143" s="26" t="s">
        <v>15</v>
      </c>
      <c r="L143" s="29">
        <v>7.4499999999999997E-2</v>
      </c>
    </row>
    <row r="144" spans="11:12" x14ac:dyDescent="0.25">
      <c r="K144" s="26" t="s">
        <v>14</v>
      </c>
      <c r="L144" s="29">
        <v>3.78E-2</v>
      </c>
    </row>
    <row r="145" spans="11:12" x14ac:dyDescent="0.25">
      <c r="K145" s="26" t="s">
        <v>13</v>
      </c>
      <c r="L145" s="29">
        <v>5.1000000000000004E-3</v>
      </c>
    </row>
    <row r="146" spans="11:12" x14ac:dyDescent="0.25">
      <c r="K146" s="26" t="s">
        <v>12</v>
      </c>
      <c r="L146" s="29">
        <v>1.5100000000000001E-2</v>
      </c>
    </row>
    <row r="147" spans="11:12" x14ac:dyDescent="0.25">
      <c r="K147" s="26" t="s">
        <v>11</v>
      </c>
      <c r="L147" s="29">
        <v>1.55E-2</v>
      </c>
    </row>
    <row r="148" spans="11:12" x14ac:dyDescent="0.25">
      <c r="K148" s="26" t="s">
        <v>10</v>
      </c>
      <c r="L148" s="29">
        <v>5.4699999999999999E-2</v>
      </c>
    </row>
    <row r="149" spans="11:12" x14ac:dyDescent="0.25">
      <c r="K149" s="26" t="s">
        <v>9</v>
      </c>
      <c r="L149" s="29">
        <v>5.2400000000000002E-2</v>
      </c>
    </row>
    <row r="150" spans="11:12" x14ac:dyDescent="0.25">
      <c r="K150" s="26" t="s">
        <v>8</v>
      </c>
      <c r="L150" s="29">
        <v>0.14829999999999999</v>
      </c>
    </row>
    <row r="151" spans="11:12" x14ac:dyDescent="0.25">
      <c r="K151" s="26" t="s">
        <v>7</v>
      </c>
      <c r="L151" s="29">
        <v>9.3899999999999997E-2</v>
      </c>
    </row>
    <row r="152" spans="11:12" x14ac:dyDescent="0.25">
      <c r="K152" s="26" t="s">
        <v>6</v>
      </c>
      <c r="L152" s="29">
        <v>0.16719999999999999</v>
      </c>
    </row>
    <row r="153" spans="11:12" x14ac:dyDescent="0.25">
      <c r="K153" s="26" t="s">
        <v>5</v>
      </c>
      <c r="L153" s="29">
        <v>2.01E-2</v>
      </c>
    </row>
    <row r="154" spans="11:12" x14ac:dyDescent="0.25">
      <c r="K154" s="26" t="s">
        <v>3</v>
      </c>
      <c r="L154" s="29">
        <v>4.9099999999999998E-2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98.664000000000001</v>
      </c>
    </row>
    <row r="455" spans="11:12" x14ac:dyDescent="0.25">
      <c r="K455" s="48">
        <v>43918</v>
      </c>
      <c r="L455" s="30">
        <v>95.438299999999998</v>
      </c>
    </row>
    <row r="456" spans="11:12" x14ac:dyDescent="0.25">
      <c r="K456" s="48">
        <v>43925</v>
      </c>
      <c r="L456" s="30">
        <v>93.778000000000006</v>
      </c>
    </row>
    <row r="457" spans="11:12" x14ac:dyDescent="0.25">
      <c r="K457" s="48">
        <v>43932</v>
      </c>
      <c r="L457" s="30">
        <v>92.7303</v>
      </c>
    </row>
    <row r="458" spans="11:12" x14ac:dyDescent="0.25">
      <c r="K458" s="48">
        <v>43939</v>
      </c>
      <c r="L458" s="30">
        <v>92.661100000000005</v>
      </c>
    </row>
    <row r="459" spans="11:12" x14ac:dyDescent="0.25">
      <c r="K459" s="48">
        <v>43946</v>
      </c>
      <c r="L459" s="30">
        <v>93.188999999999993</v>
      </c>
    </row>
    <row r="460" spans="11:12" x14ac:dyDescent="0.25">
      <c r="K460" s="48">
        <v>43953</v>
      </c>
      <c r="L460" s="30">
        <v>93.835800000000006</v>
      </c>
    </row>
    <row r="461" spans="11:12" x14ac:dyDescent="0.25">
      <c r="K461" s="48">
        <v>43960</v>
      </c>
      <c r="L461" s="30">
        <v>94.557000000000002</v>
      </c>
    </row>
    <row r="462" spans="11:12" x14ac:dyDescent="0.25">
      <c r="K462" s="48">
        <v>43967</v>
      </c>
      <c r="L462" s="30">
        <v>95.415599999999998</v>
      </c>
    </row>
    <row r="463" spans="11:12" x14ac:dyDescent="0.25">
      <c r="K463" s="48">
        <v>43974</v>
      </c>
      <c r="L463" s="30">
        <v>96.192599999999999</v>
      </c>
    </row>
    <row r="464" spans="11:12" x14ac:dyDescent="0.25">
      <c r="K464" s="48">
        <v>43981</v>
      </c>
      <c r="L464" s="30">
        <v>96.474699999999999</v>
      </c>
    </row>
    <row r="465" spans="11:12" x14ac:dyDescent="0.25">
      <c r="K465" s="48">
        <v>43988</v>
      </c>
      <c r="L465" s="30">
        <v>96.084100000000007</v>
      </c>
    </row>
    <row r="466" spans="11:12" x14ac:dyDescent="0.25">
      <c r="K466" s="48">
        <v>43995</v>
      </c>
      <c r="L466" s="30">
        <v>97.013000000000005</v>
      </c>
    </row>
    <row r="467" spans="11:12" x14ac:dyDescent="0.25">
      <c r="K467" s="48">
        <v>44002</v>
      </c>
      <c r="L467" s="30">
        <v>97.567800000000005</v>
      </c>
    </row>
    <row r="468" spans="11:12" x14ac:dyDescent="0.25">
      <c r="K468" s="48">
        <v>44009</v>
      </c>
      <c r="L468" s="30">
        <v>96.811499999999995</v>
      </c>
    </row>
    <row r="469" spans="11:12" x14ac:dyDescent="0.25">
      <c r="K469" s="48">
        <v>44016</v>
      </c>
      <c r="L469" s="30">
        <v>98.572100000000006</v>
      </c>
    </row>
    <row r="470" spans="11:12" x14ac:dyDescent="0.25">
      <c r="K470" s="48">
        <v>44023</v>
      </c>
      <c r="L470" s="30">
        <v>99.154799999999994</v>
      </c>
    </row>
    <row r="471" spans="11:12" x14ac:dyDescent="0.25">
      <c r="K471" s="48">
        <v>44030</v>
      </c>
      <c r="L471" s="30">
        <v>98.936800000000005</v>
      </c>
    </row>
    <row r="472" spans="11:12" x14ac:dyDescent="0.25">
      <c r="K472" s="48">
        <v>44037</v>
      </c>
      <c r="L472" s="30">
        <v>99.1982</v>
      </c>
    </row>
    <row r="473" spans="11:12" x14ac:dyDescent="0.25">
      <c r="K473" s="48">
        <v>44044</v>
      </c>
      <c r="L473" s="30">
        <v>99.610500000000002</v>
      </c>
    </row>
    <row r="474" spans="11:12" x14ac:dyDescent="0.25">
      <c r="K474" s="48">
        <v>44051</v>
      </c>
      <c r="L474" s="30">
        <v>100.82859999999999</v>
      </c>
    </row>
    <row r="475" spans="11:12" x14ac:dyDescent="0.25">
      <c r="K475" s="48">
        <v>44058</v>
      </c>
      <c r="L475" s="30">
        <v>100.9123</v>
      </c>
    </row>
    <row r="476" spans="11:12" x14ac:dyDescent="0.25">
      <c r="K476" s="48">
        <v>44065</v>
      </c>
      <c r="L476" s="30">
        <v>101.3122</v>
      </c>
    </row>
    <row r="477" spans="11:12" x14ac:dyDescent="0.25">
      <c r="K477" s="48">
        <v>44072</v>
      </c>
      <c r="L477" s="30">
        <v>101.1541</v>
      </c>
    </row>
    <row r="478" spans="11:12" x14ac:dyDescent="0.25">
      <c r="K478" s="48">
        <v>44079</v>
      </c>
      <c r="L478" s="30">
        <v>100.9909</v>
      </c>
    </row>
    <row r="479" spans="11:12" x14ac:dyDescent="0.25">
      <c r="K479" s="48">
        <v>44086</v>
      </c>
      <c r="L479" s="30">
        <v>100.9588</v>
      </c>
    </row>
    <row r="480" spans="11:12" x14ac:dyDescent="0.25">
      <c r="K480" s="48">
        <v>44093</v>
      </c>
      <c r="L480" s="30">
        <v>101.6315</v>
      </c>
    </row>
    <row r="481" spans="11:12" x14ac:dyDescent="0.25">
      <c r="K481" s="48">
        <v>44100</v>
      </c>
      <c r="L481" s="30">
        <v>101.56019999999999</v>
      </c>
    </row>
    <row r="482" spans="11:12" x14ac:dyDescent="0.25">
      <c r="K482" s="48">
        <v>44107</v>
      </c>
      <c r="L482" s="30">
        <v>101.0735</v>
      </c>
    </row>
    <row r="483" spans="11:12" x14ac:dyDescent="0.25">
      <c r="K483" s="48">
        <v>44114</v>
      </c>
      <c r="L483" s="30">
        <v>100.58580000000001</v>
      </c>
    </row>
    <row r="484" spans="11:12" x14ac:dyDescent="0.25">
      <c r="K484" s="48">
        <v>44121</v>
      </c>
      <c r="L484" s="30">
        <v>100.98779999999999</v>
      </c>
    </row>
    <row r="485" spans="11:12" x14ac:dyDescent="0.25">
      <c r="K485" s="48">
        <v>44128</v>
      </c>
      <c r="L485" s="30">
        <v>101.4465</v>
      </c>
    </row>
    <row r="486" spans="11:12" x14ac:dyDescent="0.25">
      <c r="K486" s="48">
        <v>44135</v>
      </c>
      <c r="L486" s="30">
        <v>101.8867</v>
      </c>
    </row>
    <row r="487" spans="11:12" x14ac:dyDescent="0.25">
      <c r="K487" s="48">
        <v>44142</v>
      </c>
      <c r="L487" s="30">
        <v>102.518</v>
      </c>
    </row>
    <row r="488" spans="11:12" x14ac:dyDescent="0.25">
      <c r="K488" s="48">
        <v>44149</v>
      </c>
      <c r="L488" s="30">
        <v>102.7354</v>
      </c>
    </row>
    <row r="489" spans="11:12" x14ac:dyDescent="0.25">
      <c r="K489" s="48">
        <v>44156</v>
      </c>
      <c r="L489" s="30">
        <v>103.2668</v>
      </c>
    </row>
    <row r="490" spans="11:12" x14ac:dyDescent="0.25">
      <c r="K490" s="48">
        <v>44163</v>
      </c>
      <c r="L490" s="30">
        <v>103.62220000000001</v>
      </c>
    </row>
    <row r="491" spans="11:12" x14ac:dyDescent="0.25">
      <c r="K491" s="48">
        <v>44170</v>
      </c>
      <c r="L491" s="30">
        <v>104.1223</v>
      </c>
    </row>
    <row r="492" spans="11:12" x14ac:dyDescent="0.25">
      <c r="K492" s="48">
        <v>44177</v>
      </c>
      <c r="L492" s="30">
        <v>103.90219999999999</v>
      </c>
    </row>
    <row r="493" spans="11:12" x14ac:dyDescent="0.25">
      <c r="K493" s="48">
        <v>44184</v>
      </c>
      <c r="L493" s="30">
        <v>102.7667</v>
      </c>
    </row>
    <row r="494" spans="11:12" x14ac:dyDescent="0.25">
      <c r="K494" s="48">
        <v>44191</v>
      </c>
      <c r="L494" s="30">
        <v>98.088499999999996</v>
      </c>
    </row>
    <row r="495" spans="11:12" x14ac:dyDescent="0.25">
      <c r="K495" s="48">
        <v>44198</v>
      </c>
      <c r="L495" s="30">
        <v>95.958399999999997</v>
      </c>
    </row>
    <row r="496" spans="11:12" x14ac:dyDescent="0.25">
      <c r="K496" s="48">
        <v>44205</v>
      </c>
      <c r="L496" s="30">
        <v>97.595299999999995</v>
      </c>
    </row>
    <row r="497" spans="11:12" x14ac:dyDescent="0.25">
      <c r="K497" s="48">
        <v>44212</v>
      </c>
      <c r="L497" s="30">
        <v>99.241299999999995</v>
      </c>
    </row>
    <row r="498" spans="11:12" x14ac:dyDescent="0.25">
      <c r="K498" s="48">
        <v>44219</v>
      </c>
      <c r="L498" s="30">
        <v>99.9251</v>
      </c>
    </row>
    <row r="499" spans="11:12" x14ac:dyDescent="0.25">
      <c r="K499" s="48">
        <v>44226</v>
      </c>
      <c r="L499" s="30">
        <v>100.4421</v>
      </c>
    </row>
    <row r="500" spans="11:12" x14ac:dyDescent="0.25">
      <c r="K500" s="48">
        <v>44233</v>
      </c>
      <c r="L500" s="30">
        <v>101.35120000000001</v>
      </c>
    </row>
    <row r="501" spans="11:12" x14ac:dyDescent="0.25">
      <c r="K501" s="48">
        <v>44240</v>
      </c>
      <c r="L501" s="30">
        <v>102.56489999999999</v>
      </c>
    </row>
    <row r="502" spans="11:12" x14ac:dyDescent="0.25">
      <c r="K502" s="48">
        <v>44247</v>
      </c>
      <c r="L502" s="30">
        <v>103.1717</v>
      </c>
    </row>
    <row r="503" spans="11:12" x14ac:dyDescent="0.25">
      <c r="K503" s="48">
        <v>44254</v>
      </c>
      <c r="L503" s="30">
        <v>103.43859999999999</v>
      </c>
    </row>
    <row r="504" spans="11:12" x14ac:dyDescent="0.25">
      <c r="K504" s="48">
        <v>44261</v>
      </c>
      <c r="L504" s="30">
        <v>103.6444</v>
      </c>
    </row>
    <row r="505" spans="11:12" x14ac:dyDescent="0.25">
      <c r="K505" s="48">
        <v>44268</v>
      </c>
      <c r="L505" s="30">
        <v>103.67319999999999</v>
      </c>
    </row>
    <row r="506" spans="11:12" x14ac:dyDescent="0.25">
      <c r="K506" s="48">
        <v>44275</v>
      </c>
      <c r="L506" s="30">
        <v>104.5249</v>
      </c>
    </row>
    <row r="507" spans="11:12" x14ac:dyDescent="0.25">
      <c r="K507" s="48">
        <v>44282</v>
      </c>
      <c r="L507" s="30">
        <v>104.73699999999999</v>
      </c>
    </row>
    <row r="508" spans="11:12" x14ac:dyDescent="0.25">
      <c r="K508" s="48">
        <v>44289</v>
      </c>
      <c r="L508" s="30">
        <v>103.9402</v>
      </c>
    </row>
    <row r="509" spans="11:12" x14ac:dyDescent="0.25">
      <c r="K509" s="48">
        <v>44296</v>
      </c>
      <c r="L509" s="30">
        <v>104.2955</v>
      </c>
    </row>
    <row r="510" spans="11:12" x14ac:dyDescent="0.25">
      <c r="K510" s="48">
        <v>44303</v>
      </c>
      <c r="L510" s="30">
        <v>104.7056</v>
      </c>
    </row>
    <row r="511" spans="11:12" x14ac:dyDescent="0.25">
      <c r="K511" s="48">
        <v>44310</v>
      </c>
      <c r="L511" s="30">
        <v>104.9085</v>
      </c>
    </row>
    <row r="512" spans="11:12" x14ac:dyDescent="0.25">
      <c r="K512" s="48">
        <v>44317</v>
      </c>
      <c r="L512" s="30">
        <v>105.4682</v>
      </c>
    </row>
    <row r="513" spans="11:12" x14ac:dyDescent="0.25">
      <c r="K513" s="48">
        <v>44324</v>
      </c>
      <c r="L513" s="30">
        <v>105.32389999999999</v>
      </c>
    </row>
    <row r="514" spans="11:12" x14ac:dyDescent="0.25">
      <c r="K514" s="48">
        <v>44331</v>
      </c>
      <c r="L514" s="30">
        <v>106.18510000000001</v>
      </c>
    </row>
    <row r="515" spans="11:12" x14ac:dyDescent="0.25">
      <c r="K515" s="48">
        <v>44338</v>
      </c>
      <c r="L515" s="30">
        <v>106.77509999999999</v>
      </c>
    </row>
    <row r="516" spans="11:12" x14ac:dyDescent="0.25">
      <c r="K516" s="48">
        <v>44345</v>
      </c>
      <c r="L516" s="30">
        <v>107.4153</v>
      </c>
    </row>
    <row r="517" spans="11:12" x14ac:dyDescent="0.25">
      <c r="K517" s="48">
        <v>44352</v>
      </c>
      <c r="L517" s="30">
        <v>107.66079999999999</v>
      </c>
    </row>
    <row r="518" spans="11:12" x14ac:dyDescent="0.25">
      <c r="K518" s="48">
        <v>44359</v>
      </c>
      <c r="L518" s="30">
        <v>107.8338</v>
      </c>
    </row>
    <row r="519" spans="11:12" x14ac:dyDescent="0.25">
      <c r="K519" s="48">
        <v>44366</v>
      </c>
      <c r="L519" s="30">
        <v>108.1208</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96.492099999999994</v>
      </c>
    </row>
    <row r="603" spans="11:12" x14ac:dyDescent="0.25">
      <c r="K603" s="48">
        <v>43918</v>
      </c>
      <c r="L603" s="30">
        <v>94.466899999999995</v>
      </c>
    </row>
    <row r="604" spans="11:12" x14ac:dyDescent="0.25">
      <c r="K604" s="48">
        <v>43925</v>
      </c>
      <c r="L604" s="30">
        <v>94.150999999999996</v>
      </c>
    </row>
    <row r="605" spans="11:12" x14ac:dyDescent="0.25">
      <c r="K605" s="48">
        <v>43932</v>
      </c>
      <c r="L605" s="30">
        <v>93.0107</v>
      </c>
    </row>
    <row r="606" spans="11:12" x14ac:dyDescent="0.25">
      <c r="K606" s="48">
        <v>43939</v>
      </c>
      <c r="L606" s="30">
        <v>93.500399999999999</v>
      </c>
    </row>
    <row r="607" spans="11:12" x14ac:dyDescent="0.25">
      <c r="K607" s="48">
        <v>43946</v>
      </c>
      <c r="L607" s="30">
        <v>94.650099999999995</v>
      </c>
    </row>
    <row r="608" spans="11:12" x14ac:dyDescent="0.25">
      <c r="K608" s="48">
        <v>43953</v>
      </c>
      <c r="L608" s="30">
        <v>95.149900000000002</v>
      </c>
    </row>
    <row r="609" spans="11:12" x14ac:dyDescent="0.25">
      <c r="K609" s="48">
        <v>43960</v>
      </c>
      <c r="L609" s="30">
        <v>94.488900000000001</v>
      </c>
    </row>
    <row r="610" spans="11:12" x14ac:dyDescent="0.25">
      <c r="K610" s="48">
        <v>43967</v>
      </c>
      <c r="L610" s="30">
        <v>94.099800000000002</v>
      </c>
    </row>
    <row r="611" spans="11:12" x14ac:dyDescent="0.25">
      <c r="K611" s="48">
        <v>43974</v>
      </c>
      <c r="L611" s="30">
        <v>94.221900000000005</v>
      </c>
    </row>
    <row r="612" spans="11:12" x14ac:dyDescent="0.25">
      <c r="K612" s="48">
        <v>43981</v>
      </c>
      <c r="L612" s="30">
        <v>94.115899999999996</v>
      </c>
    </row>
    <row r="613" spans="11:12" x14ac:dyDescent="0.25">
      <c r="K613" s="48">
        <v>43988</v>
      </c>
      <c r="L613" s="30">
        <v>94.420400000000001</v>
      </c>
    </row>
    <row r="614" spans="11:12" x14ac:dyDescent="0.25">
      <c r="K614" s="48">
        <v>43995</v>
      </c>
      <c r="L614" s="30">
        <v>94.724599999999995</v>
      </c>
    </row>
    <row r="615" spans="11:12" x14ac:dyDescent="0.25">
      <c r="K615" s="48">
        <v>44002</v>
      </c>
      <c r="L615" s="30">
        <v>96.669799999999995</v>
      </c>
    </row>
    <row r="616" spans="11:12" x14ac:dyDescent="0.25">
      <c r="K616" s="48">
        <v>44009</v>
      </c>
      <c r="L616" s="30">
        <v>96.516499999999994</v>
      </c>
    </row>
    <row r="617" spans="11:12" x14ac:dyDescent="0.25">
      <c r="K617" s="48">
        <v>44016</v>
      </c>
      <c r="L617" s="30">
        <v>97.892899999999997</v>
      </c>
    </row>
    <row r="618" spans="11:12" x14ac:dyDescent="0.25">
      <c r="K618" s="48">
        <v>44023</v>
      </c>
      <c r="L618" s="30">
        <v>95.573700000000002</v>
      </c>
    </row>
    <row r="619" spans="11:12" x14ac:dyDescent="0.25">
      <c r="K619" s="48">
        <v>44030</v>
      </c>
      <c r="L619" s="30">
        <v>95.495599999999996</v>
      </c>
    </row>
    <row r="620" spans="11:12" x14ac:dyDescent="0.25">
      <c r="K620" s="48">
        <v>44037</v>
      </c>
      <c r="L620" s="30">
        <v>95.539199999999994</v>
      </c>
    </row>
    <row r="621" spans="11:12" x14ac:dyDescent="0.25">
      <c r="K621" s="48">
        <v>44044</v>
      </c>
      <c r="L621" s="30">
        <v>96.125699999999995</v>
      </c>
    </row>
    <row r="622" spans="11:12" x14ac:dyDescent="0.25">
      <c r="K622" s="48">
        <v>44051</v>
      </c>
      <c r="L622" s="30">
        <v>98.4071</v>
      </c>
    </row>
    <row r="623" spans="11:12" x14ac:dyDescent="0.25">
      <c r="K623" s="48">
        <v>44058</v>
      </c>
      <c r="L623" s="30">
        <v>99.269800000000004</v>
      </c>
    </row>
    <row r="624" spans="11:12" x14ac:dyDescent="0.25">
      <c r="K624" s="48">
        <v>44065</v>
      </c>
      <c r="L624" s="30">
        <v>99.8643</v>
      </c>
    </row>
    <row r="625" spans="11:12" x14ac:dyDescent="0.25">
      <c r="K625" s="48">
        <v>44072</v>
      </c>
      <c r="L625" s="30">
        <v>98.695599999999999</v>
      </c>
    </row>
    <row r="626" spans="11:12" x14ac:dyDescent="0.25">
      <c r="K626" s="48">
        <v>44079</v>
      </c>
      <c r="L626" s="30">
        <v>99.257099999999994</v>
      </c>
    </row>
    <row r="627" spans="11:12" x14ac:dyDescent="0.25">
      <c r="K627" s="48">
        <v>44086</v>
      </c>
      <c r="L627" s="30">
        <v>98.891400000000004</v>
      </c>
    </row>
    <row r="628" spans="11:12" x14ac:dyDescent="0.25">
      <c r="K628" s="48">
        <v>44093</v>
      </c>
      <c r="L628" s="30">
        <v>99.286900000000003</v>
      </c>
    </row>
    <row r="629" spans="11:12" x14ac:dyDescent="0.25">
      <c r="K629" s="48">
        <v>44100</v>
      </c>
      <c r="L629" s="30">
        <v>99.144199999999998</v>
      </c>
    </row>
    <row r="630" spans="11:12" x14ac:dyDescent="0.25">
      <c r="K630" s="48">
        <v>44107</v>
      </c>
      <c r="L630" s="30">
        <v>98.53</v>
      </c>
    </row>
    <row r="631" spans="11:12" x14ac:dyDescent="0.25">
      <c r="K631" s="48">
        <v>44114</v>
      </c>
      <c r="L631" s="30">
        <v>97.668700000000001</v>
      </c>
    </row>
    <row r="632" spans="11:12" x14ac:dyDescent="0.25">
      <c r="K632" s="48">
        <v>44121</v>
      </c>
      <c r="L632" s="30">
        <v>98.465400000000002</v>
      </c>
    </row>
    <row r="633" spans="11:12" x14ac:dyDescent="0.25">
      <c r="K633" s="48">
        <v>44128</v>
      </c>
      <c r="L633" s="30">
        <v>98.691800000000001</v>
      </c>
    </row>
    <row r="634" spans="11:12" x14ac:dyDescent="0.25">
      <c r="K634" s="48">
        <v>44135</v>
      </c>
      <c r="L634" s="30">
        <v>99.135000000000005</v>
      </c>
    </row>
    <row r="635" spans="11:12" x14ac:dyDescent="0.25">
      <c r="K635" s="48">
        <v>44142</v>
      </c>
      <c r="L635" s="30">
        <v>100.6771</v>
      </c>
    </row>
    <row r="636" spans="11:12" x14ac:dyDescent="0.25">
      <c r="K636" s="48">
        <v>44149</v>
      </c>
      <c r="L636" s="30">
        <v>100.77330000000001</v>
      </c>
    </row>
    <row r="637" spans="11:12" x14ac:dyDescent="0.25">
      <c r="K637" s="48">
        <v>44156</v>
      </c>
      <c r="L637" s="30">
        <v>100.5981</v>
      </c>
    </row>
    <row r="638" spans="11:12" x14ac:dyDescent="0.25">
      <c r="K638" s="48">
        <v>44163</v>
      </c>
      <c r="L638" s="30">
        <v>102.1237</v>
      </c>
    </row>
    <row r="639" spans="11:12" x14ac:dyDescent="0.25">
      <c r="K639" s="48">
        <v>44170</v>
      </c>
      <c r="L639" s="30">
        <v>103.9238</v>
      </c>
    </row>
    <row r="640" spans="11:12" x14ac:dyDescent="0.25">
      <c r="K640" s="48">
        <v>44177</v>
      </c>
      <c r="L640" s="30">
        <v>104.2654</v>
      </c>
    </row>
    <row r="641" spans="11:12" x14ac:dyDescent="0.25">
      <c r="K641" s="48">
        <v>44184</v>
      </c>
      <c r="L641" s="30">
        <v>102.2067</v>
      </c>
    </row>
    <row r="642" spans="11:12" x14ac:dyDescent="0.25">
      <c r="K642" s="48">
        <v>44191</v>
      </c>
      <c r="L642" s="30">
        <v>97.259299999999996</v>
      </c>
    </row>
    <row r="643" spans="11:12" x14ac:dyDescent="0.25">
      <c r="K643" s="48">
        <v>44198</v>
      </c>
      <c r="L643" s="30">
        <v>95.700299999999999</v>
      </c>
    </row>
    <row r="644" spans="11:12" x14ac:dyDescent="0.25">
      <c r="K644" s="48">
        <v>44205</v>
      </c>
      <c r="L644" s="30">
        <v>99.014300000000006</v>
      </c>
    </row>
    <row r="645" spans="11:12" x14ac:dyDescent="0.25">
      <c r="K645" s="48">
        <v>44212</v>
      </c>
      <c r="L645" s="30">
        <v>101.9937</v>
      </c>
    </row>
    <row r="646" spans="11:12" x14ac:dyDescent="0.25">
      <c r="K646" s="48">
        <v>44219</v>
      </c>
      <c r="L646" s="30">
        <v>101.2103</v>
      </c>
    </row>
    <row r="647" spans="11:12" x14ac:dyDescent="0.25">
      <c r="K647" s="48">
        <v>44226</v>
      </c>
      <c r="L647" s="30">
        <v>99.5017</v>
      </c>
    </row>
    <row r="648" spans="11:12" x14ac:dyDescent="0.25">
      <c r="K648" s="48">
        <v>44233</v>
      </c>
      <c r="L648" s="30">
        <v>100.83159999999999</v>
      </c>
    </row>
    <row r="649" spans="11:12" x14ac:dyDescent="0.25">
      <c r="K649" s="48">
        <v>44240</v>
      </c>
      <c r="L649" s="30">
        <v>101.7073</v>
      </c>
    </row>
    <row r="650" spans="11:12" x14ac:dyDescent="0.25">
      <c r="K650" s="48">
        <v>44247</v>
      </c>
      <c r="L650" s="30">
        <v>102.30119999999999</v>
      </c>
    </row>
    <row r="651" spans="11:12" x14ac:dyDescent="0.25">
      <c r="K651" s="48">
        <v>44254</v>
      </c>
      <c r="L651" s="30">
        <v>101.8776</v>
      </c>
    </row>
    <row r="652" spans="11:12" x14ac:dyDescent="0.25">
      <c r="K652" s="48">
        <v>44261</v>
      </c>
      <c r="L652" s="30">
        <v>103.8845</v>
      </c>
    </row>
    <row r="653" spans="11:12" x14ac:dyDescent="0.25">
      <c r="K653" s="48">
        <v>44268</v>
      </c>
      <c r="L653" s="30">
        <v>104.3657</v>
      </c>
    </row>
    <row r="654" spans="11:12" x14ac:dyDescent="0.25">
      <c r="K654" s="48">
        <v>44275</v>
      </c>
      <c r="L654" s="30">
        <v>103.773</v>
      </c>
    </row>
    <row r="655" spans="11:12" x14ac:dyDescent="0.25">
      <c r="K655" s="48">
        <v>44282</v>
      </c>
      <c r="L655" s="30">
        <v>104.4995</v>
      </c>
    </row>
    <row r="656" spans="11:12" x14ac:dyDescent="0.25">
      <c r="K656" s="48">
        <v>44289</v>
      </c>
      <c r="L656" s="30">
        <v>104.43899999999999</v>
      </c>
    </row>
    <row r="657" spans="11:12" x14ac:dyDescent="0.25">
      <c r="K657" s="48">
        <v>44296</v>
      </c>
      <c r="L657" s="30">
        <v>104.29730000000001</v>
      </c>
    </row>
    <row r="658" spans="11:12" x14ac:dyDescent="0.25">
      <c r="K658" s="48">
        <v>44303</v>
      </c>
      <c r="L658" s="30">
        <v>105.7012</v>
      </c>
    </row>
    <row r="659" spans="11:12" x14ac:dyDescent="0.25">
      <c r="K659" s="48">
        <v>44310</v>
      </c>
      <c r="L659" s="30">
        <v>106.01479999999999</v>
      </c>
    </row>
    <row r="660" spans="11:12" x14ac:dyDescent="0.25">
      <c r="K660" s="48">
        <v>44317</v>
      </c>
      <c r="L660" s="30">
        <v>106.23390000000001</v>
      </c>
    </row>
    <row r="661" spans="11:12" x14ac:dyDescent="0.25">
      <c r="K661" s="48">
        <v>44324</v>
      </c>
      <c r="L661" s="30">
        <v>104.8745</v>
      </c>
    </row>
    <row r="662" spans="11:12" x14ac:dyDescent="0.25">
      <c r="K662" s="48">
        <v>44331</v>
      </c>
      <c r="L662" s="30">
        <v>107.045</v>
      </c>
    </row>
    <row r="663" spans="11:12" x14ac:dyDescent="0.25">
      <c r="K663" s="48">
        <v>44338</v>
      </c>
      <c r="L663" s="30">
        <v>107.9648</v>
      </c>
    </row>
    <row r="664" spans="11:12" x14ac:dyDescent="0.25">
      <c r="K664" s="48">
        <v>44345</v>
      </c>
      <c r="L664" s="30">
        <v>107.4452</v>
      </c>
    </row>
    <row r="665" spans="11:12" x14ac:dyDescent="0.25">
      <c r="K665" s="48">
        <v>44352</v>
      </c>
      <c r="L665" s="30">
        <v>107.7191</v>
      </c>
    </row>
    <row r="666" spans="11:12" x14ac:dyDescent="0.25">
      <c r="K666" s="48">
        <v>44359</v>
      </c>
      <c r="L666" s="30">
        <v>108.5133</v>
      </c>
    </row>
    <row r="667" spans="11:12" x14ac:dyDescent="0.25">
      <c r="K667" s="48">
        <v>44366</v>
      </c>
      <c r="L667" s="30">
        <v>108.7701</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2C7E-9BE6-436B-95E8-B8D0A6B48147}">
  <sheetPr codeName="Sheet10">
    <tabColor theme="4" tint="0.39997558519241921"/>
  </sheetPr>
  <dimension ref="A1:L900"/>
  <sheetViews>
    <sheetView showGridLines="0" showRuler="0" zoomScaleNormal="100" workbookViewId="0">
      <selection sqref="A1:I1"/>
    </sheetView>
  </sheetViews>
  <sheetFormatPr defaultColWidth="8.7109375" defaultRowHeight="15" x14ac:dyDescent="0.25"/>
  <cols>
    <col min="1" max="1" width="14.85546875" style="18" customWidth="1"/>
    <col min="2" max="2" width="12.5703125" style="18" customWidth="1"/>
    <col min="3" max="5" width="9.7109375" style="18" customWidth="1"/>
    <col min="6" max="6" width="12.5703125" style="18" customWidth="1"/>
    <col min="7" max="9" width="9.7109375" style="18" customWidth="1"/>
    <col min="10" max="10" width="6.7109375" style="18" customWidth="1"/>
    <col min="11" max="11" width="12.42578125" style="18" customWidth="1"/>
    <col min="12" max="12" width="22" style="36" customWidth="1"/>
    <col min="13" max="16384" width="8.7109375" style="18"/>
  </cols>
  <sheetData>
    <row r="1" spans="1:12" ht="60" customHeight="1" x14ac:dyDescent="0.25">
      <c r="A1" s="64" t="s">
        <v>32</v>
      </c>
      <c r="B1" s="64"/>
      <c r="C1" s="64"/>
      <c r="D1" s="64"/>
      <c r="E1" s="64"/>
      <c r="F1" s="64"/>
      <c r="G1" s="64"/>
      <c r="H1" s="64"/>
      <c r="I1" s="64"/>
      <c r="J1" s="50"/>
      <c r="K1" s="22"/>
      <c r="L1" s="23" t="s">
        <v>39</v>
      </c>
    </row>
    <row r="2" spans="1:12" ht="19.5" customHeight="1" x14ac:dyDescent="0.3">
      <c r="A2" s="51" t="str">
        <f>"Weekly Payroll Jobs and Wages in Australia - " &amp;$L$1</f>
        <v>Weekly Payroll Jobs and Wages in Australia - Australian Capital Territory</v>
      </c>
      <c r="B2" s="19"/>
      <c r="C2" s="19"/>
      <c r="D2" s="19"/>
      <c r="E2" s="19"/>
      <c r="F2" s="19"/>
      <c r="G2" s="19"/>
      <c r="H2" s="19"/>
      <c r="I2" s="19"/>
      <c r="J2" s="19"/>
      <c r="K2" s="27" t="s">
        <v>59</v>
      </c>
      <c r="L2" s="24">
        <v>44366</v>
      </c>
    </row>
    <row r="3" spans="1:12" ht="15" customHeight="1" x14ac:dyDescent="0.25">
      <c r="A3" s="52" t="str">
        <f>"Week ending "&amp;TEXT($L$2,"dddd dd mmmm yyyy")</f>
        <v>Week ending Saturday 19 June 2021</v>
      </c>
      <c r="B3" s="19"/>
      <c r="C3" s="53"/>
      <c r="D3" s="54"/>
      <c r="E3" s="19"/>
      <c r="F3" s="19"/>
      <c r="G3" s="19"/>
      <c r="H3" s="19"/>
      <c r="I3" s="19"/>
      <c r="J3" s="19"/>
      <c r="K3" s="27" t="s">
        <v>60</v>
      </c>
      <c r="L3" s="28">
        <v>43904</v>
      </c>
    </row>
    <row r="4" spans="1:12" ht="15" customHeight="1" x14ac:dyDescent="0.25">
      <c r="A4" s="2" t="s">
        <v>31</v>
      </c>
      <c r="B4" s="19"/>
      <c r="C4" s="19"/>
      <c r="D4" s="19"/>
      <c r="E4" s="19"/>
      <c r="F4" s="19"/>
      <c r="G4" s="19"/>
      <c r="H4" s="19"/>
      <c r="I4" s="19"/>
      <c r="J4" s="19"/>
      <c r="K4" s="27" t="s">
        <v>69</v>
      </c>
      <c r="L4" s="28">
        <v>44338</v>
      </c>
    </row>
    <row r="5" spans="1:12" ht="11.65" customHeight="1" x14ac:dyDescent="0.25">
      <c r="A5" s="55"/>
      <c r="B5" s="19"/>
      <c r="C5" s="19"/>
      <c r="D5" s="19"/>
      <c r="E5" s="19"/>
      <c r="F5" s="19"/>
      <c r="G5" s="19"/>
      <c r="H5" s="19"/>
      <c r="I5" s="19"/>
      <c r="J5" s="19"/>
      <c r="K5" s="27"/>
      <c r="L5" s="28">
        <v>44345</v>
      </c>
    </row>
    <row r="6" spans="1:12" ht="16.5" customHeight="1" thickBot="1" x14ac:dyDescent="0.3">
      <c r="A6" s="56" t="str">
        <f>"Change in payroll jobs and total wages, "&amp;$L$1</f>
        <v>Change in payroll jobs and total wages, Australian Capital Territory</v>
      </c>
      <c r="B6" s="53"/>
      <c r="C6" s="20"/>
      <c r="D6" s="57"/>
      <c r="E6" s="19"/>
      <c r="F6" s="19"/>
      <c r="G6" s="19"/>
      <c r="H6" s="19"/>
      <c r="I6" s="19"/>
      <c r="J6" s="19"/>
      <c r="K6" s="27"/>
      <c r="L6" s="28">
        <v>44352</v>
      </c>
    </row>
    <row r="7" spans="1:12" ht="16.5" customHeight="1" x14ac:dyDescent="0.25">
      <c r="A7" s="40"/>
      <c r="B7" s="77" t="s">
        <v>57</v>
      </c>
      <c r="C7" s="78"/>
      <c r="D7" s="78"/>
      <c r="E7" s="79"/>
      <c r="F7" s="80" t="s">
        <v>58</v>
      </c>
      <c r="G7" s="78"/>
      <c r="H7" s="78"/>
      <c r="I7" s="79"/>
      <c r="J7" s="58"/>
      <c r="K7" s="27" t="s">
        <v>70</v>
      </c>
      <c r="L7" s="28">
        <v>44359</v>
      </c>
    </row>
    <row r="8" spans="1:12" ht="33.75" customHeight="1" x14ac:dyDescent="0.25">
      <c r="A8" s="81"/>
      <c r="B8" s="83" t="str">
        <f>"% Change between " &amp; TEXT($L$3,"dd mmm yyyy")&amp;" and "&amp; TEXT($L$2,"dd mmm yyyy") &amp; " (Change since 100th case of COVID-19)"</f>
        <v>% Change between 14 Mar 2020 and 19 Jun 2021 (Change since 100th case of COVID-19)</v>
      </c>
      <c r="C8" s="85" t="str">
        <f>"% Change between " &amp; TEXT($L$4,"dd mmm yyyy")&amp;" and "&amp; TEXT($L$2,"dd mmm yyyy") &amp; " (monthly change)"</f>
        <v>% Change between 22 May 2021 and 19 Jun 2021 (monthly change)</v>
      </c>
      <c r="D8" s="68" t="str">
        <f>"% Change between " &amp; TEXT($L$7,"dd mmm yyyy")&amp;" and "&amp; TEXT($L$2,"dd mmm yyyy") &amp; " (weekly change)"</f>
        <v>% Change between 12 Jun 2021 and 19 Jun 2021 (weekly change)</v>
      </c>
      <c r="E8" s="70" t="str">
        <f>"% Change between " &amp; TEXT($L$6,"dd mmm yyyy")&amp;" and "&amp; TEXT($L$7,"dd mmm yyyy") &amp; " (weekly change)"</f>
        <v>% Change between 05 Jun 2021 and 12 Jun 2021 (weekly change)</v>
      </c>
      <c r="F8" s="83" t="str">
        <f>"% Change between " &amp; TEXT($L$3,"dd mmm yyyy")&amp;" and "&amp; TEXT($L$2,"dd mmm yyyy") &amp; " (Change since 100th case of COVID-19)"</f>
        <v>% Change between 14 Mar 2020 and 19 Jun 2021 (Change since 100th case of COVID-19)</v>
      </c>
      <c r="G8" s="85" t="str">
        <f>"% Change between " &amp; TEXT($L$4,"dd mmm yyyy")&amp;" and "&amp; TEXT($L$2,"dd mmm yyyy") &amp; " (monthly change)"</f>
        <v>% Change between 22 May 2021 and 19 Jun 2021 (monthly change)</v>
      </c>
      <c r="H8" s="68" t="str">
        <f>"% Change between " &amp; TEXT($L$7,"dd mmm yyyy")&amp;" and "&amp; TEXT($L$2,"dd mmm yyyy") &amp; " (weekly change)"</f>
        <v>% Change between 12 Jun 2021 and 19 Jun 2021 (weekly change)</v>
      </c>
      <c r="I8" s="70" t="str">
        <f>"% Change between " &amp; TEXT($L$6,"dd mmm yyyy")&amp;" and "&amp; TEXT($L$7,"dd mmm yyyy") &amp; " (weekly change)"</f>
        <v>% Change between 05 Jun 2021 and 12 Jun 2021 (weekly change)</v>
      </c>
      <c r="J8" s="59"/>
      <c r="K8" s="27" t="s">
        <v>71</v>
      </c>
      <c r="L8" s="28">
        <v>44366</v>
      </c>
    </row>
    <row r="9" spans="1:12" ht="48.75" customHeight="1" thickBot="1" x14ac:dyDescent="0.3">
      <c r="A9" s="82"/>
      <c r="B9" s="84"/>
      <c r="C9" s="86"/>
      <c r="D9" s="69"/>
      <c r="E9" s="71"/>
      <c r="F9" s="84"/>
      <c r="G9" s="86"/>
      <c r="H9" s="69"/>
      <c r="I9" s="71"/>
      <c r="J9" s="60"/>
      <c r="K9" s="27" t="s">
        <v>66</v>
      </c>
      <c r="L9" s="30"/>
    </row>
    <row r="10" spans="1:12" x14ac:dyDescent="0.25">
      <c r="A10" s="41"/>
      <c r="B10" s="72" t="str">
        <f>L1</f>
        <v>Australian Capital Territory</v>
      </c>
      <c r="C10" s="73"/>
      <c r="D10" s="73"/>
      <c r="E10" s="73"/>
      <c r="F10" s="73"/>
      <c r="G10" s="73"/>
      <c r="H10" s="73"/>
      <c r="I10" s="74"/>
      <c r="J10" s="21"/>
      <c r="K10" s="37"/>
      <c r="L10" s="30"/>
    </row>
    <row r="11" spans="1:12" x14ac:dyDescent="0.25">
      <c r="A11" s="42" t="s">
        <v>30</v>
      </c>
      <c r="B11" s="21">
        <v>3.0143159020997734E-2</v>
      </c>
      <c r="C11" s="21">
        <v>-7.0401349447424266E-4</v>
      </c>
      <c r="D11" s="21">
        <v>3.7610902824827264E-3</v>
      </c>
      <c r="E11" s="21">
        <v>2.5164555467034333E-3</v>
      </c>
      <c r="F11" s="21">
        <v>5.848398379602604E-2</v>
      </c>
      <c r="G11" s="21">
        <v>2.1237039836050631E-3</v>
      </c>
      <c r="H11" s="21">
        <v>3.9391842169618219E-3</v>
      </c>
      <c r="I11" s="43">
        <v>-2.1168176931241067E-4</v>
      </c>
      <c r="J11" s="21"/>
      <c r="K11" s="29"/>
      <c r="L11" s="30"/>
    </row>
    <row r="12" spans="1:12" x14ac:dyDescent="0.25">
      <c r="A12" s="41"/>
      <c r="B12" s="75" t="s">
        <v>29</v>
      </c>
      <c r="C12" s="75"/>
      <c r="D12" s="75"/>
      <c r="E12" s="75"/>
      <c r="F12" s="75"/>
      <c r="G12" s="75"/>
      <c r="H12" s="75"/>
      <c r="I12" s="76"/>
      <c r="J12" s="21"/>
      <c r="K12" s="29"/>
      <c r="L12" s="30"/>
    </row>
    <row r="13" spans="1:12" x14ac:dyDescent="0.25">
      <c r="A13" s="44" t="s">
        <v>28</v>
      </c>
      <c r="B13" s="21">
        <v>4.0086768823064389E-3</v>
      </c>
      <c r="C13" s="21">
        <v>-3.9268485188049818E-3</v>
      </c>
      <c r="D13" s="21">
        <v>2.1883271158646966E-3</v>
      </c>
      <c r="E13" s="21">
        <v>1.3548712829556386E-3</v>
      </c>
      <c r="F13" s="21">
        <v>5.2332198876900105E-2</v>
      </c>
      <c r="G13" s="21">
        <v>-4.4894869193478071E-3</v>
      </c>
      <c r="H13" s="21">
        <v>-5.8737336536107687E-4</v>
      </c>
      <c r="I13" s="43">
        <v>-2.3194956541151557E-3</v>
      </c>
      <c r="J13" s="21"/>
      <c r="K13" s="29"/>
      <c r="L13" s="30"/>
    </row>
    <row r="14" spans="1:12" x14ac:dyDescent="0.25">
      <c r="A14" s="44" t="s">
        <v>27</v>
      </c>
      <c r="B14" s="21">
        <v>2.5489329202702082E-2</v>
      </c>
      <c r="C14" s="21">
        <v>2.7427026953286138E-4</v>
      </c>
      <c r="D14" s="21">
        <v>4.4415865933959964E-3</v>
      </c>
      <c r="E14" s="21">
        <v>3.1714803105780121E-3</v>
      </c>
      <c r="F14" s="21">
        <v>5.8649586792995034E-2</v>
      </c>
      <c r="G14" s="21">
        <v>1.0111909479759706E-2</v>
      </c>
      <c r="H14" s="21">
        <v>9.6916934331960913E-3</v>
      </c>
      <c r="I14" s="43">
        <v>2.4647750081516762E-3</v>
      </c>
      <c r="J14" s="21"/>
      <c r="K14" s="26"/>
      <c r="L14" s="30"/>
    </row>
    <row r="15" spans="1:12" x14ac:dyDescent="0.25">
      <c r="A15" s="44" t="s">
        <v>68</v>
      </c>
      <c r="B15" s="21">
        <v>-2.3707973102785718E-2</v>
      </c>
      <c r="C15" s="21">
        <v>-4.8702920021070906E-3</v>
      </c>
      <c r="D15" s="21">
        <v>1.1758990470956965E-2</v>
      </c>
      <c r="E15" s="21">
        <v>8.0786144523903314E-3</v>
      </c>
      <c r="F15" s="21">
        <v>9.5197584640007715E-3</v>
      </c>
      <c r="G15" s="21">
        <v>5.4036755575455064E-3</v>
      </c>
      <c r="H15" s="21">
        <v>3.582775966950047E-2</v>
      </c>
      <c r="I15" s="43">
        <v>-2.5945673758691168E-2</v>
      </c>
      <c r="J15" s="21"/>
      <c r="K15" s="38"/>
      <c r="L15" s="30"/>
    </row>
    <row r="16" spans="1:12" x14ac:dyDescent="0.25">
      <c r="A16" s="44" t="s">
        <v>46</v>
      </c>
      <c r="B16" s="21">
        <v>-1.2678862325540385E-2</v>
      </c>
      <c r="C16" s="21">
        <v>-9.1859516200508695E-3</v>
      </c>
      <c r="D16" s="21">
        <v>-1.0477293739971083E-3</v>
      </c>
      <c r="E16" s="21">
        <v>2.2000721898687292E-3</v>
      </c>
      <c r="F16" s="21">
        <v>2.7166356163777827E-2</v>
      </c>
      <c r="G16" s="21">
        <v>-5.8126786752865645E-4</v>
      </c>
      <c r="H16" s="21">
        <v>8.3470841968551479E-3</v>
      </c>
      <c r="I16" s="43">
        <v>-7.2437032478644969E-3</v>
      </c>
      <c r="J16" s="21"/>
      <c r="K16" s="29"/>
      <c r="L16" s="30"/>
    </row>
    <row r="17" spans="1:12" x14ac:dyDescent="0.25">
      <c r="A17" s="44" t="s">
        <v>47</v>
      </c>
      <c r="B17" s="21">
        <v>2.6186676747980364E-2</v>
      </c>
      <c r="C17" s="21">
        <v>-2.0466386712348905E-3</v>
      </c>
      <c r="D17" s="21">
        <v>1.9906111386018832E-3</v>
      </c>
      <c r="E17" s="21">
        <v>2.4037843585558161E-3</v>
      </c>
      <c r="F17" s="21">
        <v>4.2922209581430559E-2</v>
      </c>
      <c r="G17" s="21">
        <v>-9.6109561547818023E-3</v>
      </c>
      <c r="H17" s="21">
        <v>2.5041788610300486E-3</v>
      </c>
      <c r="I17" s="43">
        <v>-2.5010961973254142E-3</v>
      </c>
      <c r="J17" s="21"/>
      <c r="K17" s="29"/>
      <c r="L17" s="30"/>
    </row>
    <row r="18" spans="1:12" x14ac:dyDescent="0.25">
      <c r="A18" s="44" t="s">
        <v>48</v>
      </c>
      <c r="B18" s="21">
        <v>4.7994852774203345E-2</v>
      </c>
      <c r="C18" s="21">
        <v>3.4748806211926109E-3</v>
      </c>
      <c r="D18" s="21">
        <v>6.3647722732502743E-3</v>
      </c>
      <c r="E18" s="21">
        <v>2.3280195586672381E-3</v>
      </c>
      <c r="F18" s="21">
        <v>6.490719509117393E-2</v>
      </c>
      <c r="G18" s="21">
        <v>5.8128474863192725E-3</v>
      </c>
      <c r="H18" s="21">
        <v>5.1903157817407841E-3</v>
      </c>
      <c r="I18" s="43">
        <v>4.6500636483224334E-3</v>
      </c>
      <c r="J18" s="21"/>
      <c r="K18" s="29"/>
      <c r="L18" s="30"/>
    </row>
    <row r="19" spans="1:12" ht="17.25" customHeight="1" x14ac:dyDescent="0.25">
      <c r="A19" s="44" t="s">
        <v>49</v>
      </c>
      <c r="B19" s="21">
        <v>6.6740277438065654E-2</v>
      </c>
      <c r="C19" s="21">
        <v>7.2505846394239626E-3</v>
      </c>
      <c r="D19" s="21">
        <v>5.9114394475319187E-3</v>
      </c>
      <c r="E19" s="21">
        <v>1.1680986678859195E-3</v>
      </c>
      <c r="F19" s="21">
        <v>9.1427368191349112E-2</v>
      </c>
      <c r="G19" s="21">
        <v>1.2115349792863439E-2</v>
      </c>
      <c r="H19" s="21">
        <v>8.3102148329450287E-4</v>
      </c>
      <c r="I19" s="43">
        <v>3.8751873711848628E-3</v>
      </c>
      <c r="J19" s="61"/>
      <c r="K19" s="31"/>
      <c r="L19" s="30"/>
    </row>
    <row r="20" spans="1:12" x14ac:dyDescent="0.25">
      <c r="A20" s="44" t="s">
        <v>50</v>
      </c>
      <c r="B20" s="21">
        <v>9.4886489479512726E-2</v>
      </c>
      <c r="C20" s="21">
        <v>3.265804523587601E-3</v>
      </c>
      <c r="D20" s="21">
        <v>5.843020125863907E-3</v>
      </c>
      <c r="E20" s="21">
        <v>5.6834713625142363E-4</v>
      </c>
      <c r="F20" s="21">
        <v>7.906120486556234E-2</v>
      </c>
      <c r="G20" s="21">
        <v>8.3119127865474152E-3</v>
      </c>
      <c r="H20" s="21">
        <v>-1.3197031056820796E-3</v>
      </c>
      <c r="I20" s="43">
        <v>-1.1341528804806877E-3</v>
      </c>
      <c r="J20" s="19"/>
      <c r="K20" s="25"/>
      <c r="L20" s="30"/>
    </row>
    <row r="21" spans="1:12" ht="15.75" thickBot="1" x14ac:dyDescent="0.3">
      <c r="A21" s="45" t="s">
        <v>51</v>
      </c>
      <c r="B21" s="46">
        <v>0.15064214046822744</v>
      </c>
      <c r="C21" s="46">
        <v>2.7414278120539315E-2</v>
      </c>
      <c r="D21" s="46">
        <v>3.2601975948023387E-3</v>
      </c>
      <c r="E21" s="46">
        <v>2.8245538284398242E-2</v>
      </c>
      <c r="F21" s="46">
        <v>0.15658716312366083</v>
      </c>
      <c r="G21" s="46">
        <v>5.480264526701939E-2</v>
      </c>
      <c r="H21" s="46">
        <v>-9.0150841076341859E-4</v>
      </c>
      <c r="I21" s="47">
        <v>-6.1498276169903443E-3</v>
      </c>
      <c r="J21" s="19"/>
      <c r="K21" s="39"/>
      <c r="L21" s="30"/>
    </row>
    <row r="22" spans="1:12" x14ac:dyDescent="0.25">
      <c r="A22" s="62" t="s">
        <v>45</v>
      </c>
      <c r="B22" s="19"/>
      <c r="C22" s="19"/>
      <c r="D22" s="19"/>
      <c r="E22" s="19"/>
      <c r="F22" s="19"/>
      <c r="G22" s="19"/>
      <c r="H22" s="19"/>
      <c r="I22" s="19"/>
      <c r="J22" s="19"/>
      <c r="K22" s="25"/>
      <c r="L22" s="30"/>
    </row>
    <row r="23" spans="1:12" ht="10.5" customHeight="1" x14ac:dyDescent="0.25">
      <c r="B23" s="19"/>
      <c r="C23" s="19"/>
      <c r="D23" s="19"/>
      <c r="E23" s="19"/>
      <c r="F23" s="19"/>
      <c r="G23" s="19"/>
      <c r="H23" s="19"/>
      <c r="I23" s="19"/>
      <c r="J23" s="19"/>
      <c r="K23" s="32"/>
      <c r="L23" s="30"/>
    </row>
    <row r="24" spans="1:12" x14ac:dyDescent="0.25">
      <c r="A24" s="56" t="str">
        <f>"Indexed number of payroll jobs and total wages, "&amp;$L$1&amp;" and Australia"</f>
        <v>Indexed number of payroll jobs and total wages, Australian Capital Territory and Australia</v>
      </c>
      <c r="B24" s="19"/>
      <c r="C24" s="19"/>
      <c r="D24" s="19"/>
      <c r="E24" s="19"/>
      <c r="F24" s="19"/>
      <c r="G24" s="19"/>
      <c r="H24" s="19"/>
      <c r="I24" s="19"/>
      <c r="J24" s="19"/>
      <c r="K24" s="32"/>
      <c r="L24" s="30"/>
    </row>
    <row r="25" spans="1:12" x14ac:dyDescent="0.25">
      <c r="A25" s="19"/>
      <c r="B25" s="19"/>
      <c r="C25" s="19"/>
      <c r="D25" s="19"/>
      <c r="E25" s="19"/>
      <c r="F25" s="19"/>
      <c r="G25" s="19"/>
      <c r="H25" s="19"/>
      <c r="I25" s="19"/>
      <c r="J25" s="19"/>
      <c r="K25" s="32"/>
      <c r="L25" s="30"/>
    </row>
    <row r="26" spans="1:12" x14ac:dyDescent="0.25">
      <c r="B26" s="19"/>
      <c r="C26" s="19"/>
      <c r="D26" s="19"/>
      <c r="E26" s="19"/>
      <c r="F26" s="19"/>
      <c r="G26" s="19"/>
      <c r="H26" s="19"/>
      <c r="I26" s="19"/>
      <c r="J26" s="19"/>
      <c r="K26" s="32"/>
      <c r="L26" s="30"/>
    </row>
    <row r="27" spans="1:12" x14ac:dyDescent="0.25">
      <c r="A27" s="19"/>
      <c r="B27" s="19"/>
      <c r="C27" s="19"/>
      <c r="D27" s="19"/>
      <c r="E27" s="19"/>
      <c r="F27" s="19"/>
      <c r="G27" s="19"/>
      <c r="H27" s="19"/>
      <c r="I27" s="19"/>
      <c r="J27" s="19"/>
      <c r="K27" s="39"/>
      <c r="L27" s="30"/>
    </row>
    <row r="28" spans="1:12" x14ac:dyDescent="0.25">
      <c r="A28" s="19"/>
      <c r="B28" s="56"/>
      <c r="C28" s="56"/>
      <c r="D28" s="56"/>
      <c r="E28" s="56"/>
      <c r="F28" s="56"/>
      <c r="G28" s="56"/>
      <c r="H28" s="56"/>
      <c r="I28" s="56"/>
      <c r="J28" s="56"/>
      <c r="K28" s="63"/>
      <c r="L28" s="30"/>
    </row>
    <row r="29" spans="1:12" x14ac:dyDescent="0.25">
      <c r="A29" s="19"/>
      <c r="B29" s="19"/>
      <c r="C29" s="19"/>
      <c r="D29" s="19"/>
      <c r="E29" s="19"/>
      <c r="F29" s="19"/>
      <c r="G29" s="19"/>
      <c r="H29" s="19"/>
      <c r="I29" s="19"/>
      <c r="J29" s="19"/>
      <c r="K29" s="32"/>
      <c r="L29" s="30"/>
    </row>
    <row r="30" spans="1:12" x14ac:dyDescent="0.25">
      <c r="B30" s="19"/>
      <c r="C30" s="19"/>
      <c r="D30" s="19"/>
      <c r="E30" s="19"/>
      <c r="F30" s="19"/>
      <c r="G30" s="19"/>
      <c r="H30" s="19"/>
      <c r="I30" s="19"/>
      <c r="J30" s="19"/>
      <c r="K30" s="32"/>
      <c r="L30" s="30"/>
    </row>
    <row r="31" spans="1:12" x14ac:dyDescent="0.25">
      <c r="A31" s="19"/>
      <c r="B31" s="19"/>
      <c r="C31" s="19"/>
      <c r="D31" s="19"/>
      <c r="E31" s="19"/>
      <c r="F31" s="19"/>
      <c r="G31" s="19"/>
      <c r="H31" s="19"/>
      <c r="I31" s="19"/>
      <c r="J31" s="19"/>
      <c r="K31" s="32"/>
      <c r="L31" s="30"/>
    </row>
    <row r="32" spans="1:12" x14ac:dyDescent="0.25">
      <c r="A32" s="19"/>
      <c r="B32" s="19"/>
      <c r="C32" s="19"/>
      <c r="D32" s="19"/>
      <c r="E32" s="19"/>
      <c r="F32" s="19"/>
      <c r="G32" s="19"/>
      <c r="H32" s="19"/>
      <c r="I32" s="19"/>
      <c r="J32" s="19"/>
      <c r="K32" s="32"/>
      <c r="L32" s="30"/>
    </row>
    <row r="33" spans="1:12" ht="15.75" customHeight="1" x14ac:dyDescent="0.25">
      <c r="B33" s="19"/>
      <c r="C33" s="19"/>
      <c r="D33" s="19"/>
      <c r="E33" s="19"/>
      <c r="F33" s="19"/>
      <c r="G33" s="19"/>
      <c r="H33" s="19"/>
      <c r="I33" s="19"/>
      <c r="J33" s="19"/>
      <c r="K33" s="32"/>
      <c r="L33" s="30"/>
    </row>
    <row r="34" spans="1:12" x14ac:dyDescent="0.25">
      <c r="A34" s="19"/>
      <c r="B34" s="19"/>
      <c r="C34" s="19"/>
      <c r="D34" s="19"/>
      <c r="E34" s="19"/>
      <c r="F34" s="19"/>
      <c r="G34" s="19"/>
      <c r="H34" s="19"/>
      <c r="I34" s="19"/>
      <c r="J34" s="19"/>
      <c r="K34" s="30" t="s">
        <v>26</v>
      </c>
      <c r="L34" s="30" t="s">
        <v>61</v>
      </c>
    </row>
    <row r="35" spans="1:12" ht="11.25" customHeight="1" x14ac:dyDescent="0.25">
      <c r="A35" s="19"/>
      <c r="B35" s="19"/>
      <c r="C35" s="19"/>
      <c r="D35" s="19"/>
      <c r="E35" s="19"/>
      <c r="F35" s="19"/>
      <c r="G35" s="19"/>
      <c r="H35" s="19"/>
      <c r="I35" s="19"/>
      <c r="J35" s="19"/>
      <c r="K35" s="30"/>
      <c r="L35" s="29" t="s">
        <v>24</v>
      </c>
    </row>
    <row r="36" spans="1:12" x14ac:dyDescent="0.25">
      <c r="A36" s="56" t="str">
        <f>"Indexed number of payroll jobs held by men by age group, "&amp;$L$1</f>
        <v>Indexed number of payroll jobs held by men by age group, Australian Capital Territory</v>
      </c>
      <c r="B36" s="19"/>
      <c r="C36" s="19"/>
      <c r="D36" s="19"/>
      <c r="E36" s="19"/>
      <c r="F36" s="19"/>
      <c r="G36" s="19"/>
      <c r="H36" s="19"/>
      <c r="I36" s="19"/>
      <c r="J36" s="19"/>
      <c r="K36" s="29" t="s">
        <v>68</v>
      </c>
      <c r="L36" s="30">
        <v>76.61</v>
      </c>
    </row>
    <row r="37" spans="1:12" x14ac:dyDescent="0.25">
      <c r="B37" s="19"/>
      <c r="C37" s="19"/>
      <c r="D37" s="19"/>
      <c r="E37" s="19"/>
      <c r="F37" s="19"/>
      <c r="G37" s="19"/>
      <c r="H37" s="19"/>
      <c r="I37" s="19"/>
      <c r="J37" s="19"/>
      <c r="K37" s="29" t="s">
        <v>46</v>
      </c>
      <c r="L37" s="30">
        <v>97.56</v>
      </c>
    </row>
    <row r="38" spans="1:12" x14ac:dyDescent="0.25">
      <c r="B38" s="19"/>
      <c r="C38" s="19"/>
      <c r="D38" s="19"/>
      <c r="E38" s="19"/>
      <c r="F38" s="19"/>
      <c r="G38" s="19"/>
      <c r="H38" s="19"/>
      <c r="I38" s="19"/>
      <c r="J38" s="19"/>
      <c r="K38" s="29" t="s">
        <v>47</v>
      </c>
      <c r="L38" s="30">
        <v>100.82</v>
      </c>
    </row>
    <row r="39" spans="1:12" x14ac:dyDescent="0.25">
      <c r="K39" s="31" t="s">
        <v>48</v>
      </c>
      <c r="L39" s="30">
        <v>104.23</v>
      </c>
    </row>
    <row r="40" spans="1:12" x14ac:dyDescent="0.25">
      <c r="K40" s="25" t="s">
        <v>49</v>
      </c>
      <c r="L40" s="30">
        <v>106.3</v>
      </c>
    </row>
    <row r="41" spans="1:12" x14ac:dyDescent="0.25">
      <c r="K41" s="25" t="s">
        <v>50</v>
      </c>
      <c r="L41" s="30">
        <v>107.41</v>
      </c>
    </row>
    <row r="42" spans="1:12" x14ac:dyDescent="0.25">
      <c r="K42" s="25" t="s">
        <v>51</v>
      </c>
      <c r="L42" s="30">
        <v>112.48</v>
      </c>
    </row>
    <row r="43" spans="1:12" x14ac:dyDescent="0.25">
      <c r="K43" s="25"/>
      <c r="L43" s="30"/>
    </row>
    <row r="44" spans="1:12" x14ac:dyDescent="0.25">
      <c r="K44" s="30"/>
      <c r="L44" s="30" t="s">
        <v>23</v>
      </c>
    </row>
    <row r="45" spans="1:12" x14ac:dyDescent="0.25">
      <c r="K45" s="29" t="s">
        <v>68</v>
      </c>
      <c r="L45" s="30">
        <v>73.709999999999994</v>
      </c>
    </row>
    <row r="46" spans="1:12" ht="15.4" customHeight="1" x14ac:dyDescent="0.25">
      <c r="A46" s="56" t="str">
        <f>"Indexed number of payroll jobs held by women by age group, "&amp;$L$1</f>
        <v>Indexed number of payroll jobs held by women by age group, Australian Capital Territory</v>
      </c>
      <c r="B46" s="19"/>
      <c r="C46" s="19"/>
      <c r="D46" s="19"/>
      <c r="E46" s="19"/>
      <c r="F46" s="19"/>
      <c r="G46" s="19"/>
      <c r="H46" s="19"/>
      <c r="I46" s="19"/>
      <c r="J46" s="19"/>
      <c r="K46" s="29" t="s">
        <v>46</v>
      </c>
      <c r="L46" s="30">
        <v>96.81</v>
      </c>
    </row>
    <row r="47" spans="1:12" ht="15.4" customHeight="1" x14ac:dyDescent="0.25">
      <c r="B47" s="19"/>
      <c r="C47" s="19"/>
      <c r="D47" s="19"/>
      <c r="E47" s="19"/>
      <c r="F47" s="19"/>
      <c r="G47" s="19"/>
      <c r="H47" s="19"/>
      <c r="I47" s="19"/>
      <c r="J47" s="19"/>
      <c r="K47" s="29" t="s">
        <v>47</v>
      </c>
      <c r="L47" s="30">
        <v>100.28</v>
      </c>
    </row>
    <row r="48" spans="1:12" ht="15.4" customHeight="1" x14ac:dyDescent="0.25">
      <c r="B48" s="19"/>
      <c r="C48" s="19"/>
      <c r="D48" s="19"/>
      <c r="E48" s="19"/>
      <c r="F48" s="19"/>
      <c r="G48" s="19"/>
      <c r="H48" s="19"/>
      <c r="I48" s="19"/>
      <c r="J48" s="19"/>
      <c r="K48" s="31" t="s">
        <v>48</v>
      </c>
      <c r="L48" s="30">
        <v>103.54</v>
      </c>
    </row>
    <row r="49" spans="1:12" ht="15.4" customHeight="1" x14ac:dyDescent="0.25">
      <c r="B49" s="19"/>
      <c r="C49" s="19"/>
      <c r="D49" s="19"/>
      <c r="E49" s="19"/>
      <c r="F49" s="19"/>
      <c r="G49" s="19"/>
      <c r="H49" s="19"/>
      <c r="I49" s="19"/>
      <c r="J49" s="19"/>
      <c r="K49" s="25" t="s">
        <v>49</v>
      </c>
      <c r="L49" s="30">
        <v>106.43</v>
      </c>
    </row>
    <row r="50" spans="1:12" ht="15.4" customHeight="1" x14ac:dyDescent="0.25">
      <c r="B50" s="19"/>
      <c r="C50" s="19"/>
      <c r="D50" s="19"/>
      <c r="E50" s="19"/>
      <c r="F50" s="19"/>
      <c r="G50" s="19"/>
      <c r="H50" s="19"/>
      <c r="I50" s="19"/>
      <c r="J50" s="19"/>
      <c r="K50" s="25" t="s">
        <v>50</v>
      </c>
      <c r="L50" s="30">
        <v>106.88</v>
      </c>
    </row>
    <row r="51" spans="1:12" ht="15.4" customHeight="1" x14ac:dyDescent="0.25">
      <c r="B51" s="19"/>
      <c r="C51" s="19"/>
      <c r="D51" s="19"/>
      <c r="E51" s="19"/>
      <c r="F51" s="19"/>
      <c r="G51" s="19"/>
      <c r="H51" s="19"/>
      <c r="I51" s="19"/>
      <c r="J51" s="19"/>
      <c r="K51" s="25" t="s">
        <v>51</v>
      </c>
      <c r="L51" s="30">
        <v>114.54</v>
      </c>
    </row>
    <row r="52" spans="1:12" ht="15.4" customHeight="1" x14ac:dyDescent="0.25">
      <c r="B52" s="56"/>
      <c r="C52" s="56"/>
      <c r="D52" s="56"/>
      <c r="E52" s="56"/>
      <c r="F52" s="56"/>
      <c r="G52" s="56"/>
      <c r="H52" s="56"/>
      <c r="I52" s="56"/>
      <c r="J52" s="56"/>
      <c r="K52" s="25"/>
      <c r="L52" s="30"/>
    </row>
    <row r="53" spans="1:12" ht="15.4" customHeight="1" x14ac:dyDescent="0.25">
      <c r="B53" s="19"/>
      <c r="C53" s="19"/>
      <c r="D53" s="19"/>
      <c r="E53" s="19"/>
      <c r="F53" s="19"/>
      <c r="G53" s="19"/>
      <c r="H53" s="19"/>
      <c r="I53" s="19"/>
      <c r="J53" s="19"/>
      <c r="K53" s="30"/>
      <c r="L53" s="30" t="s">
        <v>22</v>
      </c>
    </row>
    <row r="54" spans="1:12" ht="15.4" customHeight="1" x14ac:dyDescent="0.25">
      <c r="B54" s="56"/>
      <c r="C54" s="56"/>
      <c r="D54" s="56"/>
      <c r="E54" s="56"/>
      <c r="F54" s="56"/>
      <c r="G54" s="56"/>
      <c r="H54" s="56"/>
      <c r="I54" s="56"/>
      <c r="J54" s="56"/>
      <c r="K54" s="29" t="s">
        <v>68</v>
      </c>
      <c r="L54" s="30">
        <v>74.77</v>
      </c>
    </row>
    <row r="55" spans="1:12" ht="15.4" customHeight="1" x14ac:dyDescent="0.25">
      <c r="A55" s="56" t="str">
        <f>"Change in payroll jobs since week ending "&amp;TEXT($L$3,"dd mmmm yyyy")&amp;" by Industry, "&amp;$L$1</f>
        <v>Change in payroll jobs since week ending 14 March 2020 by Industry, Australian Capital Territory</v>
      </c>
      <c r="B55" s="19"/>
      <c r="C55" s="19"/>
      <c r="D55" s="19"/>
      <c r="E55" s="19"/>
      <c r="F55" s="19"/>
      <c r="G55" s="19"/>
      <c r="H55" s="19"/>
      <c r="I55" s="19"/>
      <c r="J55" s="19"/>
      <c r="K55" s="29" t="s">
        <v>46</v>
      </c>
      <c r="L55" s="30">
        <v>96.73</v>
      </c>
    </row>
    <row r="56" spans="1:12" ht="15.4" customHeight="1" x14ac:dyDescent="0.25">
      <c r="B56" s="19"/>
      <c r="C56" s="19"/>
      <c r="D56" s="19"/>
      <c r="E56" s="19"/>
      <c r="F56" s="19"/>
      <c r="G56" s="19"/>
      <c r="H56" s="19"/>
      <c r="I56" s="19"/>
      <c r="J56" s="19"/>
      <c r="K56" s="29" t="s">
        <v>47</v>
      </c>
      <c r="L56" s="30">
        <v>100.29</v>
      </c>
    </row>
    <row r="57" spans="1:12" ht="15.4" customHeight="1" x14ac:dyDescent="0.25">
      <c r="B57" s="19"/>
      <c r="C57" s="19"/>
      <c r="D57" s="19"/>
      <c r="E57" s="19"/>
      <c r="F57" s="19"/>
      <c r="G57" s="19"/>
      <c r="H57" s="19"/>
      <c r="I57" s="19"/>
      <c r="J57" s="19"/>
      <c r="K57" s="31" t="s">
        <v>48</v>
      </c>
      <c r="L57" s="30">
        <v>103.91</v>
      </c>
    </row>
    <row r="58" spans="1:12" ht="15.4" customHeight="1" x14ac:dyDescent="0.25">
      <c r="A58" s="19"/>
      <c r="B58" s="19"/>
      <c r="C58" s="19"/>
      <c r="D58" s="19"/>
      <c r="E58" s="19"/>
      <c r="F58" s="19"/>
      <c r="G58" s="19"/>
      <c r="H58" s="19"/>
      <c r="I58" s="19"/>
      <c r="J58" s="19"/>
      <c r="K58" s="25" t="s">
        <v>49</v>
      </c>
      <c r="L58" s="30">
        <v>106.87</v>
      </c>
    </row>
    <row r="59" spans="1:12" ht="15.4" customHeight="1" x14ac:dyDescent="0.25">
      <c r="B59" s="19"/>
      <c r="C59" s="19"/>
      <c r="D59" s="19"/>
      <c r="E59" s="19"/>
      <c r="F59" s="19"/>
      <c r="G59" s="19"/>
      <c r="H59" s="19"/>
      <c r="I59" s="19"/>
      <c r="J59" s="19"/>
      <c r="K59" s="25" t="s">
        <v>50</v>
      </c>
      <c r="L59" s="30">
        <v>107.53</v>
      </c>
    </row>
    <row r="60" spans="1:12" ht="15.4" customHeight="1" x14ac:dyDescent="0.25">
      <c r="K60" s="25" t="s">
        <v>51</v>
      </c>
      <c r="L60" s="30">
        <v>114.15</v>
      </c>
    </row>
    <row r="61" spans="1:12" ht="15.4" customHeight="1" x14ac:dyDescent="0.25">
      <c r="K61" s="25"/>
      <c r="L61" s="30"/>
    </row>
    <row r="62" spans="1:12" ht="15.4" customHeight="1" x14ac:dyDescent="0.25">
      <c r="B62" s="19"/>
      <c r="C62" s="19"/>
      <c r="D62" s="19"/>
      <c r="E62" s="19"/>
      <c r="F62" s="19"/>
      <c r="G62" s="19"/>
      <c r="H62" s="19"/>
      <c r="I62" s="19"/>
      <c r="J62" s="19"/>
      <c r="K62" s="27"/>
      <c r="L62" s="27"/>
    </row>
    <row r="63" spans="1:12" ht="15.4" customHeight="1" x14ac:dyDescent="0.25">
      <c r="K63" s="30" t="s">
        <v>25</v>
      </c>
      <c r="L63" s="29" t="s">
        <v>62</v>
      </c>
    </row>
    <row r="64" spans="1:12" ht="15.4" customHeight="1" x14ac:dyDescent="0.25">
      <c r="K64" s="63"/>
      <c r="L64" s="29" t="s">
        <v>24</v>
      </c>
    </row>
    <row r="65" spans="1:12" ht="15.4" customHeight="1" x14ac:dyDescent="0.25">
      <c r="K65" s="29" t="s">
        <v>68</v>
      </c>
      <c r="L65" s="30">
        <v>81.010000000000005</v>
      </c>
    </row>
    <row r="66" spans="1:12" ht="15.4" customHeight="1" x14ac:dyDescent="0.25">
      <c r="K66" s="29" t="s">
        <v>46</v>
      </c>
      <c r="L66" s="30">
        <v>100.39</v>
      </c>
    </row>
    <row r="67" spans="1:12" ht="15.4" customHeight="1" x14ac:dyDescent="0.25">
      <c r="K67" s="29" t="s">
        <v>47</v>
      </c>
      <c r="L67" s="30">
        <v>104.37</v>
      </c>
    </row>
    <row r="68" spans="1:12" ht="15.4" customHeight="1" x14ac:dyDescent="0.25">
      <c r="K68" s="31" t="s">
        <v>48</v>
      </c>
      <c r="L68" s="30">
        <v>104.45</v>
      </c>
    </row>
    <row r="69" spans="1:12" ht="15.4" customHeight="1" x14ac:dyDescent="0.25">
      <c r="K69" s="25" t="s">
        <v>49</v>
      </c>
      <c r="L69" s="30">
        <v>105.44</v>
      </c>
    </row>
    <row r="70" spans="1:12" ht="15.4" customHeight="1" x14ac:dyDescent="0.25">
      <c r="K70" s="25" t="s">
        <v>50</v>
      </c>
      <c r="L70" s="30">
        <v>110.93</v>
      </c>
    </row>
    <row r="71" spans="1:12" ht="15.4" customHeight="1" x14ac:dyDescent="0.25">
      <c r="K71" s="25" t="s">
        <v>51</v>
      </c>
      <c r="L71" s="30">
        <v>111.34</v>
      </c>
    </row>
    <row r="72" spans="1:12" ht="15.4" customHeight="1" x14ac:dyDescent="0.25">
      <c r="K72" s="25"/>
      <c r="L72" s="30"/>
    </row>
    <row r="73" spans="1:12" ht="15.4" customHeight="1" x14ac:dyDescent="0.25">
      <c r="K73" s="26"/>
      <c r="L73" s="30" t="s">
        <v>23</v>
      </c>
    </row>
    <row r="74" spans="1:12" ht="15.4" customHeight="1" x14ac:dyDescent="0.25">
      <c r="K74" s="29" t="s">
        <v>68</v>
      </c>
      <c r="L74" s="30">
        <v>78.2</v>
      </c>
    </row>
    <row r="75" spans="1:12" ht="15.4" customHeight="1" x14ac:dyDescent="0.25">
      <c r="K75" s="29" t="s">
        <v>46</v>
      </c>
      <c r="L75" s="30">
        <v>99.44</v>
      </c>
    </row>
    <row r="76" spans="1:12" ht="15.4" customHeight="1" x14ac:dyDescent="0.25">
      <c r="K76" s="29" t="s">
        <v>47</v>
      </c>
      <c r="L76" s="30">
        <v>104.03</v>
      </c>
    </row>
    <row r="77" spans="1:12" ht="15.4" customHeight="1" x14ac:dyDescent="0.25">
      <c r="A77" s="56" t="str">
        <f>"Distribution of payroll jobs by industry, "&amp;$L$1</f>
        <v>Distribution of payroll jobs by industry, Australian Capital Territory</v>
      </c>
      <c r="K77" s="31" t="s">
        <v>48</v>
      </c>
      <c r="L77" s="30">
        <v>104.53</v>
      </c>
    </row>
    <row r="78" spans="1:12" ht="15.4" customHeight="1" x14ac:dyDescent="0.25">
      <c r="K78" s="25" t="s">
        <v>49</v>
      </c>
      <c r="L78" s="30">
        <v>105.6</v>
      </c>
    </row>
    <row r="79" spans="1:12" ht="15.4" customHeight="1" x14ac:dyDescent="0.25">
      <c r="K79" s="25" t="s">
        <v>50</v>
      </c>
      <c r="L79" s="30">
        <v>110.92</v>
      </c>
    </row>
    <row r="80" spans="1:12" ht="15.4" customHeight="1" x14ac:dyDescent="0.25">
      <c r="K80" s="25" t="s">
        <v>51</v>
      </c>
      <c r="L80" s="30">
        <v>114.89</v>
      </c>
    </row>
    <row r="81" spans="1:12" ht="15.4" customHeight="1" x14ac:dyDescent="0.25">
      <c r="K81" s="25"/>
      <c r="L81" s="30"/>
    </row>
    <row r="82" spans="1:12" ht="15.4" customHeight="1" x14ac:dyDescent="0.25">
      <c r="K82" s="27"/>
      <c r="L82" s="30" t="s">
        <v>22</v>
      </c>
    </row>
    <row r="83" spans="1:12" ht="15.4" customHeight="1" x14ac:dyDescent="0.25">
      <c r="K83" s="29" t="s">
        <v>68</v>
      </c>
      <c r="L83" s="30">
        <v>78.260000000000005</v>
      </c>
    </row>
    <row r="84" spans="1:12" ht="15.4" customHeight="1" x14ac:dyDescent="0.25">
      <c r="K84" s="29" t="s">
        <v>46</v>
      </c>
      <c r="L84" s="30">
        <v>99.29</v>
      </c>
    </row>
    <row r="85" spans="1:12" ht="15.4" customHeight="1" x14ac:dyDescent="0.25">
      <c r="K85" s="29" t="s">
        <v>47</v>
      </c>
      <c r="L85" s="30">
        <v>104.46</v>
      </c>
    </row>
    <row r="86" spans="1:12" ht="15.4" customHeight="1" x14ac:dyDescent="0.25">
      <c r="K86" s="31" t="s">
        <v>48</v>
      </c>
      <c r="L86" s="30">
        <v>105.46</v>
      </c>
    </row>
    <row r="87" spans="1:12" ht="15.4" customHeight="1" x14ac:dyDescent="0.25">
      <c r="K87" s="25" t="s">
        <v>49</v>
      </c>
      <c r="L87" s="30">
        <v>106.45</v>
      </c>
    </row>
    <row r="88" spans="1:12" ht="15.4" customHeight="1" x14ac:dyDescent="0.25">
      <c r="K88" s="25" t="s">
        <v>50</v>
      </c>
      <c r="L88" s="30">
        <v>111.54</v>
      </c>
    </row>
    <row r="89" spans="1:12" ht="15.4" customHeight="1" x14ac:dyDescent="0.25">
      <c r="K89" s="25" t="s">
        <v>51</v>
      </c>
      <c r="L89" s="30">
        <v>116.29</v>
      </c>
    </row>
    <row r="90" spans="1:12" ht="15.4" customHeight="1" x14ac:dyDescent="0.25">
      <c r="K90" s="25"/>
      <c r="L90" s="30"/>
    </row>
    <row r="91" spans="1:12" ht="15" customHeight="1" x14ac:dyDescent="0.25">
      <c r="B91" s="19"/>
      <c r="C91" s="19"/>
      <c r="D91" s="19"/>
      <c r="E91" s="19"/>
      <c r="F91" s="19"/>
      <c r="G91" s="19"/>
      <c r="H91" s="19"/>
      <c r="I91" s="19"/>
      <c r="J91" s="19"/>
      <c r="K91" s="26"/>
      <c r="L91" s="26"/>
    </row>
    <row r="92" spans="1:12" ht="15" customHeight="1" x14ac:dyDescent="0.25">
      <c r="B92" s="19"/>
      <c r="C92" s="19"/>
      <c r="D92" s="19"/>
      <c r="E92" s="19"/>
      <c r="F92" s="19"/>
      <c r="G92" s="19"/>
      <c r="H92" s="19"/>
      <c r="I92" s="19"/>
      <c r="J92" s="19"/>
      <c r="K92" s="30" t="s">
        <v>21</v>
      </c>
      <c r="L92" s="49" t="s">
        <v>63</v>
      </c>
    </row>
    <row r="93" spans="1:12" ht="15" customHeight="1" x14ac:dyDescent="0.25">
      <c r="A93" s="19"/>
      <c r="B93" s="19"/>
      <c r="C93" s="19"/>
      <c r="D93" s="19"/>
      <c r="E93" s="19"/>
      <c r="F93" s="19"/>
      <c r="G93" s="19"/>
      <c r="H93" s="19"/>
      <c r="I93" s="19"/>
      <c r="J93" s="19"/>
      <c r="K93" s="22"/>
      <c r="L93" s="28"/>
    </row>
    <row r="94" spans="1:12" ht="15" customHeight="1" x14ac:dyDescent="0.25">
      <c r="A94" s="19"/>
      <c r="B94" s="19"/>
      <c r="C94" s="19"/>
      <c r="D94" s="19"/>
      <c r="E94" s="19"/>
      <c r="F94" s="19"/>
      <c r="G94" s="19"/>
      <c r="H94" s="19"/>
      <c r="I94" s="19"/>
      <c r="J94" s="19"/>
      <c r="K94" s="26" t="s">
        <v>19</v>
      </c>
      <c r="L94" s="29">
        <v>0.1376</v>
      </c>
    </row>
    <row r="95" spans="1:12" ht="15" customHeight="1" x14ac:dyDescent="0.25">
      <c r="A95" s="19"/>
      <c r="B95" s="19"/>
      <c r="C95" s="19"/>
      <c r="D95" s="19"/>
      <c r="E95" s="19"/>
      <c r="F95" s="19"/>
      <c r="G95" s="19"/>
      <c r="H95" s="19"/>
      <c r="I95" s="19"/>
      <c r="J95" s="19"/>
      <c r="K95" s="26" t="s">
        <v>0</v>
      </c>
      <c r="L95" s="29">
        <v>7.22E-2</v>
      </c>
    </row>
    <row r="96" spans="1:12" ht="15" customHeight="1" x14ac:dyDescent="0.25">
      <c r="B96" s="19"/>
      <c r="C96" s="19"/>
      <c r="D96" s="19"/>
      <c r="E96" s="19"/>
      <c r="F96" s="19"/>
      <c r="G96" s="19"/>
      <c r="H96" s="19"/>
      <c r="I96" s="19"/>
      <c r="J96" s="19"/>
      <c r="K96" s="26" t="s">
        <v>1</v>
      </c>
      <c r="L96" s="29">
        <v>-3.1300000000000001E-2</v>
      </c>
    </row>
    <row r="97" spans="1:12" ht="15" customHeight="1" x14ac:dyDescent="0.25">
      <c r="B97" s="19"/>
      <c r="C97" s="19"/>
      <c r="D97" s="19"/>
      <c r="E97" s="19"/>
      <c r="F97" s="19"/>
      <c r="G97" s="19"/>
      <c r="H97" s="19"/>
      <c r="I97" s="19"/>
      <c r="J97" s="19"/>
      <c r="K97" s="26" t="s">
        <v>18</v>
      </c>
      <c r="L97" s="29">
        <v>4.2000000000000003E-2</v>
      </c>
    </row>
    <row r="98" spans="1:12" ht="15" customHeight="1" x14ac:dyDescent="0.25">
      <c r="A98" s="19"/>
      <c r="B98" s="19"/>
      <c r="C98" s="19"/>
      <c r="D98" s="19"/>
      <c r="E98" s="19"/>
      <c r="F98" s="19"/>
      <c r="G98" s="19"/>
      <c r="H98" s="19"/>
      <c r="I98" s="19"/>
      <c r="J98" s="19"/>
      <c r="K98" s="26" t="s">
        <v>2</v>
      </c>
      <c r="L98" s="29">
        <v>5.57E-2</v>
      </c>
    </row>
    <row r="99" spans="1:12" ht="15" customHeight="1" x14ac:dyDescent="0.25">
      <c r="B99" s="19"/>
      <c r="C99" s="19"/>
      <c r="D99" s="19"/>
      <c r="E99" s="19"/>
      <c r="F99" s="19"/>
      <c r="G99" s="19"/>
      <c r="H99" s="19"/>
      <c r="I99" s="19"/>
      <c r="J99" s="19"/>
      <c r="K99" s="26" t="s">
        <v>17</v>
      </c>
      <c r="L99" s="29">
        <v>8.8800000000000004E-2</v>
      </c>
    </row>
    <row r="100" spans="1:12" ht="15" customHeight="1" x14ac:dyDescent="0.25">
      <c r="A100" s="19"/>
      <c r="B100" s="19"/>
      <c r="C100" s="19"/>
      <c r="D100" s="19"/>
      <c r="E100" s="19"/>
      <c r="F100" s="19"/>
      <c r="G100" s="19"/>
      <c r="H100" s="19"/>
      <c r="I100" s="19"/>
      <c r="J100" s="19"/>
      <c r="K100" s="26" t="s">
        <v>16</v>
      </c>
      <c r="L100" s="29">
        <v>-3.3599999999999998E-2</v>
      </c>
    </row>
    <row r="101" spans="1:12" ht="15" customHeight="1" x14ac:dyDescent="0.25">
      <c r="A101" s="19"/>
      <c r="B101" s="19"/>
      <c r="C101" s="19"/>
      <c r="D101" s="19"/>
      <c r="E101" s="19"/>
      <c r="F101" s="19"/>
      <c r="G101" s="19"/>
      <c r="H101" s="19"/>
      <c r="I101" s="19"/>
      <c r="J101" s="19"/>
      <c r="K101" s="26" t="s">
        <v>15</v>
      </c>
      <c r="L101" s="29">
        <v>-8.1299999999999997E-2</v>
      </c>
    </row>
    <row r="102" spans="1:12" x14ac:dyDescent="0.25">
      <c r="A102" s="19"/>
      <c r="B102" s="19"/>
      <c r="C102" s="19"/>
      <c r="D102" s="19"/>
      <c r="E102" s="19"/>
      <c r="F102" s="19"/>
      <c r="G102" s="19"/>
      <c r="H102" s="19"/>
      <c r="I102" s="19"/>
      <c r="J102" s="19"/>
      <c r="K102" s="26" t="s">
        <v>14</v>
      </c>
      <c r="L102" s="29">
        <v>-8.7499999999999994E-2</v>
      </c>
    </row>
    <row r="103" spans="1:12" x14ac:dyDescent="0.25">
      <c r="A103" s="19"/>
      <c r="B103" s="19"/>
      <c r="C103" s="19"/>
      <c r="D103" s="19"/>
      <c r="E103" s="19"/>
      <c r="F103" s="19"/>
      <c r="G103" s="19"/>
      <c r="H103" s="19"/>
      <c r="I103" s="19"/>
      <c r="J103" s="19"/>
      <c r="K103" s="26" t="s">
        <v>13</v>
      </c>
      <c r="L103" s="29">
        <v>-4.0500000000000001E-2</v>
      </c>
    </row>
    <row r="104" spans="1:12" x14ac:dyDescent="0.25">
      <c r="K104" s="26" t="s">
        <v>12</v>
      </c>
      <c r="L104" s="29">
        <v>7.3400000000000007E-2</v>
      </c>
    </row>
    <row r="105" spans="1:12" x14ac:dyDescent="0.25">
      <c r="K105" s="26" t="s">
        <v>11</v>
      </c>
      <c r="L105" s="29">
        <v>1.7999999999999999E-2</v>
      </c>
    </row>
    <row r="106" spans="1:12" x14ac:dyDescent="0.25">
      <c r="K106" s="26" t="s">
        <v>10</v>
      </c>
      <c r="L106" s="29">
        <v>7.2599999999999998E-2</v>
      </c>
    </row>
    <row r="107" spans="1:12" x14ac:dyDescent="0.25">
      <c r="K107" s="26" t="s">
        <v>9</v>
      </c>
      <c r="L107" s="29">
        <v>7.2099999999999997E-2</v>
      </c>
    </row>
    <row r="108" spans="1:12" x14ac:dyDescent="0.25">
      <c r="K108" s="26" t="s">
        <v>8</v>
      </c>
      <c r="L108" s="29">
        <v>3.7900000000000003E-2</v>
      </c>
    </row>
    <row r="109" spans="1:12" x14ac:dyDescent="0.25">
      <c r="K109" s="26" t="s">
        <v>7</v>
      </c>
      <c r="L109" s="29">
        <v>-1.72E-2</v>
      </c>
    </row>
    <row r="110" spans="1:12" x14ac:dyDescent="0.25">
      <c r="K110" s="26" t="s">
        <v>6</v>
      </c>
      <c r="L110" s="29">
        <v>0.1179</v>
      </c>
    </row>
    <row r="111" spans="1:12" x14ac:dyDescent="0.25">
      <c r="K111" s="26" t="s">
        <v>5</v>
      </c>
      <c r="L111" s="29">
        <v>-2.2599999999999999E-2</v>
      </c>
    </row>
    <row r="112" spans="1:12" x14ac:dyDescent="0.25">
      <c r="K112" s="26" t="s">
        <v>3</v>
      </c>
      <c r="L112" s="29">
        <v>8.6499999999999994E-2</v>
      </c>
    </row>
    <row r="113" spans="1:12" x14ac:dyDescent="0.25">
      <c r="K113" s="26"/>
      <c r="L113" s="34"/>
    </row>
    <row r="114" spans="1:12" x14ac:dyDescent="0.25">
      <c r="A114" s="19"/>
      <c r="B114" s="19"/>
      <c r="C114" s="19"/>
      <c r="D114" s="19"/>
      <c r="E114" s="19"/>
      <c r="F114" s="19"/>
      <c r="G114" s="19"/>
      <c r="H114" s="19"/>
      <c r="I114" s="19"/>
      <c r="J114" s="19"/>
      <c r="K114" s="49" t="s">
        <v>64</v>
      </c>
      <c r="L114" s="49" t="s">
        <v>65</v>
      </c>
    </row>
    <row r="115" spans="1:12" x14ac:dyDescent="0.25">
      <c r="K115" s="22"/>
      <c r="L115" s="35">
        <v>43904</v>
      </c>
    </row>
    <row r="116" spans="1:12" x14ac:dyDescent="0.25">
      <c r="K116" s="26" t="s">
        <v>19</v>
      </c>
      <c r="L116" s="29">
        <v>2E-3</v>
      </c>
    </row>
    <row r="117" spans="1:12" x14ac:dyDescent="0.25">
      <c r="K117" s="26" t="s">
        <v>0</v>
      </c>
      <c r="L117" s="29">
        <v>1.1999999999999999E-3</v>
      </c>
    </row>
    <row r="118" spans="1:12" x14ac:dyDescent="0.25">
      <c r="K118" s="26" t="s">
        <v>1</v>
      </c>
      <c r="L118" s="29">
        <v>2.2200000000000001E-2</v>
      </c>
    </row>
    <row r="119" spans="1:12" x14ac:dyDescent="0.25">
      <c r="K119" s="26" t="s">
        <v>18</v>
      </c>
      <c r="L119" s="29">
        <v>6.4000000000000003E-3</v>
      </c>
    </row>
    <row r="120" spans="1:12" x14ac:dyDescent="0.25">
      <c r="K120" s="26" t="s">
        <v>2</v>
      </c>
      <c r="L120" s="29">
        <v>5.3600000000000002E-2</v>
      </c>
    </row>
    <row r="121" spans="1:12" x14ac:dyDescent="0.25">
      <c r="K121" s="26" t="s">
        <v>17</v>
      </c>
      <c r="L121" s="29">
        <v>1.55E-2</v>
      </c>
    </row>
    <row r="122" spans="1:12" x14ac:dyDescent="0.25">
      <c r="K122" s="26" t="s">
        <v>16</v>
      </c>
      <c r="L122" s="29">
        <v>7.9500000000000001E-2</v>
      </c>
    </row>
    <row r="123" spans="1:12" x14ac:dyDescent="0.25">
      <c r="K123" s="26" t="s">
        <v>15</v>
      </c>
      <c r="L123" s="29">
        <v>8.0699999999999994E-2</v>
      </c>
    </row>
    <row r="124" spans="1:12" x14ac:dyDescent="0.25">
      <c r="K124" s="26" t="s">
        <v>14</v>
      </c>
      <c r="L124" s="29">
        <v>1.6500000000000001E-2</v>
      </c>
    </row>
    <row r="125" spans="1:12" x14ac:dyDescent="0.25">
      <c r="K125" s="26" t="s">
        <v>13</v>
      </c>
      <c r="L125" s="29">
        <v>1.77E-2</v>
      </c>
    </row>
    <row r="126" spans="1:12" x14ac:dyDescent="0.25">
      <c r="K126" s="26" t="s">
        <v>12</v>
      </c>
      <c r="L126" s="29">
        <v>1.9099999999999999E-2</v>
      </c>
    </row>
    <row r="127" spans="1:12" x14ac:dyDescent="0.25">
      <c r="K127" s="26" t="s">
        <v>11</v>
      </c>
      <c r="L127" s="29">
        <v>1.77E-2</v>
      </c>
    </row>
    <row r="128" spans="1:12" x14ac:dyDescent="0.25">
      <c r="K128" s="26" t="s">
        <v>10</v>
      </c>
      <c r="L128" s="29">
        <v>0.12570000000000001</v>
      </c>
    </row>
    <row r="129" spans="11:12" x14ac:dyDescent="0.25">
      <c r="K129" s="26" t="s">
        <v>9</v>
      </c>
      <c r="L129" s="29">
        <v>7.3099999999999998E-2</v>
      </c>
    </row>
    <row r="130" spans="11:12" x14ac:dyDescent="0.25">
      <c r="K130" s="26" t="s">
        <v>8</v>
      </c>
      <c r="L130" s="29">
        <v>0.23880000000000001</v>
      </c>
    </row>
    <row r="131" spans="11:12" x14ac:dyDescent="0.25">
      <c r="K131" s="26" t="s">
        <v>7</v>
      </c>
      <c r="L131" s="29">
        <v>7.5600000000000001E-2</v>
      </c>
    </row>
    <row r="132" spans="11:12" x14ac:dyDescent="0.25">
      <c r="K132" s="26" t="s">
        <v>6</v>
      </c>
      <c r="L132" s="29">
        <v>9.8199999999999996E-2</v>
      </c>
    </row>
    <row r="133" spans="11:12" x14ac:dyDescent="0.25">
      <c r="K133" s="26" t="s">
        <v>5</v>
      </c>
      <c r="L133" s="29">
        <v>1.83E-2</v>
      </c>
    </row>
    <row r="134" spans="11:12" x14ac:dyDescent="0.25">
      <c r="K134" s="26" t="s">
        <v>3</v>
      </c>
      <c r="L134" s="29">
        <v>3.5700000000000003E-2</v>
      </c>
    </row>
    <row r="135" spans="11:12" x14ac:dyDescent="0.25">
      <c r="K135" s="22"/>
      <c r="L135" s="33" t="s">
        <v>20</v>
      </c>
    </row>
    <row r="136" spans="11:12" x14ac:dyDescent="0.25">
      <c r="K136" s="26" t="s">
        <v>19</v>
      </c>
      <c r="L136" s="29">
        <v>2.2000000000000001E-3</v>
      </c>
    </row>
    <row r="137" spans="11:12" x14ac:dyDescent="0.25">
      <c r="K137" s="26" t="s">
        <v>0</v>
      </c>
      <c r="L137" s="29">
        <v>1.1999999999999999E-3</v>
      </c>
    </row>
    <row r="138" spans="11:12" x14ac:dyDescent="0.25">
      <c r="K138" s="26" t="s">
        <v>1</v>
      </c>
      <c r="L138" s="29">
        <v>2.0899999999999998E-2</v>
      </c>
    </row>
    <row r="139" spans="11:12" x14ac:dyDescent="0.25">
      <c r="K139" s="26" t="s">
        <v>18</v>
      </c>
      <c r="L139" s="29">
        <v>6.4000000000000003E-3</v>
      </c>
    </row>
    <row r="140" spans="11:12" x14ac:dyDescent="0.25">
      <c r="K140" s="26" t="s">
        <v>2</v>
      </c>
      <c r="L140" s="29">
        <v>5.5E-2</v>
      </c>
    </row>
    <row r="141" spans="11:12" x14ac:dyDescent="0.25">
      <c r="K141" s="26" t="s">
        <v>17</v>
      </c>
      <c r="L141" s="29">
        <v>1.6299999999999999E-2</v>
      </c>
    </row>
    <row r="142" spans="11:12" x14ac:dyDescent="0.25">
      <c r="K142" s="26" t="s">
        <v>16</v>
      </c>
      <c r="L142" s="29">
        <v>7.46E-2</v>
      </c>
    </row>
    <row r="143" spans="11:12" x14ac:dyDescent="0.25">
      <c r="K143" s="26" t="s">
        <v>15</v>
      </c>
      <c r="L143" s="29">
        <v>7.1999999999999995E-2</v>
      </c>
    </row>
    <row r="144" spans="11:12" x14ac:dyDescent="0.25">
      <c r="K144" s="26" t="s">
        <v>14</v>
      </c>
      <c r="L144" s="29">
        <v>1.47E-2</v>
      </c>
    </row>
    <row r="145" spans="11:12" x14ac:dyDescent="0.25">
      <c r="K145" s="26" t="s">
        <v>13</v>
      </c>
      <c r="L145" s="29">
        <v>1.6500000000000001E-2</v>
      </c>
    </row>
    <row r="146" spans="11:12" x14ac:dyDescent="0.25">
      <c r="K146" s="26" t="s">
        <v>12</v>
      </c>
      <c r="L146" s="29">
        <v>1.9900000000000001E-2</v>
      </c>
    </row>
    <row r="147" spans="11:12" x14ac:dyDescent="0.25">
      <c r="K147" s="26" t="s">
        <v>11</v>
      </c>
      <c r="L147" s="29">
        <v>1.7500000000000002E-2</v>
      </c>
    </row>
    <row r="148" spans="11:12" x14ac:dyDescent="0.25">
      <c r="K148" s="26" t="s">
        <v>10</v>
      </c>
      <c r="L148" s="29">
        <v>0.13089999999999999</v>
      </c>
    </row>
    <row r="149" spans="11:12" x14ac:dyDescent="0.25">
      <c r="K149" s="26" t="s">
        <v>9</v>
      </c>
      <c r="L149" s="29">
        <v>7.6100000000000001E-2</v>
      </c>
    </row>
    <row r="150" spans="11:12" x14ac:dyDescent="0.25">
      <c r="K150" s="26" t="s">
        <v>8</v>
      </c>
      <c r="L150" s="29">
        <v>0.24060000000000001</v>
      </c>
    </row>
    <row r="151" spans="11:12" x14ac:dyDescent="0.25">
      <c r="K151" s="26" t="s">
        <v>7</v>
      </c>
      <c r="L151" s="29">
        <v>7.2099999999999997E-2</v>
      </c>
    </row>
    <row r="152" spans="11:12" x14ac:dyDescent="0.25">
      <c r="K152" s="26" t="s">
        <v>6</v>
      </c>
      <c r="L152" s="29">
        <v>0.1066</v>
      </c>
    </row>
    <row r="153" spans="11:12" x14ac:dyDescent="0.25">
      <c r="K153" s="26" t="s">
        <v>5</v>
      </c>
      <c r="L153" s="29">
        <v>1.7399999999999999E-2</v>
      </c>
    </row>
    <row r="154" spans="11:12" x14ac:dyDescent="0.25">
      <c r="K154" s="26" t="s">
        <v>3</v>
      </c>
      <c r="L154" s="29">
        <v>3.7600000000000001E-2</v>
      </c>
    </row>
    <row r="155" spans="11:12" x14ac:dyDescent="0.25">
      <c r="K155" s="22"/>
      <c r="L155" s="26"/>
    </row>
    <row r="156" spans="11:12" x14ac:dyDescent="0.25">
      <c r="K156" s="26" t="s">
        <v>52</v>
      </c>
      <c r="L156" s="49"/>
    </row>
    <row r="157" spans="11:12" x14ac:dyDescent="0.25">
      <c r="K157" s="48">
        <v>43904</v>
      </c>
      <c r="L157" s="30">
        <v>100</v>
      </c>
    </row>
    <row r="158" spans="11:12" x14ac:dyDescent="0.25">
      <c r="K158" s="48">
        <v>43911</v>
      </c>
      <c r="L158" s="30">
        <v>98.970600000000005</v>
      </c>
    </row>
    <row r="159" spans="11:12" x14ac:dyDescent="0.25">
      <c r="K159" s="48">
        <v>43918</v>
      </c>
      <c r="L159" s="30">
        <v>95.467200000000005</v>
      </c>
    </row>
    <row r="160" spans="11:12" x14ac:dyDescent="0.25">
      <c r="K160" s="48">
        <v>43925</v>
      </c>
      <c r="L160" s="30">
        <v>92.922200000000004</v>
      </c>
    </row>
    <row r="161" spans="11:12" x14ac:dyDescent="0.25">
      <c r="K161" s="48">
        <v>43932</v>
      </c>
      <c r="L161" s="30">
        <v>91.648399999999995</v>
      </c>
    </row>
    <row r="162" spans="11:12" x14ac:dyDescent="0.25">
      <c r="K162" s="48">
        <v>43939</v>
      </c>
      <c r="L162" s="30">
        <v>91.632400000000004</v>
      </c>
    </row>
    <row r="163" spans="11:12" x14ac:dyDescent="0.25">
      <c r="K163" s="48">
        <v>43946</v>
      </c>
      <c r="L163" s="30">
        <v>92.163300000000007</v>
      </c>
    </row>
    <row r="164" spans="11:12" x14ac:dyDescent="0.25">
      <c r="K164" s="48">
        <v>43953</v>
      </c>
      <c r="L164" s="30">
        <v>92.660600000000002</v>
      </c>
    </row>
    <row r="165" spans="11:12" x14ac:dyDescent="0.25">
      <c r="K165" s="48">
        <v>43960</v>
      </c>
      <c r="L165" s="30">
        <v>93.344899999999996</v>
      </c>
    </row>
    <row r="166" spans="11:12" x14ac:dyDescent="0.25">
      <c r="K166" s="48">
        <v>43967</v>
      </c>
      <c r="L166" s="30">
        <v>93.938299999999998</v>
      </c>
    </row>
    <row r="167" spans="11:12" x14ac:dyDescent="0.25">
      <c r="K167" s="48">
        <v>43974</v>
      </c>
      <c r="L167" s="30">
        <v>94.296099999999996</v>
      </c>
    </row>
    <row r="168" spans="11:12" x14ac:dyDescent="0.25">
      <c r="K168" s="48">
        <v>43981</v>
      </c>
      <c r="L168" s="30">
        <v>94.804400000000001</v>
      </c>
    </row>
    <row r="169" spans="11:12" x14ac:dyDescent="0.25">
      <c r="K169" s="48">
        <v>43988</v>
      </c>
      <c r="L169" s="30">
        <v>95.789599999999993</v>
      </c>
    </row>
    <row r="170" spans="11:12" x14ac:dyDescent="0.25">
      <c r="K170" s="48">
        <v>43995</v>
      </c>
      <c r="L170" s="30">
        <v>96.291300000000007</v>
      </c>
    </row>
    <row r="171" spans="11:12" x14ac:dyDescent="0.25">
      <c r="K171" s="48">
        <v>44002</v>
      </c>
      <c r="L171" s="30">
        <v>96.307400000000001</v>
      </c>
    </row>
    <row r="172" spans="11:12" x14ac:dyDescent="0.25">
      <c r="K172" s="48">
        <v>44009</v>
      </c>
      <c r="L172" s="30">
        <v>95.9238</v>
      </c>
    </row>
    <row r="173" spans="11:12" x14ac:dyDescent="0.25">
      <c r="K173" s="48">
        <v>44016</v>
      </c>
      <c r="L173" s="30">
        <v>97.285600000000002</v>
      </c>
    </row>
    <row r="174" spans="11:12" x14ac:dyDescent="0.25">
      <c r="K174" s="48">
        <v>44023</v>
      </c>
      <c r="L174" s="30">
        <v>98.453000000000003</v>
      </c>
    </row>
    <row r="175" spans="11:12" x14ac:dyDescent="0.25">
      <c r="K175" s="48">
        <v>44030</v>
      </c>
      <c r="L175" s="30">
        <v>98.574399999999997</v>
      </c>
    </row>
    <row r="176" spans="11:12" x14ac:dyDescent="0.25">
      <c r="K176" s="48">
        <v>44037</v>
      </c>
      <c r="L176" s="30">
        <v>98.8005</v>
      </c>
    </row>
    <row r="177" spans="11:12" x14ac:dyDescent="0.25">
      <c r="K177" s="48">
        <v>44044</v>
      </c>
      <c r="L177" s="30">
        <v>99.036500000000004</v>
      </c>
    </row>
    <row r="178" spans="11:12" x14ac:dyDescent="0.25">
      <c r="K178" s="48">
        <v>44051</v>
      </c>
      <c r="L178" s="30">
        <v>99.038799999999995</v>
      </c>
    </row>
    <row r="179" spans="11:12" x14ac:dyDescent="0.25">
      <c r="K179" s="48">
        <v>44058</v>
      </c>
      <c r="L179" s="30">
        <v>98.914900000000003</v>
      </c>
    </row>
    <row r="180" spans="11:12" x14ac:dyDescent="0.25">
      <c r="K180" s="48">
        <v>44065</v>
      </c>
      <c r="L180" s="30">
        <v>99.009600000000006</v>
      </c>
    </row>
    <row r="181" spans="11:12" x14ac:dyDescent="0.25">
      <c r="K181" s="48">
        <v>44072</v>
      </c>
      <c r="L181" s="30">
        <v>99.049700000000001</v>
      </c>
    </row>
    <row r="182" spans="11:12" x14ac:dyDescent="0.25">
      <c r="K182" s="48">
        <v>44079</v>
      </c>
      <c r="L182" s="30">
        <v>99.380899999999997</v>
      </c>
    </row>
    <row r="183" spans="11:12" x14ac:dyDescent="0.25">
      <c r="K183" s="48">
        <v>44086</v>
      </c>
      <c r="L183" s="30">
        <v>99.754099999999994</v>
      </c>
    </row>
    <row r="184" spans="11:12" x14ac:dyDescent="0.25">
      <c r="K184" s="48">
        <v>44093</v>
      </c>
      <c r="L184" s="30">
        <v>99.917500000000004</v>
      </c>
    </row>
    <row r="185" spans="11:12" x14ac:dyDescent="0.25">
      <c r="K185" s="48">
        <v>44100</v>
      </c>
      <c r="L185" s="30">
        <v>99.725200000000001</v>
      </c>
    </row>
    <row r="186" spans="11:12" x14ac:dyDescent="0.25">
      <c r="K186" s="48">
        <v>44107</v>
      </c>
      <c r="L186" s="30">
        <v>98.937299999999993</v>
      </c>
    </row>
    <row r="187" spans="11:12" x14ac:dyDescent="0.25">
      <c r="K187" s="48">
        <v>44114</v>
      </c>
      <c r="L187" s="30">
        <v>99.063800000000001</v>
      </c>
    </row>
    <row r="188" spans="11:12" x14ac:dyDescent="0.25">
      <c r="K188" s="48">
        <v>44121</v>
      </c>
      <c r="L188" s="30">
        <v>99.895600000000002</v>
      </c>
    </row>
    <row r="189" spans="11:12" x14ac:dyDescent="0.25">
      <c r="K189" s="48">
        <v>44128</v>
      </c>
      <c r="L189" s="30">
        <v>100.1854</v>
      </c>
    </row>
    <row r="190" spans="11:12" x14ac:dyDescent="0.25">
      <c r="K190" s="48">
        <v>44135</v>
      </c>
      <c r="L190" s="30">
        <v>100.3629</v>
      </c>
    </row>
    <row r="191" spans="11:12" x14ac:dyDescent="0.25">
      <c r="K191" s="48">
        <v>44142</v>
      </c>
      <c r="L191" s="30">
        <v>100.9658</v>
      </c>
    </row>
    <row r="192" spans="11:12" x14ac:dyDescent="0.25">
      <c r="K192" s="48">
        <v>44149</v>
      </c>
      <c r="L192" s="30">
        <v>101.7409</v>
      </c>
    </row>
    <row r="193" spans="11:12" x14ac:dyDescent="0.25">
      <c r="K193" s="48">
        <v>44156</v>
      </c>
      <c r="L193" s="30">
        <v>102.0852</v>
      </c>
    </row>
    <row r="194" spans="11:12" x14ac:dyDescent="0.25">
      <c r="K194" s="48">
        <v>44163</v>
      </c>
      <c r="L194" s="30">
        <v>102.3826</v>
      </c>
    </row>
    <row r="195" spans="11:12" x14ac:dyDescent="0.25">
      <c r="K195" s="48">
        <v>44170</v>
      </c>
      <c r="L195" s="30">
        <v>102.8719</v>
      </c>
    </row>
    <row r="196" spans="11:12" x14ac:dyDescent="0.25">
      <c r="K196" s="48">
        <v>44177</v>
      </c>
      <c r="L196" s="30">
        <v>102.95740000000001</v>
      </c>
    </row>
    <row r="197" spans="11:12" x14ac:dyDescent="0.25">
      <c r="K197" s="48">
        <v>44184</v>
      </c>
      <c r="L197" s="30">
        <v>102.1682</v>
      </c>
    </row>
    <row r="198" spans="11:12" x14ac:dyDescent="0.25">
      <c r="K198" s="48">
        <v>44191</v>
      </c>
      <c r="L198" s="30">
        <v>98.391199999999998</v>
      </c>
    </row>
    <row r="199" spans="11:12" x14ac:dyDescent="0.25">
      <c r="K199" s="48">
        <v>44198</v>
      </c>
      <c r="L199" s="30">
        <v>95.579499999999996</v>
      </c>
    </row>
    <row r="200" spans="11:12" x14ac:dyDescent="0.25">
      <c r="K200" s="48">
        <v>44205</v>
      </c>
      <c r="L200" s="30">
        <v>96.987799999999993</v>
      </c>
    </row>
    <row r="201" spans="11:12" x14ac:dyDescent="0.25">
      <c r="K201" s="48">
        <v>44212</v>
      </c>
      <c r="L201" s="30">
        <v>99.100800000000007</v>
      </c>
    </row>
    <row r="202" spans="11:12" x14ac:dyDescent="0.25">
      <c r="K202" s="48">
        <v>44219</v>
      </c>
      <c r="L202" s="30">
        <v>100.0684</v>
      </c>
    </row>
    <row r="203" spans="11:12" x14ac:dyDescent="0.25">
      <c r="K203" s="48">
        <v>44226</v>
      </c>
      <c r="L203" s="30">
        <v>100.5557</v>
      </c>
    </row>
    <row r="204" spans="11:12" x14ac:dyDescent="0.25">
      <c r="K204" s="48">
        <v>44233</v>
      </c>
      <c r="L204" s="30">
        <v>100.9228</v>
      </c>
    </row>
    <row r="205" spans="11:12" x14ac:dyDescent="0.25">
      <c r="K205" s="48">
        <v>44240</v>
      </c>
      <c r="L205" s="30">
        <v>101.6427</v>
      </c>
    </row>
    <row r="206" spans="11:12" x14ac:dyDescent="0.25">
      <c r="K206" s="48">
        <v>44247</v>
      </c>
      <c r="L206" s="30">
        <v>101.9015</v>
      </c>
    </row>
    <row r="207" spans="11:12" x14ac:dyDescent="0.25">
      <c r="K207" s="48">
        <v>44254</v>
      </c>
      <c r="L207" s="30">
        <v>102.3001</v>
      </c>
    </row>
    <row r="208" spans="11:12" x14ac:dyDescent="0.25">
      <c r="K208" s="48">
        <v>44261</v>
      </c>
      <c r="L208" s="30">
        <v>102.5213</v>
      </c>
    </row>
    <row r="209" spans="11:12" x14ac:dyDescent="0.25">
      <c r="K209" s="48">
        <v>44268</v>
      </c>
      <c r="L209" s="30">
        <v>102.87690000000001</v>
      </c>
    </row>
    <row r="210" spans="11:12" x14ac:dyDescent="0.25">
      <c r="K210" s="48">
        <v>44275</v>
      </c>
      <c r="L210" s="30">
        <v>103.3839</v>
      </c>
    </row>
    <row r="211" spans="11:12" x14ac:dyDescent="0.25">
      <c r="K211" s="48">
        <v>44282</v>
      </c>
      <c r="L211" s="30">
        <v>103.6122</v>
      </c>
    </row>
    <row r="212" spans="11:12" x14ac:dyDescent="0.25">
      <c r="K212" s="48">
        <v>44289</v>
      </c>
      <c r="L212" s="30">
        <v>102.7688</v>
      </c>
    </row>
    <row r="213" spans="11:12" x14ac:dyDescent="0.25">
      <c r="K213" s="48">
        <v>44296</v>
      </c>
      <c r="L213" s="30">
        <v>102.2933</v>
      </c>
    </row>
    <row r="214" spans="11:12" x14ac:dyDescent="0.25">
      <c r="K214" s="48">
        <v>44303</v>
      </c>
      <c r="L214" s="30">
        <v>102.3083</v>
      </c>
    </row>
    <row r="215" spans="11:12" x14ac:dyDescent="0.25">
      <c r="K215" s="48">
        <v>44310</v>
      </c>
      <c r="L215" s="30">
        <v>102.5581</v>
      </c>
    </row>
    <row r="216" spans="11:12" x14ac:dyDescent="0.25">
      <c r="K216" s="48">
        <v>44317</v>
      </c>
      <c r="L216" s="30">
        <v>102.8056</v>
      </c>
    </row>
    <row r="217" spans="11:12" x14ac:dyDescent="0.25">
      <c r="K217" s="48">
        <v>44324</v>
      </c>
      <c r="L217" s="30">
        <v>102.9735</v>
      </c>
    </row>
    <row r="218" spans="11:12" x14ac:dyDescent="0.25">
      <c r="K218" s="48">
        <v>44331</v>
      </c>
      <c r="L218" s="30">
        <v>103.64149999999999</v>
      </c>
    </row>
    <row r="219" spans="11:12" x14ac:dyDescent="0.25">
      <c r="K219" s="48">
        <v>44338</v>
      </c>
      <c r="L219" s="30">
        <v>103.934</v>
      </c>
    </row>
    <row r="220" spans="11:12" x14ac:dyDescent="0.25">
      <c r="K220" s="48">
        <v>44345</v>
      </c>
      <c r="L220" s="30">
        <v>103.7435</v>
      </c>
    </row>
    <row r="221" spans="11:12" x14ac:dyDescent="0.25">
      <c r="K221" s="48">
        <v>44352</v>
      </c>
      <c r="L221" s="30">
        <v>103.0907</v>
      </c>
    </row>
    <row r="222" spans="11:12" x14ac:dyDescent="0.25">
      <c r="K222" s="48">
        <v>44359</v>
      </c>
      <c r="L222" s="30">
        <v>103.03319999999999</v>
      </c>
    </row>
    <row r="223" spans="11:12" x14ac:dyDescent="0.25">
      <c r="K223" s="48">
        <v>44366</v>
      </c>
      <c r="L223" s="30">
        <v>103.3663</v>
      </c>
    </row>
    <row r="224" spans="11:12" x14ac:dyDescent="0.25">
      <c r="K224" s="48" t="s">
        <v>53</v>
      </c>
      <c r="L224" s="30" t="s">
        <v>53</v>
      </c>
    </row>
    <row r="225" spans="11:12" x14ac:dyDescent="0.25">
      <c r="K225" s="48" t="s">
        <v>53</v>
      </c>
      <c r="L225" s="30" t="s">
        <v>53</v>
      </c>
    </row>
    <row r="226" spans="11:12" x14ac:dyDescent="0.25">
      <c r="K226" s="48" t="s">
        <v>53</v>
      </c>
      <c r="L226" s="30" t="s">
        <v>53</v>
      </c>
    </row>
    <row r="227" spans="11:12" x14ac:dyDescent="0.25">
      <c r="K227" s="48" t="s">
        <v>53</v>
      </c>
      <c r="L227" s="30" t="s">
        <v>53</v>
      </c>
    </row>
    <row r="228" spans="11:12" x14ac:dyDescent="0.25">
      <c r="K228" s="48" t="s">
        <v>53</v>
      </c>
      <c r="L228" s="30" t="s">
        <v>53</v>
      </c>
    </row>
    <row r="229" spans="11:12" x14ac:dyDescent="0.25">
      <c r="K229" s="48" t="s">
        <v>53</v>
      </c>
      <c r="L229" s="30" t="s">
        <v>53</v>
      </c>
    </row>
    <row r="230" spans="11:12" x14ac:dyDescent="0.25">
      <c r="K230" s="48" t="s">
        <v>53</v>
      </c>
      <c r="L230" s="30" t="s">
        <v>53</v>
      </c>
    </row>
    <row r="231" spans="11:12" x14ac:dyDescent="0.25">
      <c r="K231" s="48" t="s">
        <v>53</v>
      </c>
      <c r="L231" s="30" t="s">
        <v>53</v>
      </c>
    </row>
    <row r="232" spans="11:12" x14ac:dyDescent="0.25">
      <c r="K232" s="48" t="s">
        <v>53</v>
      </c>
      <c r="L232" s="30" t="s">
        <v>53</v>
      </c>
    </row>
    <row r="233" spans="11:12" x14ac:dyDescent="0.25">
      <c r="K233" s="48" t="s">
        <v>53</v>
      </c>
      <c r="L233" s="30" t="s">
        <v>53</v>
      </c>
    </row>
    <row r="234" spans="11:12" x14ac:dyDescent="0.25">
      <c r="K234" s="48" t="s">
        <v>53</v>
      </c>
      <c r="L234" s="30" t="s">
        <v>53</v>
      </c>
    </row>
    <row r="235" spans="11:12" x14ac:dyDescent="0.25">
      <c r="K235" s="48" t="s">
        <v>53</v>
      </c>
      <c r="L235" s="30" t="s">
        <v>53</v>
      </c>
    </row>
    <row r="236" spans="11:12" x14ac:dyDescent="0.25">
      <c r="K236" s="48" t="s">
        <v>53</v>
      </c>
      <c r="L236" s="30" t="s">
        <v>53</v>
      </c>
    </row>
    <row r="237" spans="11:12" x14ac:dyDescent="0.25">
      <c r="K237" s="48" t="s">
        <v>53</v>
      </c>
      <c r="L237" s="30" t="s">
        <v>53</v>
      </c>
    </row>
    <row r="238" spans="11:12" x14ac:dyDescent="0.25">
      <c r="K238" s="48" t="s">
        <v>53</v>
      </c>
      <c r="L238" s="30" t="s">
        <v>53</v>
      </c>
    </row>
    <row r="239" spans="11:12" x14ac:dyDescent="0.25">
      <c r="K239" s="48" t="s">
        <v>53</v>
      </c>
      <c r="L239" s="30" t="s">
        <v>53</v>
      </c>
    </row>
    <row r="240" spans="11:12" x14ac:dyDescent="0.25">
      <c r="K240" s="48" t="s">
        <v>53</v>
      </c>
      <c r="L240" s="30" t="s">
        <v>53</v>
      </c>
    </row>
    <row r="241" spans="11:12" x14ac:dyDescent="0.25">
      <c r="K241" s="48" t="s">
        <v>53</v>
      </c>
      <c r="L241" s="30" t="s">
        <v>53</v>
      </c>
    </row>
    <row r="242" spans="11:12" x14ac:dyDescent="0.25">
      <c r="K242" s="48" t="s">
        <v>53</v>
      </c>
      <c r="L242" s="30" t="s">
        <v>53</v>
      </c>
    </row>
    <row r="243" spans="11:12" x14ac:dyDescent="0.25">
      <c r="K243" s="48" t="s">
        <v>53</v>
      </c>
      <c r="L243" s="30" t="s">
        <v>53</v>
      </c>
    </row>
    <row r="244" spans="11:12" x14ac:dyDescent="0.25">
      <c r="K244" s="48" t="s">
        <v>53</v>
      </c>
      <c r="L244" s="30" t="s">
        <v>53</v>
      </c>
    </row>
    <row r="245" spans="11:12" x14ac:dyDescent="0.25">
      <c r="K245" s="48" t="s">
        <v>53</v>
      </c>
      <c r="L245" s="30" t="s">
        <v>53</v>
      </c>
    </row>
    <row r="246" spans="11:12" x14ac:dyDescent="0.25">
      <c r="K246" s="48" t="s">
        <v>53</v>
      </c>
      <c r="L246" s="30" t="s">
        <v>53</v>
      </c>
    </row>
    <row r="247" spans="11:12" x14ac:dyDescent="0.25">
      <c r="K247" s="48" t="s">
        <v>53</v>
      </c>
      <c r="L247" s="30" t="s">
        <v>53</v>
      </c>
    </row>
    <row r="248" spans="11:12" x14ac:dyDescent="0.25">
      <c r="K248" s="48" t="s">
        <v>53</v>
      </c>
      <c r="L248" s="30" t="s">
        <v>53</v>
      </c>
    </row>
    <row r="249" spans="11:12" x14ac:dyDescent="0.25">
      <c r="K249" s="48" t="s">
        <v>53</v>
      </c>
      <c r="L249" s="30" t="s">
        <v>53</v>
      </c>
    </row>
    <row r="250" spans="11:12" x14ac:dyDescent="0.25">
      <c r="K250" s="48" t="s">
        <v>53</v>
      </c>
      <c r="L250" s="30" t="s">
        <v>53</v>
      </c>
    </row>
    <row r="251" spans="11:12" x14ac:dyDescent="0.25">
      <c r="K251" s="48" t="s">
        <v>53</v>
      </c>
      <c r="L251" s="30" t="s">
        <v>53</v>
      </c>
    </row>
    <row r="252" spans="11:12" x14ac:dyDescent="0.25">
      <c r="K252" s="48" t="s">
        <v>53</v>
      </c>
      <c r="L252" s="30" t="s">
        <v>53</v>
      </c>
    </row>
    <row r="253" spans="11:12" x14ac:dyDescent="0.25">
      <c r="K253" s="48" t="s">
        <v>53</v>
      </c>
      <c r="L253" s="30" t="s">
        <v>53</v>
      </c>
    </row>
    <row r="254" spans="11:12" x14ac:dyDescent="0.25">
      <c r="K254" s="48" t="s">
        <v>53</v>
      </c>
      <c r="L254" s="30" t="s">
        <v>53</v>
      </c>
    </row>
    <row r="255" spans="11:12" x14ac:dyDescent="0.25">
      <c r="K255" s="48" t="s">
        <v>53</v>
      </c>
      <c r="L255" s="30" t="s">
        <v>53</v>
      </c>
    </row>
    <row r="256" spans="11:12" x14ac:dyDescent="0.25">
      <c r="K256" s="48" t="s">
        <v>53</v>
      </c>
      <c r="L256" s="30" t="s">
        <v>53</v>
      </c>
    </row>
    <row r="257" spans="11:12" x14ac:dyDescent="0.25">
      <c r="K257" s="48" t="s">
        <v>53</v>
      </c>
      <c r="L257" s="30" t="s">
        <v>53</v>
      </c>
    </row>
    <row r="258" spans="11:12" x14ac:dyDescent="0.25">
      <c r="K258" s="48" t="s">
        <v>53</v>
      </c>
      <c r="L258" s="30" t="s">
        <v>53</v>
      </c>
    </row>
    <row r="259" spans="11:12" x14ac:dyDescent="0.25">
      <c r="K259" s="48" t="s">
        <v>53</v>
      </c>
      <c r="L259" s="30" t="s">
        <v>53</v>
      </c>
    </row>
    <row r="260" spans="11:12" x14ac:dyDescent="0.25">
      <c r="K260" s="48" t="s">
        <v>53</v>
      </c>
      <c r="L260" s="30" t="s">
        <v>53</v>
      </c>
    </row>
    <row r="261" spans="11:12" x14ac:dyDescent="0.25">
      <c r="K261" s="48" t="s">
        <v>53</v>
      </c>
      <c r="L261" s="30" t="s">
        <v>53</v>
      </c>
    </row>
    <row r="262" spans="11:12" x14ac:dyDescent="0.25">
      <c r="K262" s="48" t="s">
        <v>53</v>
      </c>
      <c r="L262" s="30" t="s">
        <v>53</v>
      </c>
    </row>
    <row r="263" spans="11:12" x14ac:dyDescent="0.25">
      <c r="K263" s="48" t="s">
        <v>53</v>
      </c>
      <c r="L263" s="30" t="s">
        <v>53</v>
      </c>
    </row>
    <row r="264" spans="11:12" x14ac:dyDescent="0.25">
      <c r="K264" s="48" t="s">
        <v>53</v>
      </c>
      <c r="L264" s="30" t="s">
        <v>53</v>
      </c>
    </row>
    <row r="265" spans="11:12" x14ac:dyDescent="0.25">
      <c r="K265" s="48" t="s">
        <v>53</v>
      </c>
      <c r="L265" s="30" t="s">
        <v>53</v>
      </c>
    </row>
    <row r="266" spans="11:12" x14ac:dyDescent="0.25">
      <c r="K266" s="48" t="s">
        <v>53</v>
      </c>
      <c r="L266" s="30" t="s">
        <v>53</v>
      </c>
    </row>
    <row r="267" spans="11:12" x14ac:dyDescent="0.25">
      <c r="K267" s="48" t="s">
        <v>53</v>
      </c>
      <c r="L267" s="30" t="s">
        <v>53</v>
      </c>
    </row>
    <row r="268" spans="11:12" x14ac:dyDescent="0.25">
      <c r="K268" s="48" t="s">
        <v>53</v>
      </c>
      <c r="L268" s="30" t="s">
        <v>53</v>
      </c>
    </row>
    <row r="269" spans="11:12" x14ac:dyDescent="0.25">
      <c r="K269" s="48" t="s">
        <v>53</v>
      </c>
      <c r="L269" s="30" t="s">
        <v>53</v>
      </c>
    </row>
    <row r="270" spans="11:12" x14ac:dyDescent="0.25">
      <c r="K270" s="48" t="s">
        <v>53</v>
      </c>
      <c r="L270" s="30" t="s">
        <v>53</v>
      </c>
    </row>
    <row r="271" spans="11:12" x14ac:dyDescent="0.25">
      <c r="K271" s="48" t="s">
        <v>53</v>
      </c>
      <c r="L271" s="30" t="s">
        <v>53</v>
      </c>
    </row>
    <row r="272" spans="11:12" x14ac:dyDescent="0.25">
      <c r="K272" s="48" t="s">
        <v>53</v>
      </c>
      <c r="L272" s="30" t="s">
        <v>53</v>
      </c>
    </row>
    <row r="273" spans="11:12" x14ac:dyDescent="0.25">
      <c r="K273" s="48" t="s">
        <v>53</v>
      </c>
      <c r="L273" s="30" t="s">
        <v>53</v>
      </c>
    </row>
    <row r="274" spans="11:12" x14ac:dyDescent="0.25">
      <c r="K274" s="48" t="s">
        <v>53</v>
      </c>
      <c r="L274" s="30" t="s">
        <v>53</v>
      </c>
    </row>
    <row r="275" spans="11:12" x14ac:dyDescent="0.25">
      <c r="K275" s="48" t="s">
        <v>53</v>
      </c>
      <c r="L275" s="30" t="s">
        <v>53</v>
      </c>
    </row>
    <row r="276" spans="11:12" x14ac:dyDescent="0.25">
      <c r="K276" s="48" t="s">
        <v>53</v>
      </c>
      <c r="L276" s="30" t="s">
        <v>53</v>
      </c>
    </row>
    <row r="277" spans="11:12" x14ac:dyDescent="0.25">
      <c r="K277" s="48" t="s">
        <v>53</v>
      </c>
      <c r="L277" s="30" t="s">
        <v>53</v>
      </c>
    </row>
    <row r="278" spans="11:12" x14ac:dyDescent="0.25">
      <c r="K278" s="48" t="s">
        <v>53</v>
      </c>
      <c r="L278" s="30" t="s">
        <v>53</v>
      </c>
    </row>
    <row r="279" spans="11:12" x14ac:dyDescent="0.25">
      <c r="K279" s="48" t="s">
        <v>53</v>
      </c>
      <c r="L279" s="30" t="s">
        <v>53</v>
      </c>
    </row>
    <row r="280" spans="11:12" x14ac:dyDescent="0.25">
      <c r="K280" s="48" t="s">
        <v>53</v>
      </c>
      <c r="L280" s="30" t="s">
        <v>53</v>
      </c>
    </row>
    <row r="281" spans="11:12" x14ac:dyDescent="0.25">
      <c r="K281" s="48" t="s">
        <v>53</v>
      </c>
      <c r="L281" s="30" t="s">
        <v>53</v>
      </c>
    </row>
    <row r="282" spans="11:12" x14ac:dyDescent="0.25">
      <c r="K282" s="48" t="s">
        <v>53</v>
      </c>
      <c r="L282" s="30" t="s">
        <v>53</v>
      </c>
    </row>
    <row r="283" spans="11:12" x14ac:dyDescent="0.25">
      <c r="K283" s="48" t="s">
        <v>53</v>
      </c>
      <c r="L283" s="30" t="s">
        <v>53</v>
      </c>
    </row>
    <row r="284" spans="11:12" x14ac:dyDescent="0.25">
      <c r="K284" s="48" t="s">
        <v>53</v>
      </c>
      <c r="L284" s="30" t="s">
        <v>53</v>
      </c>
    </row>
    <row r="285" spans="11:12" x14ac:dyDescent="0.25">
      <c r="K285" s="48" t="s">
        <v>53</v>
      </c>
      <c r="L285" s="30" t="s">
        <v>53</v>
      </c>
    </row>
    <row r="286" spans="11:12" x14ac:dyDescent="0.25">
      <c r="K286" s="48" t="s">
        <v>53</v>
      </c>
      <c r="L286" s="30" t="s">
        <v>53</v>
      </c>
    </row>
    <row r="287" spans="11:12" x14ac:dyDescent="0.25">
      <c r="K287" s="48" t="s">
        <v>53</v>
      </c>
      <c r="L287" s="30" t="s">
        <v>53</v>
      </c>
    </row>
    <row r="288" spans="11:12" x14ac:dyDescent="0.25">
      <c r="K288" s="48" t="s">
        <v>53</v>
      </c>
      <c r="L288" s="30" t="s">
        <v>53</v>
      </c>
    </row>
    <row r="289" spans="11:12" x14ac:dyDescent="0.25">
      <c r="K289" s="48" t="s">
        <v>53</v>
      </c>
      <c r="L289" s="30" t="s">
        <v>53</v>
      </c>
    </row>
    <row r="290" spans="11:12" x14ac:dyDescent="0.25">
      <c r="K290" s="48" t="s">
        <v>53</v>
      </c>
      <c r="L290" s="30" t="s">
        <v>53</v>
      </c>
    </row>
    <row r="291" spans="11:12" x14ac:dyDescent="0.25">
      <c r="K291" s="48" t="s">
        <v>53</v>
      </c>
      <c r="L291" s="30" t="s">
        <v>53</v>
      </c>
    </row>
    <row r="292" spans="11:12" x14ac:dyDescent="0.25">
      <c r="K292" s="48" t="s">
        <v>53</v>
      </c>
      <c r="L292" s="30" t="s">
        <v>53</v>
      </c>
    </row>
    <row r="293" spans="11:12" x14ac:dyDescent="0.25">
      <c r="K293" s="48" t="s">
        <v>53</v>
      </c>
      <c r="L293" s="30" t="s">
        <v>53</v>
      </c>
    </row>
    <row r="294" spans="11:12" x14ac:dyDescent="0.25">
      <c r="K294" s="48" t="s">
        <v>53</v>
      </c>
      <c r="L294" s="30" t="s">
        <v>53</v>
      </c>
    </row>
    <row r="295" spans="11:12" x14ac:dyDescent="0.25">
      <c r="K295" s="48" t="s">
        <v>53</v>
      </c>
      <c r="L295" s="30" t="s">
        <v>53</v>
      </c>
    </row>
    <row r="296" spans="11:12" x14ac:dyDescent="0.25">
      <c r="K296" s="48" t="s">
        <v>53</v>
      </c>
      <c r="L296" s="30" t="s">
        <v>53</v>
      </c>
    </row>
    <row r="297" spans="11:12" x14ac:dyDescent="0.25">
      <c r="K297" s="48" t="s">
        <v>53</v>
      </c>
      <c r="L297" s="30" t="s">
        <v>53</v>
      </c>
    </row>
    <row r="298" spans="11:12" x14ac:dyDescent="0.25">
      <c r="K298" s="48" t="s">
        <v>53</v>
      </c>
      <c r="L298" s="30" t="s">
        <v>53</v>
      </c>
    </row>
    <row r="299" spans="11:12" x14ac:dyDescent="0.25">
      <c r="K299" s="48" t="s">
        <v>53</v>
      </c>
      <c r="L299" s="30" t="s">
        <v>53</v>
      </c>
    </row>
    <row r="300" spans="11:12" x14ac:dyDescent="0.25">
      <c r="K300" s="48" t="s">
        <v>53</v>
      </c>
      <c r="L300" s="30" t="s">
        <v>53</v>
      </c>
    </row>
    <row r="301" spans="11:12" x14ac:dyDescent="0.25">
      <c r="K301" s="48" t="s">
        <v>53</v>
      </c>
      <c r="L301" s="30" t="s">
        <v>53</v>
      </c>
    </row>
    <row r="302" spans="11:12" x14ac:dyDescent="0.25">
      <c r="K302" s="48" t="s">
        <v>53</v>
      </c>
      <c r="L302" s="30" t="s">
        <v>53</v>
      </c>
    </row>
    <row r="303" spans="11:12" x14ac:dyDescent="0.25">
      <c r="K303" s="48" t="s">
        <v>53</v>
      </c>
      <c r="L303" s="30" t="s">
        <v>53</v>
      </c>
    </row>
    <row r="304" spans="11:12" x14ac:dyDescent="0.25">
      <c r="K304" s="26" t="s">
        <v>54</v>
      </c>
      <c r="L304" s="49"/>
    </row>
    <row r="305" spans="11:12" x14ac:dyDescent="0.25">
      <c r="K305" s="48">
        <v>43904</v>
      </c>
      <c r="L305" s="30">
        <v>100</v>
      </c>
    </row>
    <row r="306" spans="11:12" x14ac:dyDescent="0.25">
      <c r="K306" s="48">
        <v>43911</v>
      </c>
      <c r="L306" s="30">
        <v>99.604200000000006</v>
      </c>
    </row>
    <row r="307" spans="11:12" x14ac:dyDescent="0.25">
      <c r="K307" s="48">
        <v>43918</v>
      </c>
      <c r="L307" s="30">
        <v>98.105699999999999</v>
      </c>
    </row>
    <row r="308" spans="11:12" x14ac:dyDescent="0.25">
      <c r="K308" s="48">
        <v>43925</v>
      </c>
      <c r="L308" s="30">
        <v>96.2393</v>
      </c>
    </row>
    <row r="309" spans="11:12" x14ac:dyDescent="0.25">
      <c r="K309" s="48">
        <v>43932</v>
      </c>
      <c r="L309" s="30">
        <v>93.488399999999999</v>
      </c>
    </row>
    <row r="310" spans="11:12" x14ac:dyDescent="0.25">
      <c r="K310" s="48">
        <v>43939</v>
      </c>
      <c r="L310" s="30">
        <v>93.692899999999995</v>
      </c>
    </row>
    <row r="311" spans="11:12" x14ac:dyDescent="0.25">
      <c r="K311" s="48">
        <v>43946</v>
      </c>
      <c r="L311" s="30">
        <v>94.113600000000005</v>
      </c>
    </row>
    <row r="312" spans="11:12" x14ac:dyDescent="0.25">
      <c r="K312" s="48">
        <v>43953</v>
      </c>
      <c r="L312" s="30">
        <v>94.661000000000001</v>
      </c>
    </row>
    <row r="313" spans="11:12" x14ac:dyDescent="0.25">
      <c r="K313" s="48">
        <v>43960</v>
      </c>
      <c r="L313" s="30">
        <v>93.586200000000005</v>
      </c>
    </row>
    <row r="314" spans="11:12" x14ac:dyDescent="0.25">
      <c r="K314" s="48">
        <v>43967</v>
      </c>
      <c r="L314" s="30">
        <v>92.819699999999997</v>
      </c>
    </row>
    <row r="315" spans="11:12" x14ac:dyDescent="0.25">
      <c r="K315" s="48">
        <v>43974</v>
      </c>
      <c r="L315" s="30">
        <v>92.472099999999998</v>
      </c>
    </row>
    <row r="316" spans="11:12" x14ac:dyDescent="0.25">
      <c r="K316" s="48">
        <v>43981</v>
      </c>
      <c r="L316" s="30">
        <v>93.801699999999997</v>
      </c>
    </row>
    <row r="317" spans="11:12" x14ac:dyDescent="0.25">
      <c r="K317" s="48">
        <v>43988</v>
      </c>
      <c r="L317" s="30">
        <v>95.983099999999993</v>
      </c>
    </row>
    <row r="318" spans="11:12" x14ac:dyDescent="0.25">
      <c r="K318" s="48">
        <v>43995</v>
      </c>
      <c r="L318" s="30">
        <v>96.659199999999998</v>
      </c>
    </row>
    <row r="319" spans="11:12" x14ac:dyDescent="0.25">
      <c r="K319" s="48">
        <v>44002</v>
      </c>
      <c r="L319" s="30">
        <v>97.626499999999993</v>
      </c>
    </row>
    <row r="320" spans="11:12" x14ac:dyDescent="0.25">
      <c r="K320" s="48">
        <v>44009</v>
      </c>
      <c r="L320" s="30">
        <v>97.398300000000006</v>
      </c>
    </row>
    <row r="321" spans="11:12" x14ac:dyDescent="0.25">
      <c r="K321" s="48">
        <v>44016</v>
      </c>
      <c r="L321" s="30">
        <v>99.3048</v>
      </c>
    </row>
    <row r="322" spans="11:12" x14ac:dyDescent="0.25">
      <c r="K322" s="48">
        <v>44023</v>
      </c>
      <c r="L322" s="30">
        <v>96.936000000000007</v>
      </c>
    </row>
    <row r="323" spans="11:12" x14ac:dyDescent="0.25">
      <c r="K323" s="48">
        <v>44030</v>
      </c>
      <c r="L323" s="30">
        <v>96.7714</v>
      </c>
    </row>
    <row r="324" spans="11:12" x14ac:dyDescent="0.25">
      <c r="K324" s="48">
        <v>44037</v>
      </c>
      <c r="L324" s="30">
        <v>96.557100000000005</v>
      </c>
    </row>
    <row r="325" spans="11:12" x14ac:dyDescent="0.25">
      <c r="K325" s="48">
        <v>44044</v>
      </c>
      <c r="L325" s="30">
        <v>97.397999999999996</v>
      </c>
    </row>
    <row r="326" spans="11:12" x14ac:dyDescent="0.25">
      <c r="K326" s="48">
        <v>44051</v>
      </c>
      <c r="L326" s="30">
        <v>97.865399999999994</v>
      </c>
    </row>
    <row r="327" spans="11:12" x14ac:dyDescent="0.25">
      <c r="K327" s="48">
        <v>44058</v>
      </c>
      <c r="L327" s="30">
        <v>97.372900000000001</v>
      </c>
    </row>
    <row r="328" spans="11:12" x14ac:dyDescent="0.25">
      <c r="K328" s="48">
        <v>44065</v>
      </c>
      <c r="L328" s="30">
        <v>97.336299999999994</v>
      </c>
    </row>
    <row r="329" spans="11:12" x14ac:dyDescent="0.25">
      <c r="K329" s="48">
        <v>44072</v>
      </c>
      <c r="L329" s="30">
        <v>97.543800000000005</v>
      </c>
    </row>
    <row r="330" spans="11:12" x14ac:dyDescent="0.25">
      <c r="K330" s="48">
        <v>44079</v>
      </c>
      <c r="L330" s="30">
        <v>100.2911</v>
      </c>
    </row>
    <row r="331" spans="11:12" x14ac:dyDescent="0.25">
      <c r="K331" s="48">
        <v>44086</v>
      </c>
      <c r="L331" s="30">
        <v>101.2285</v>
      </c>
    </row>
    <row r="332" spans="11:12" x14ac:dyDescent="0.25">
      <c r="K332" s="48">
        <v>44093</v>
      </c>
      <c r="L332" s="30">
        <v>101.9713</v>
      </c>
    </row>
    <row r="333" spans="11:12" x14ac:dyDescent="0.25">
      <c r="K333" s="48">
        <v>44100</v>
      </c>
      <c r="L333" s="30">
        <v>101.1544</v>
      </c>
    </row>
    <row r="334" spans="11:12" x14ac:dyDescent="0.25">
      <c r="K334" s="48">
        <v>44107</v>
      </c>
      <c r="L334" s="30">
        <v>98.795100000000005</v>
      </c>
    </row>
    <row r="335" spans="11:12" x14ac:dyDescent="0.25">
      <c r="K335" s="48">
        <v>44114</v>
      </c>
      <c r="L335" s="30">
        <v>97.402699999999996</v>
      </c>
    </row>
    <row r="336" spans="11:12" x14ac:dyDescent="0.25">
      <c r="K336" s="48">
        <v>44121</v>
      </c>
      <c r="L336" s="30">
        <v>98.119799999999998</v>
      </c>
    </row>
    <row r="337" spans="11:12" x14ac:dyDescent="0.25">
      <c r="K337" s="48">
        <v>44128</v>
      </c>
      <c r="L337" s="30">
        <v>97.545599999999993</v>
      </c>
    </row>
    <row r="338" spans="11:12" x14ac:dyDescent="0.25">
      <c r="K338" s="48">
        <v>44135</v>
      </c>
      <c r="L338" s="30">
        <v>97.615200000000002</v>
      </c>
    </row>
    <row r="339" spans="11:12" x14ac:dyDescent="0.25">
      <c r="K339" s="48">
        <v>44142</v>
      </c>
      <c r="L339" s="30">
        <v>99.445599999999999</v>
      </c>
    </row>
    <row r="340" spans="11:12" x14ac:dyDescent="0.25">
      <c r="K340" s="48">
        <v>44149</v>
      </c>
      <c r="L340" s="30">
        <v>100.4238</v>
      </c>
    </row>
    <row r="341" spans="11:12" x14ac:dyDescent="0.25">
      <c r="K341" s="48">
        <v>44156</v>
      </c>
      <c r="L341" s="30">
        <v>100.5222</v>
      </c>
    </row>
    <row r="342" spans="11:12" x14ac:dyDescent="0.25">
      <c r="K342" s="48">
        <v>44163</v>
      </c>
      <c r="L342" s="30">
        <v>101.81270000000001</v>
      </c>
    </row>
    <row r="343" spans="11:12" x14ac:dyDescent="0.25">
      <c r="K343" s="48">
        <v>44170</v>
      </c>
      <c r="L343" s="30">
        <v>103.5089</v>
      </c>
    </row>
    <row r="344" spans="11:12" x14ac:dyDescent="0.25">
      <c r="K344" s="48">
        <v>44177</v>
      </c>
      <c r="L344" s="30">
        <v>104.01349999999999</v>
      </c>
    </row>
    <row r="345" spans="11:12" x14ac:dyDescent="0.25">
      <c r="K345" s="48">
        <v>44184</v>
      </c>
      <c r="L345" s="30">
        <v>103.91459999999999</v>
      </c>
    </row>
    <row r="346" spans="11:12" x14ac:dyDescent="0.25">
      <c r="K346" s="48">
        <v>44191</v>
      </c>
      <c r="L346" s="30">
        <v>98.451599999999999</v>
      </c>
    </row>
    <row r="347" spans="11:12" x14ac:dyDescent="0.25">
      <c r="K347" s="48">
        <v>44198</v>
      </c>
      <c r="L347" s="30">
        <v>95.006100000000004</v>
      </c>
    </row>
    <row r="348" spans="11:12" x14ac:dyDescent="0.25">
      <c r="K348" s="48">
        <v>44205</v>
      </c>
      <c r="L348" s="30">
        <v>96.1477</v>
      </c>
    </row>
    <row r="349" spans="11:12" x14ac:dyDescent="0.25">
      <c r="K349" s="48">
        <v>44212</v>
      </c>
      <c r="L349" s="30">
        <v>98.251300000000001</v>
      </c>
    </row>
    <row r="350" spans="11:12" x14ac:dyDescent="0.25">
      <c r="K350" s="48">
        <v>44219</v>
      </c>
      <c r="L350" s="30">
        <v>98.817099999999996</v>
      </c>
    </row>
    <row r="351" spans="11:12" x14ac:dyDescent="0.25">
      <c r="K351" s="48">
        <v>44226</v>
      </c>
      <c r="L351" s="30">
        <v>99.147499999999994</v>
      </c>
    </row>
    <row r="352" spans="11:12" x14ac:dyDescent="0.25">
      <c r="K352" s="48">
        <v>44233</v>
      </c>
      <c r="L352" s="30">
        <v>102.467</v>
      </c>
    </row>
    <row r="353" spans="11:12" x14ac:dyDescent="0.25">
      <c r="K353" s="48">
        <v>44240</v>
      </c>
      <c r="L353" s="30">
        <v>103.6189</v>
      </c>
    </row>
    <row r="354" spans="11:12" x14ac:dyDescent="0.25">
      <c r="K354" s="48">
        <v>44247</v>
      </c>
      <c r="L354" s="30">
        <v>103.7804</v>
      </c>
    </row>
    <row r="355" spans="11:12" x14ac:dyDescent="0.25">
      <c r="K355" s="48">
        <v>44254</v>
      </c>
      <c r="L355" s="30">
        <v>104.3334</v>
      </c>
    </row>
    <row r="356" spans="11:12" x14ac:dyDescent="0.25">
      <c r="K356" s="48">
        <v>44261</v>
      </c>
      <c r="L356" s="30">
        <v>105.06440000000001</v>
      </c>
    </row>
    <row r="357" spans="11:12" x14ac:dyDescent="0.25">
      <c r="K357" s="48">
        <v>44268</v>
      </c>
      <c r="L357" s="30">
        <v>105.05159999999999</v>
      </c>
    </row>
    <row r="358" spans="11:12" x14ac:dyDescent="0.25">
      <c r="K358" s="48">
        <v>44275</v>
      </c>
      <c r="L358" s="30">
        <v>105.5394</v>
      </c>
    </row>
    <row r="359" spans="11:12" x14ac:dyDescent="0.25">
      <c r="K359" s="48">
        <v>44282</v>
      </c>
      <c r="L359" s="30">
        <v>106.24460000000001</v>
      </c>
    </row>
    <row r="360" spans="11:12" x14ac:dyDescent="0.25">
      <c r="K360" s="48">
        <v>44289</v>
      </c>
      <c r="L360" s="30">
        <v>105.3952</v>
      </c>
    </row>
    <row r="361" spans="11:12" x14ac:dyDescent="0.25">
      <c r="K361" s="48">
        <v>44296</v>
      </c>
      <c r="L361" s="30">
        <v>103.88420000000001</v>
      </c>
    </row>
    <row r="362" spans="11:12" x14ac:dyDescent="0.25">
      <c r="K362" s="48">
        <v>44303</v>
      </c>
      <c r="L362" s="30">
        <v>104.2111</v>
      </c>
    </row>
    <row r="363" spans="11:12" x14ac:dyDescent="0.25">
      <c r="K363" s="48">
        <v>44310</v>
      </c>
      <c r="L363" s="30">
        <v>103.7715</v>
      </c>
    </row>
    <row r="364" spans="11:12" x14ac:dyDescent="0.25">
      <c r="K364" s="48">
        <v>44317</v>
      </c>
      <c r="L364" s="30">
        <v>104.1224</v>
      </c>
    </row>
    <row r="365" spans="11:12" x14ac:dyDescent="0.25">
      <c r="K365" s="48">
        <v>44324</v>
      </c>
      <c r="L365" s="30">
        <v>103.59439999999999</v>
      </c>
    </row>
    <row r="366" spans="11:12" x14ac:dyDescent="0.25">
      <c r="K366" s="48">
        <v>44331</v>
      </c>
      <c r="L366" s="30">
        <v>104.4393</v>
      </c>
    </row>
    <row r="367" spans="11:12" x14ac:dyDescent="0.25">
      <c r="K367" s="48">
        <v>44338</v>
      </c>
      <c r="L367" s="30">
        <v>104.6253</v>
      </c>
    </row>
    <row r="368" spans="11:12" x14ac:dyDescent="0.25">
      <c r="K368" s="48">
        <v>44345</v>
      </c>
      <c r="L368" s="30">
        <v>104.0377</v>
      </c>
    </row>
    <row r="369" spans="11:12" x14ac:dyDescent="0.25">
      <c r="K369" s="48">
        <v>44352</v>
      </c>
      <c r="L369" s="30">
        <v>103.80540000000001</v>
      </c>
    </row>
    <row r="370" spans="11:12" x14ac:dyDescent="0.25">
      <c r="K370" s="48">
        <v>44359</v>
      </c>
      <c r="L370" s="30">
        <v>103.8514</v>
      </c>
    </row>
    <row r="371" spans="11:12" x14ac:dyDescent="0.25">
      <c r="K371" s="48">
        <v>44366</v>
      </c>
      <c r="L371" s="30">
        <v>104.2542</v>
      </c>
    </row>
    <row r="372" spans="11:12" x14ac:dyDescent="0.25">
      <c r="K372" s="48" t="s">
        <v>53</v>
      </c>
      <c r="L372" s="30" t="s">
        <v>53</v>
      </c>
    </row>
    <row r="373" spans="11:12" x14ac:dyDescent="0.25">
      <c r="K373" s="48" t="s">
        <v>53</v>
      </c>
      <c r="L373" s="30" t="s">
        <v>53</v>
      </c>
    </row>
    <row r="374" spans="11:12" x14ac:dyDescent="0.25">
      <c r="K374" s="48" t="s">
        <v>53</v>
      </c>
      <c r="L374" s="30" t="s">
        <v>53</v>
      </c>
    </row>
    <row r="375" spans="11:12" x14ac:dyDescent="0.25">
      <c r="K375" s="48" t="s">
        <v>53</v>
      </c>
      <c r="L375" s="30" t="s">
        <v>53</v>
      </c>
    </row>
    <row r="376" spans="11:12" x14ac:dyDescent="0.25">
      <c r="K376" s="48" t="s">
        <v>53</v>
      </c>
      <c r="L376" s="30" t="s">
        <v>53</v>
      </c>
    </row>
    <row r="377" spans="11:12" x14ac:dyDescent="0.25">
      <c r="K377" s="48" t="s">
        <v>53</v>
      </c>
      <c r="L377" s="30" t="s">
        <v>53</v>
      </c>
    </row>
    <row r="378" spans="11:12" x14ac:dyDescent="0.25">
      <c r="K378" s="48" t="s">
        <v>53</v>
      </c>
      <c r="L378" s="30" t="s">
        <v>53</v>
      </c>
    </row>
    <row r="379" spans="11:12" x14ac:dyDescent="0.25">
      <c r="K379" s="48" t="s">
        <v>53</v>
      </c>
      <c r="L379" s="30" t="s">
        <v>53</v>
      </c>
    </row>
    <row r="380" spans="11:12" x14ac:dyDescent="0.25">
      <c r="K380" s="48" t="s">
        <v>53</v>
      </c>
      <c r="L380" s="30" t="s">
        <v>53</v>
      </c>
    </row>
    <row r="381" spans="11:12" x14ac:dyDescent="0.25">
      <c r="K381" s="48" t="s">
        <v>53</v>
      </c>
      <c r="L381" s="30" t="s">
        <v>53</v>
      </c>
    </row>
    <row r="382" spans="11:12" x14ac:dyDescent="0.25">
      <c r="K382" s="48" t="s">
        <v>53</v>
      </c>
      <c r="L382" s="30" t="s">
        <v>53</v>
      </c>
    </row>
    <row r="383" spans="11:12" x14ac:dyDescent="0.25">
      <c r="K383" s="48" t="s">
        <v>53</v>
      </c>
      <c r="L383" s="30" t="s">
        <v>53</v>
      </c>
    </row>
    <row r="384" spans="11:12" x14ac:dyDescent="0.25">
      <c r="K384" s="48" t="s">
        <v>53</v>
      </c>
      <c r="L384" s="30" t="s">
        <v>53</v>
      </c>
    </row>
    <row r="385" spans="11:12" x14ac:dyDescent="0.25">
      <c r="K385" s="48" t="s">
        <v>53</v>
      </c>
      <c r="L385" s="30" t="s">
        <v>53</v>
      </c>
    </row>
    <row r="386" spans="11:12" x14ac:dyDescent="0.25">
      <c r="K386" s="48" t="s">
        <v>53</v>
      </c>
      <c r="L386" s="30" t="s">
        <v>53</v>
      </c>
    </row>
    <row r="387" spans="11:12" x14ac:dyDescent="0.25">
      <c r="K387" s="48" t="s">
        <v>53</v>
      </c>
      <c r="L387" s="30" t="s">
        <v>53</v>
      </c>
    </row>
    <row r="388" spans="11:12" x14ac:dyDescent="0.25">
      <c r="K388" s="48" t="s">
        <v>53</v>
      </c>
      <c r="L388" s="30" t="s">
        <v>53</v>
      </c>
    </row>
    <row r="389" spans="11:12" x14ac:dyDescent="0.25">
      <c r="K389" s="48" t="s">
        <v>53</v>
      </c>
      <c r="L389" s="30" t="s">
        <v>53</v>
      </c>
    </row>
    <row r="390" spans="11:12" x14ac:dyDescent="0.25">
      <c r="K390" s="48" t="s">
        <v>53</v>
      </c>
      <c r="L390" s="30" t="s">
        <v>53</v>
      </c>
    </row>
    <row r="391" spans="11:12" x14ac:dyDescent="0.25">
      <c r="K391" s="48" t="s">
        <v>53</v>
      </c>
      <c r="L391" s="30" t="s">
        <v>53</v>
      </c>
    </row>
    <row r="392" spans="11:12" x14ac:dyDescent="0.25">
      <c r="K392" s="48" t="s">
        <v>53</v>
      </c>
      <c r="L392" s="30" t="s">
        <v>53</v>
      </c>
    </row>
    <row r="393" spans="11:12" x14ac:dyDescent="0.25">
      <c r="K393" s="48" t="s">
        <v>53</v>
      </c>
      <c r="L393" s="30" t="s">
        <v>53</v>
      </c>
    </row>
    <row r="394" spans="11:12" x14ac:dyDescent="0.25">
      <c r="K394" s="48" t="s">
        <v>53</v>
      </c>
      <c r="L394" s="30" t="s">
        <v>53</v>
      </c>
    </row>
    <row r="395" spans="11:12" x14ac:dyDescent="0.25">
      <c r="K395" s="48" t="s">
        <v>53</v>
      </c>
      <c r="L395" s="30" t="s">
        <v>53</v>
      </c>
    </row>
    <row r="396" spans="11:12" x14ac:dyDescent="0.25">
      <c r="K396" s="48" t="s">
        <v>53</v>
      </c>
      <c r="L396" s="30" t="s">
        <v>53</v>
      </c>
    </row>
    <row r="397" spans="11:12" x14ac:dyDescent="0.25">
      <c r="K397" s="48" t="s">
        <v>53</v>
      </c>
      <c r="L397" s="30" t="s">
        <v>53</v>
      </c>
    </row>
    <row r="398" spans="11:12" x14ac:dyDescent="0.25">
      <c r="K398" s="48" t="s">
        <v>53</v>
      </c>
      <c r="L398" s="30" t="s">
        <v>53</v>
      </c>
    </row>
    <row r="399" spans="11:12" x14ac:dyDescent="0.25">
      <c r="K399" s="48" t="s">
        <v>53</v>
      </c>
      <c r="L399" s="30" t="s">
        <v>53</v>
      </c>
    </row>
    <row r="400" spans="11:12" x14ac:dyDescent="0.25">
      <c r="K400" s="48" t="s">
        <v>53</v>
      </c>
      <c r="L400" s="30" t="s">
        <v>53</v>
      </c>
    </row>
    <row r="401" spans="11:12" x14ac:dyDescent="0.25">
      <c r="K401" s="48" t="s">
        <v>53</v>
      </c>
      <c r="L401" s="30" t="s">
        <v>53</v>
      </c>
    </row>
    <row r="402" spans="11:12" x14ac:dyDescent="0.25">
      <c r="K402" s="48" t="s">
        <v>53</v>
      </c>
      <c r="L402" s="30" t="s">
        <v>53</v>
      </c>
    </row>
    <row r="403" spans="11:12" x14ac:dyDescent="0.25">
      <c r="K403" s="48" t="s">
        <v>53</v>
      </c>
      <c r="L403" s="30" t="s">
        <v>53</v>
      </c>
    </row>
    <row r="404" spans="11:12" x14ac:dyDescent="0.25">
      <c r="K404" s="48" t="s">
        <v>53</v>
      </c>
      <c r="L404" s="30" t="s">
        <v>53</v>
      </c>
    </row>
    <row r="405" spans="11:12" x14ac:dyDescent="0.25">
      <c r="K405" s="48" t="s">
        <v>53</v>
      </c>
      <c r="L405" s="30" t="s">
        <v>53</v>
      </c>
    </row>
    <row r="406" spans="11:12" x14ac:dyDescent="0.25">
      <c r="K406" s="48" t="s">
        <v>53</v>
      </c>
      <c r="L406" s="30" t="s">
        <v>53</v>
      </c>
    </row>
    <row r="407" spans="11:12" x14ac:dyDescent="0.25">
      <c r="K407" s="48" t="s">
        <v>53</v>
      </c>
      <c r="L407" s="30" t="s">
        <v>53</v>
      </c>
    </row>
    <row r="408" spans="11:12" x14ac:dyDescent="0.25">
      <c r="K408" s="48" t="s">
        <v>53</v>
      </c>
      <c r="L408" s="30" t="s">
        <v>53</v>
      </c>
    </row>
    <row r="409" spans="11:12" x14ac:dyDescent="0.25">
      <c r="K409" s="48" t="s">
        <v>53</v>
      </c>
      <c r="L409" s="30" t="s">
        <v>53</v>
      </c>
    </row>
    <row r="410" spans="11:12" x14ac:dyDescent="0.25">
      <c r="K410" s="48" t="s">
        <v>53</v>
      </c>
      <c r="L410" s="30" t="s">
        <v>53</v>
      </c>
    </row>
    <row r="411" spans="11:12" x14ac:dyDescent="0.25">
      <c r="K411" s="48" t="s">
        <v>53</v>
      </c>
      <c r="L411" s="30" t="s">
        <v>53</v>
      </c>
    </row>
    <row r="412" spans="11:12" x14ac:dyDescent="0.25">
      <c r="K412" s="48" t="s">
        <v>53</v>
      </c>
      <c r="L412" s="30" t="s">
        <v>53</v>
      </c>
    </row>
    <row r="413" spans="11:12" x14ac:dyDescent="0.25">
      <c r="K413" s="48" t="s">
        <v>53</v>
      </c>
      <c r="L413" s="30" t="s">
        <v>53</v>
      </c>
    </row>
    <row r="414" spans="11:12" x14ac:dyDescent="0.25">
      <c r="K414" s="48" t="s">
        <v>53</v>
      </c>
      <c r="L414" s="30" t="s">
        <v>53</v>
      </c>
    </row>
    <row r="415" spans="11:12" x14ac:dyDescent="0.25">
      <c r="K415" s="48" t="s">
        <v>53</v>
      </c>
      <c r="L415" s="30" t="s">
        <v>53</v>
      </c>
    </row>
    <row r="416" spans="11:12" x14ac:dyDescent="0.25">
      <c r="K416" s="48" t="s">
        <v>53</v>
      </c>
      <c r="L416" s="30" t="s">
        <v>53</v>
      </c>
    </row>
    <row r="417" spans="11:12" x14ac:dyDescent="0.25">
      <c r="K417" s="48" t="s">
        <v>53</v>
      </c>
      <c r="L417" s="30" t="s">
        <v>53</v>
      </c>
    </row>
    <row r="418" spans="11:12" x14ac:dyDescent="0.25">
      <c r="K418" s="48" t="s">
        <v>53</v>
      </c>
      <c r="L418" s="30" t="s">
        <v>53</v>
      </c>
    </row>
    <row r="419" spans="11:12" x14ac:dyDescent="0.25">
      <c r="K419" s="48" t="s">
        <v>53</v>
      </c>
      <c r="L419" s="30" t="s">
        <v>53</v>
      </c>
    </row>
    <row r="420" spans="11:12" x14ac:dyDescent="0.25">
      <c r="K420" s="48" t="s">
        <v>53</v>
      </c>
      <c r="L420" s="30" t="s">
        <v>53</v>
      </c>
    </row>
    <row r="421" spans="11:12" x14ac:dyDescent="0.25">
      <c r="K421" s="48" t="s">
        <v>53</v>
      </c>
      <c r="L421" s="30" t="s">
        <v>53</v>
      </c>
    </row>
    <row r="422" spans="11:12" x14ac:dyDescent="0.25">
      <c r="K422" s="48" t="s">
        <v>53</v>
      </c>
      <c r="L422" s="30" t="s">
        <v>53</v>
      </c>
    </row>
    <row r="423" spans="11:12" x14ac:dyDescent="0.25">
      <c r="K423" s="48" t="s">
        <v>53</v>
      </c>
      <c r="L423" s="30" t="s">
        <v>53</v>
      </c>
    </row>
    <row r="424" spans="11:12" x14ac:dyDescent="0.25">
      <c r="K424" s="48" t="s">
        <v>53</v>
      </c>
      <c r="L424" s="30" t="s">
        <v>53</v>
      </c>
    </row>
    <row r="425" spans="11:12" x14ac:dyDescent="0.25">
      <c r="K425" s="48" t="s">
        <v>53</v>
      </c>
      <c r="L425" s="30" t="s">
        <v>53</v>
      </c>
    </row>
    <row r="426" spans="11:12" x14ac:dyDescent="0.25">
      <c r="K426" s="48" t="s">
        <v>53</v>
      </c>
      <c r="L426" s="30" t="s">
        <v>53</v>
      </c>
    </row>
    <row r="427" spans="11:12" x14ac:dyDescent="0.25">
      <c r="K427" s="48" t="s">
        <v>53</v>
      </c>
      <c r="L427" s="30" t="s">
        <v>53</v>
      </c>
    </row>
    <row r="428" spans="11:12" x14ac:dyDescent="0.25">
      <c r="K428" s="48" t="s">
        <v>53</v>
      </c>
      <c r="L428" s="30" t="s">
        <v>53</v>
      </c>
    </row>
    <row r="429" spans="11:12" x14ac:dyDescent="0.25">
      <c r="K429" s="48" t="s">
        <v>53</v>
      </c>
      <c r="L429" s="30" t="s">
        <v>53</v>
      </c>
    </row>
    <row r="430" spans="11:12" x14ac:dyDescent="0.25">
      <c r="K430" s="48" t="s">
        <v>53</v>
      </c>
      <c r="L430" s="30" t="s">
        <v>53</v>
      </c>
    </row>
    <row r="431" spans="11:12" x14ac:dyDescent="0.25">
      <c r="K431" s="48" t="s">
        <v>53</v>
      </c>
      <c r="L431" s="30" t="s">
        <v>53</v>
      </c>
    </row>
    <row r="432" spans="11:12" x14ac:dyDescent="0.25">
      <c r="K432" s="48" t="s">
        <v>53</v>
      </c>
      <c r="L432" s="30" t="s">
        <v>53</v>
      </c>
    </row>
    <row r="433" spans="11:12" x14ac:dyDescent="0.25">
      <c r="K433" s="48" t="s">
        <v>53</v>
      </c>
      <c r="L433" s="30" t="s">
        <v>53</v>
      </c>
    </row>
    <row r="434" spans="11:12" x14ac:dyDescent="0.25">
      <c r="K434" s="48" t="s">
        <v>53</v>
      </c>
      <c r="L434" s="30" t="s">
        <v>53</v>
      </c>
    </row>
    <row r="435" spans="11:12" x14ac:dyDescent="0.25">
      <c r="K435" s="48" t="s">
        <v>53</v>
      </c>
      <c r="L435" s="30" t="s">
        <v>53</v>
      </c>
    </row>
    <row r="436" spans="11:12" x14ac:dyDescent="0.25">
      <c r="K436" s="48" t="s">
        <v>53</v>
      </c>
      <c r="L436" s="30" t="s">
        <v>53</v>
      </c>
    </row>
    <row r="437" spans="11:12" x14ac:dyDescent="0.25">
      <c r="K437" s="48" t="s">
        <v>53</v>
      </c>
      <c r="L437" s="30" t="s">
        <v>53</v>
      </c>
    </row>
    <row r="438" spans="11:12" x14ac:dyDescent="0.25">
      <c r="K438" s="48" t="s">
        <v>53</v>
      </c>
      <c r="L438" s="30" t="s">
        <v>53</v>
      </c>
    </row>
    <row r="439" spans="11:12" x14ac:dyDescent="0.25">
      <c r="K439" s="48" t="s">
        <v>53</v>
      </c>
      <c r="L439" s="30" t="s">
        <v>53</v>
      </c>
    </row>
    <row r="440" spans="11:12" x14ac:dyDescent="0.25">
      <c r="K440" s="48" t="s">
        <v>53</v>
      </c>
      <c r="L440" s="30" t="s">
        <v>53</v>
      </c>
    </row>
    <row r="441" spans="11:12" x14ac:dyDescent="0.25">
      <c r="K441" s="48" t="s">
        <v>53</v>
      </c>
      <c r="L441" s="30" t="s">
        <v>53</v>
      </c>
    </row>
    <row r="442" spans="11:12" x14ac:dyDescent="0.25">
      <c r="K442" s="48" t="s">
        <v>53</v>
      </c>
      <c r="L442" s="30" t="s">
        <v>53</v>
      </c>
    </row>
    <row r="443" spans="11:12" x14ac:dyDescent="0.25">
      <c r="K443" s="48" t="s">
        <v>53</v>
      </c>
      <c r="L443" s="30" t="s">
        <v>53</v>
      </c>
    </row>
    <row r="444" spans="11:12" x14ac:dyDescent="0.25">
      <c r="K444" s="48" t="s">
        <v>53</v>
      </c>
      <c r="L444" s="30" t="s">
        <v>53</v>
      </c>
    </row>
    <row r="445" spans="11:12" x14ac:dyDescent="0.25">
      <c r="K445" s="48" t="s">
        <v>53</v>
      </c>
      <c r="L445" s="30" t="s">
        <v>53</v>
      </c>
    </row>
    <row r="446" spans="11:12" x14ac:dyDescent="0.25">
      <c r="K446" s="48" t="s">
        <v>53</v>
      </c>
      <c r="L446" s="30" t="s">
        <v>53</v>
      </c>
    </row>
    <row r="447" spans="11:12" x14ac:dyDescent="0.25">
      <c r="K447" s="48" t="s">
        <v>53</v>
      </c>
      <c r="L447" s="30" t="s">
        <v>53</v>
      </c>
    </row>
    <row r="448" spans="11:12" x14ac:dyDescent="0.25">
      <c r="K448" s="48" t="s">
        <v>53</v>
      </c>
      <c r="L448" s="30" t="s">
        <v>53</v>
      </c>
    </row>
    <row r="449" spans="11:12" x14ac:dyDescent="0.25">
      <c r="K449" s="48" t="s">
        <v>53</v>
      </c>
      <c r="L449" s="30" t="s">
        <v>53</v>
      </c>
    </row>
    <row r="450" spans="11:12" x14ac:dyDescent="0.25">
      <c r="K450" s="48" t="s">
        <v>53</v>
      </c>
      <c r="L450" s="30" t="s">
        <v>53</v>
      </c>
    </row>
    <row r="451" spans="11:12" x14ac:dyDescent="0.25">
      <c r="K451" s="48" t="s">
        <v>53</v>
      </c>
      <c r="L451" s="30" t="s">
        <v>53</v>
      </c>
    </row>
    <row r="452" spans="11:12" x14ac:dyDescent="0.25">
      <c r="K452" s="26" t="s">
        <v>55</v>
      </c>
      <c r="L452" s="26"/>
    </row>
    <row r="453" spans="11:12" x14ac:dyDescent="0.25">
      <c r="K453" s="48">
        <v>43904</v>
      </c>
      <c r="L453" s="30">
        <v>100</v>
      </c>
    </row>
    <row r="454" spans="11:12" x14ac:dyDescent="0.25">
      <c r="K454" s="48">
        <v>43911</v>
      </c>
      <c r="L454" s="30">
        <v>99.006</v>
      </c>
    </row>
    <row r="455" spans="11:12" x14ac:dyDescent="0.25">
      <c r="K455" s="48">
        <v>43918</v>
      </c>
      <c r="L455" s="30">
        <v>96.040099999999995</v>
      </c>
    </row>
    <row r="456" spans="11:12" x14ac:dyDescent="0.25">
      <c r="K456" s="48">
        <v>43925</v>
      </c>
      <c r="L456" s="30">
        <v>93.962800000000001</v>
      </c>
    </row>
    <row r="457" spans="11:12" x14ac:dyDescent="0.25">
      <c r="K457" s="48">
        <v>43932</v>
      </c>
      <c r="L457" s="30">
        <v>93.081199999999995</v>
      </c>
    </row>
    <row r="458" spans="11:12" x14ac:dyDescent="0.25">
      <c r="K458" s="48">
        <v>43939</v>
      </c>
      <c r="L458" s="30">
        <v>93.186599999999999</v>
      </c>
    </row>
    <row r="459" spans="11:12" x14ac:dyDescent="0.25">
      <c r="K459" s="48">
        <v>43946</v>
      </c>
      <c r="L459" s="30">
        <v>93.548699999999997</v>
      </c>
    </row>
    <row r="460" spans="11:12" x14ac:dyDescent="0.25">
      <c r="K460" s="48">
        <v>43953</v>
      </c>
      <c r="L460" s="30">
        <v>93.881</v>
      </c>
    </row>
    <row r="461" spans="11:12" x14ac:dyDescent="0.25">
      <c r="K461" s="48">
        <v>43960</v>
      </c>
      <c r="L461" s="30">
        <v>94.154300000000006</v>
      </c>
    </row>
    <row r="462" spans="11:12" x14ac:dyDescent="0.25">
      <c r="K462" s="48">
        <v>43967</v>
      </c>
      <c r="L462" s="30">
        <v>94.7744</v>
      </c>
    </row>
    <row r="463" spans="11:12" x14ac:dyDescent="0.25">
      <c r="K463" s="48">
        <v>43974</v>
      </c>
      <c r="L463" s="30">
        <v>95.252099999999999</v>
      </c>
    </row>
    <row r="464" spans="11:12" x14ac:dyDescent="0.25">
      <c r="K464" s="48">
        <v>43981</v>
      </c>
      <c r="L464" s="30">
        <v>95.409400000000005</v>
      </c>
    </row>
    <row r="465" spans="11:12" x14ac:dyDescent="0.25">
      <c r="K465" s="48">
        <v>43988</v>
      </c>
      <c r="L465" s="30">
        <v>95.647499999999994</v>
      </c>
    </row>
    <row r="466" spans="11:12" x14ac:dyDescent="0.25">
      <c r="K466" s="48">
        <v>43995</v>
      </c>
      <c r="L466" s="30">
        <v>95.903700000000001</v>
      </c>
    </row>
    <row r="467" spans="11:12" x14ac:dyDescent="0.25">
      <c r="K467" s="48">
        <v>44002</v>
      </c>
      <c r="L467" s="30">
        <v>95.927199999999999</v>
      </c>
    </row>
    <row r="468" spans="11:12" x14ac:dyDescent="0.25">
      <c r="K468" s="48">
        <v>44009</v>
      </c>
      <c r="L468" s="30">
        <v>96.358400000000003</v>
      </c>
    </row>
    <row r="469" spans="11:12" x14ac:dyDescent="0.25">
      <c r="K469" s="48">
        <v>44016</v>
      </c>
      <c r="L469" s="30">
        <v>97.747200000000007</v>
      </c>
    </row>
    <row r="470" spans="11:12" x14ac:dyDescent="0.25">
      <c r="K470" s="48">
        <v>44023</v>
      </c>
      <c r="L470" s="30">
        <v>98.921000000000006</v>
      </c>
    </row>
    <row r="471" spans="11:12" x14ac:dyDescent="0.25">
      <c r="K471" s="48">
        <v>44030</v>
      </c>
      <c r="L471" s="30">
        <v>98.880799999999994</v>
      </c>
    </row>
    <row r="472" spans="11:12" x14ac:dyDescent="0.25">
      <c r="K472" s="48">
        <v>44037</v>
      </c>
      <c r="L472" s="30">
        <v>99.024699999999996</v>
      </c>
    </row>
    <row r="473" spans="11:12" x14ac:dyDescent="0.25">
      <c r="K473" s="48">
        <v>44044</v>
      </c>
      <c r="L473" s="30">
        <v>99.491200000000006</v>
      </c>
    </row>
    <row r="474" spans="11:12" x14ac:dyDescent="0.25">
      <c r="K474" s="48">
        <v>44051</v>
      </c>
      <c r="L474" s="30">
        <v>99.734700000000004</v>
      </c>
    </row>
    <row r="475" spans="11:12" x14ac:dyDescent="0.25">
      <c r="K475" s="48">
        <v>44058</v>
      </c>
      <c r="L475" s="30">
        <v>99.722300000000004</v>
      </c>
    </row>
    <row r="476" spans="11:12" x14ac:dyDescent="0.25">
      <c r="K476" s="48">
        <v>44065</v>
      </c>
      <c r="L476" s="30">
        <v>99.629800000000003</v>
      </c>
    </row>
    <row r="477" spans="11:12" x14ac:dyDescent="0.25">
      <c r="K477" s="48">
        <v>44072</v>
      </c>
      <c r="L477" s="30">
        <v>99.514799999999994</v>
      </c>
    </row>
    <row r="478" spans="11:12" x14ac:dyDescent="0.25">
      <c r="K478" s="48">
        <v>44079</v>
      </c>
      <c r="L478" s="30">
        <v>99.940100000000001</v>
      </c>
    </row>
    <row r="479" spans="11:12" x14ac:dyDescent="0.25">
      <c r="K479" s="48">
        <v>44086</v>
      </c>
      <c r="L479" s="30">
        <v>100.43600000000001</v>
      </c>
    </row>
    <row r="480" spans="11:12" x14ac:dyDescent="0.25">
      <c r="K480" s="48">
        <v>44093</v>
      </c>
      <c r="L480" s="30">
        <v>100.4387</v>
      </c>
    </row>
    <row r="481" spans="11:12" x14ac:dyDescent="0.25">
      <c r="K481" s="48">
        <v>44100</v>
      </c>
      <c r="L481" s="30">
        <v>100.1969</v>
      </c>
    </row>
    <row r="482" spans="11:12" x14ac:dyDescent="0.25">
      <c r="K482" s="48">
        <v>44107</v>
      </c>
      <c r="L482" s="30">
        <v>99.790800000000004</v>
      </c>
    </row>
    <row r="483" spans="11:12" x14ac:dyDescent="0.25">
      <c r="K483" s="48">
        <v>44114</v>
      </c>
      <c r="L483" s="30">
        <v>99.911199999999994</v>
      </c>
    </row>
    <row r="484" spans="11:12" x14ac:dyDescent="0.25">
      <c r="K484" s="48">
        <v>44121</v>
      </c>
      <c r="L484" s="30">
        <v>100.7351</v>
      </c>
    </row>
    <row r="485" spans="11:12" x14ac:dyDescent="0.25">
      <c r="K485" s="48">
        <v>44128</v>
      </c>
      <c r="L485" s="30">
        <v>101.0903</v>
      </c>
    </row>
    <row r="486" spans="11:12" x14ac:dyDescent="0.25">
      <c r="K486" s="48">
        <v>44135</v>
      </c>
      <c r="L486" s="30">
        <v>100.581</v>
      </c>
    </row>
    <row r="487" spans="11:12" x14ac:dyDescent="0.25">
      <c r="K487" s="48">
        <v>44142</v>
      </c>
      <c r="L487" s="30">
        <v>100.8404</v>
      </c>
    </row>
    <row r="488" spans="11:12" x14ac:dyDescent="0.25">
      <c r="K488" s="48">
        <v>44149</v>
      </c>
      <c r="L488" s="30">
        <v>101.2251</v>
      </c>
    </row>
    <row r="489" spans="11:12" x14ac:dyDescent="0.25">
      <c r="K489" s="48">
        <v>44156</v>
      </c>
      <c r="L489" s="30">
        <v>101.54770000000001</v>
      </c>
    </row>
    <row r="490" spans="11:12" x14ac:dyDescent="0.25">
      <c r="K490" s="48">
        <v>44163</v>
      </c>
      <c r="L490" s="30">
        <v>101.636</v>
      </c>
    </row>
    <row r="491" spans="11:12" x14ac:dyDescent="0.25">
      <c r="K491" s="48">
        <v>44170</v>
      </c>
      <c r="L491" s="30">
        <v>102.0634</v>
      </c>
    </row>
    <row r="492" spans="11:12" x14ac:dyDescent="0.25">
      <c r="K492" s="48">
        <v>44177</v>
      </c>
      <c r="L492" s="30">
        <v>101.7825</v>
      </c>
    </row>
    <row r="493" spans="11:12" x14ac:dyDescent="0.25">
      <c r="K493" s="48">
        <v>44184</v>
      </c>
      <c r="L493" s="30">
        <v>101.3556</v>
      </c>
    </row>
    <row r="494" spans="11:12" x14ac:dyDescent="0.25">
      <c r="K494" s="48">
        <v>44191</v>
      </c>
      <c r="L494" s="30">
        <v>97.513400000000004</v>
      </c>
    </row>
    <row r="495" spans="11:12" x14ac:dyDescent="0.25">
      <c r="K495" s="48">
        <v>44198</v>
      </c>
      <c r="L495" s="30">
        <v>94.591399999999993</v>
      </c>
    </row>
    <row r="496" spans="11:12" x14ac:dyDescent="0.25">
      <c r="K496" s="48">
        <v>44205</v>
      </c>
      <c r="L496" s="30">
        <v>95.701499999999996</v>
      </c>
    </row>
    <row r="497" spans="11:12" x14ac:dyDescent="0.25">
      <c r="K497" s="48">
        <v>44212</v>
      </c>
      <c r="L497" s="30">
        <v>97.975700000000003</v>
      </c>
    </row>
    <row r="498" spans="11:12" x14ac:dyDescent="0.25">
      <c r="K498" s="48">
        <v>44219</v>
      </c>
      <c r="L498" s="30">
        <v>99.140799999999999</v>
      </c>
    </row>
    <row r="499" spans="11:12" x14ac:dyDescent="0.25">
      <c r="K499" s="48">
        <v>44226</v>
      </c>
      <c r="L499" s="30">
        <v>99.703100000000006</v>
      </c>
    </row>
    <row r="500" spans="11:12" x14ac:dyDescent="0.25">
      <c r="K500" s="48">
        <v>44233</v>
      </c>
      <c r="L500" s="30">
        <v>100.3129</v>
      </c>
    </row>
    <row r="501" spans="11:12" x14ac:dyDescent="0.25">
      <c r="K501" s="48">
        <v>44240</v>
      </c>
      <c r="L501" s="30">
        <v>100.9435</v>
      </c>
    </row>
    <row r="502" spans="11:12" x14ac:dyDescent="0.25">
      <c r="K502" s="48">
        <v>44247</v>
      </c>
      <c r="L502" s="30">
        <v>101.1495</v>
      </c>
    </row>
    <row r="503" spans="11:12" x14ac:dyDescent="0.25">
      <c r="K503" s="48">
        <v>44254</v>
      </c>
      <c r="L503" s="30">
        <v>101.6146</v>
      </c>
    </row>
    <row r="504" spans="11:12" x14ac:dyDescent="0.25">
      <c r="K504" s="48">
        <v>44261</v>
      </c>
      <c r="L504" s="30">
        <v>101.7107</v>
      </c>
    </row>
    <row r="505" spans="11:12" x14ac:dyDescent="0.25">
      <c r="K505" s="48">
        <v>44268</v>
      </c>
      <c r="L505" s="30">
        <v>101.8822</v>
      </c>
    </row>
    <row r="506" spans="11:12" x14ac:dyDescent="0.25">
      <c r="K506" s="48">
        <v>44275</v>
      </c>
      <c r="L506" s="30">
        <v>102.2316</v>
      </c>
    </row>
    <row r="507" spans="11:12" x14ac:dyDescent="0.25">
      <c r="K507" s="48">
        <v>44282</v>
      </c>
      <c r="L507" s="30">
        <v>102.8265</v>
      </c>
    </row>
    <row r="508" spans="11:12" x14ac:dyDescent="0.25">
      <c r="K508" s="48">
        <v>44289</v>
      </c>
      <c r="L508" s="30">
        <v>101.9311</v>
      </c>
    </row>
    <row r="509" spans="11:12" x14ac:dyDescent="0.25">
      <c r="K509" s="48">
        <v>44296</v>
      </c>
      <c r="L509" s="30">
        <v>101.6764</v>
      </c>
    </row>
    <row r="510" spans="11:12" x14ac:dyDescent="0.25">
      <c r="K510" s="48">
        <v>44303</v>
      </c>
      <c r="L510" s="30">
        <v>101.60550000000001</v>
      </c>
    </row>
    <row r="511" spans="11:12" x14ac:dyDescent="0.25">
      <c r="K511" s="48">
        <v>44310</v>
      </c>
      <c r="L511" s="30">
        <v>101.8473</v>
      </c>
    </row>
    <row r="512" spans="11:12" x14ac:dyDescent="0.25">
      <c r="K512" s="48">
        <v>44317</v>
      </c>
      <c r="L512" s="30">
        <v>102.22150000000001</v>
      </c>
    </row>
    <row r="513" spans="11:12" x14ac:dyDescent="0.25">
      <c r="K513" s="48">
        <v>44324</v>
      </c>
      <c r="L513" s="30">
        <v>102.37649999999999</v>
      </c>
    </row>
    <row r="514" spans="11:12" x14ac:dyDescent="0.25">
      <c r="K514" s="48">
        <v>44331</v>
      </c>
      <c r="L514" s="30">
        <v>102.7328</v>
      </c>
    </row>
    <row r="515" spans="11:12" x14ac:dyDescent="0.25">
      <c r="K515" s="48">
        <v>44338</v>
      </c>
      <c r="L515" s="30">
        <v>103.0869</v>
      </c>
    </row>
    <row r="516" spans="11:12" x14ac:dyDescent="0.25">
      <c r="K516" s="48">
        <v>44345</v>
      </c>
      <c r="L516" s="30">
        <v>102.5872</v>
      </c>
    </row>
    <row r="517" spans="11:12" x14ac:dyDescent="0.25">
      <c r="K517" s="48">
        <v>44352</v>
      </c>
      <c r="L517" s="30">
        <v>102.3707</v>
      </c>
    </row>
    <row r="518" spans="11:12" x14ac:dyDescent="0.25">
      <c r="K518" s="48">
        <v>44359</v>
      </c>
      <c r="L518" s="30">
        <v>102.6283</v>
      </c>
    </row>
    <row r="519" spans="11:12" x14ac:dyDescent="0.25">
      <c r="K519" s="48">
        <v>44366</v>
      </c>
      <c r="L519" s="30">
        <v>103.01430000000001</v>
      </c>
    </row>
    <row r="520" spans="11:12" x14ac:dyDescent="0.25">
      <c r="K520" s="48" t="s">
        <v>53</v>
      </c>
      <c r="L520" s="30" t="s">
        <v>53</v>
      </c>
    </row>
    <row r="521" spans="11:12" x14ac:dyDescent="0.25">
      <c r="K521" s="48" t="s">
        <v>53</v>
      </c>
      <c r="L521" s="30" t="s">
        <v>53</v>
      </c>
    </row>
    <row r="522" spans="11:12" x14ac:dyDescent="0.25">
      <c r="K522" s="48" t="s">
        <v>53</v>
      </c>
      <c r="L522" s="30" t="s">
        <v>53</v>
      </c>
    </row>
    <row r="523" spans="11:12" x14ac:dyDescent="0.25">
      <c r="K523" s="48" t="s">
        <v>53</v>
      </c>
      <c r="L523" s="30" t="s">
        <v>53</v>
      </c>
    </row>
    <row r="524" spans="11:12" x14ac:dyDescent="0.25">
      <c r="K524" s="48" t="s">
        <v>53</v>
      </c>
      <c r="L524" s="30" t="s">
        <v>53</v>
      </c>
    </row>
    <row r="525" spans="11:12" x14ac:dyDescent="0.25">
      <c r="K525" s="48" t="s">
        <v>53</v>
      </c>
      <c r="L525" s="30" t="s">
        <v>53</v>
      </c>
    </row>
    <row r="526" spans="11:12" x14ac:dyDescent="0.25">
      <c r="K526" s="48" t="s">
        <v>53</v>
      </c>
      <c r="L526" s="30" t="s">
        <v>53</v>
      </c>
    </row>
    <row r="527" spans="11:12" x14ac:dyDescent="0.25">
      <c r="K527" s="48" t="s">
        <v>53</v>
      </c>
      <c r="L527" s="30" t="s">
        <v>53</v>
      </c>
    </row>
    <row r="528" spans="11:12" x14ac:dyDescent="0.25">
      <c r="K528" s="48" t="s">
        <v>53</v>
      </c>
      <c r="L528" s="30" t="s">
        <v>53</v>
      </c>
    </row>
    <row r="529" spans="11:12" x14ac:dyDescent="0.25">
      <c r="K529" s="48" t="s">
        <v>53</v>
      </c>
      <c r="L529" s="30" t="s">
        <v>53</v>
      </c>
    </row>
    <row r="530" spans="11:12" x14ac:dyDescent="0.25">
      <c r="K530" s="48" t="s">
        <v>53</v>
      </c>
      <c r="L530" s="30" t="s">
        <v>53</v>
      </c>
    </row>
    <row r="531" spans="11:12" x14ac:dyDescent="0.25">
      <c r="K531" s="48" t="s">
        <v>53</v>
      </c>
      <c r="L531" s="30" t="s">
        <v>53</v>
      </c>
    </row>
    <row r="532" spans="11:12" x14ac:dyDescent="0.25">
      <c r="K532" s="48" t="s">
        <v>53</v>
      </c>
      <c r="L532" s="30" t="s">
        <v>53</v>
      </c>
    </row>
    <row r="533" spans="11:12" x14ac:dyDescent="0.25">
      <c r="K533" s="48" t="s">
        <v>53</v>
      </c>
      <c r="L533" s="30" t="s">
        <v>53</v>
      </c>
    </row>
    <row r="534" spans="11:12" x14ac:dyDescent="0.25">
      <c r="K534" s="48" t="s">
        <v>53</v>
      </c>
      <c r="L534" s="30" t="s">
        <v>53</v>
      </c>
    </row>
    <row r="535" spans="11:12" x14ac:dyDescent="0.25">
      <c r="K535" s="48" t="s">
        <v>53</v>
      </c>
      <c r="L535" s="30" t="s">
        <v>53</v>
      </c>
    </row>
    <row r="536" spans="11:12" x14ac:dyDescent="0.25">
      <c r="K536" s="48" t="s">
        <v>53</v>
      </c>
      <c r="L536" s="30" t="s">
        <v>53</v>
      </c>
    </row>
    <row r="537" spans="11:12" x14ac:dyDescent="0.25">
      <c r="K537" s="48" t="s">
        <v>53</v>
      </c>
      <c r="L537" s="30" t="s">
        <v>53</v>
      </c>
    </row>
    <row r="538" spans="11:12" x14ac:dyDescent="0.25">
      <c r="K538" s="48" t="s">
        <v>53</v>
      </c>
      <c r="L538" s="30" t="s">
        <v>53</v>
      </c>
    </row>
    <row r="539" spans="11:12" x14ac:dyDescent="0.25">
      <c r="K539" s="48" t="s">
        <v>53</v>
      </c>
      <c r="L539" s="30" t="s">
        <v>53</v>
      </c>
    </row>
    <row r="540" spans="11:12" x14ac:dyDescent="0.25">
      <c r="K540" s="48" t="s">
        <v>53</v>
      </c>
      <c r="L540" s="30" t="s">
        <v>53</v>
      </c>
    </row>
    <row r="541" spans="11:12" x14ac:dyDescent="0.25">
      <c r="K541" s="48" t="s">
        <v>53</v>
      </c>
      <c r="L541" s="30" t="s">
        <v>53</v>
      </c>
    </row>
    <row r="542" spans="11:12" x14ac:dyDescent="0.25">
      <c r="K542" s="48" t="s">
        <v>53</v>
      </c>
      <c r="L542" s="30" t="s">
        <v>53</v>
      </c>
    </row>
    <row r="543" spans="11:12" x14ac:dyDescent="0.25">
      <c r="K543" s="48" t="s">
        <v>53</v>
      </c>
      <c r="L543" s="30" t="s">
        <v>53</v>
      </c>
    </row>
    <row r="544" spans="11:12" x14ac:dyDescent="0.25">
      <c r="K544" s="48" t="s">
        <v>53</v>
      </c>
      <c r="L544" s="30" t="s">
        <v>53</v>
      </c>
    </row>
    <row r="545" spans="11:12" x14ac:dyDescent="0.25">
      <c r="K545" s="48" t="s">
        <v>53</v>
      </c>
      <c r="L545" s="30" t="s">
        <v>53</v>
      </c>
    </row>
    <row r="546" spans="11:12" x14ac:dyDescent="0.25">
      <c r="K546" s="48" t="s">
        <v>53</v>
      </c>
      <c r="L546" s="30" t="s">
        <v>53</v>
      </c>
    </row>
    <row r="547" spans="11:12" x14ac:dyDescent="0.25">
      <c r="K547" s="48" t="s">
        <v>53</v>
      </c>
      <c r="L547" s="30" t="s">
        <v>53</v>
      </c>
    </row>
    <row r="548" spans="11:12" x14ac:dyDescent="0.25">
      <c r="K548" s="48" t="s">
        <v>53</v>
      </c>
      <c r="L548" s="30" t="s">
        <v>53</v>
      </c>
    </row>
    <row r="549" spans="11:12" x14ac:dyDescent="0.25">
      <c r="K549" s="48" t="s">
        <v>53</v>
      </c>
      <c r="L549" s="30" t="s">
        <v>53</v>
      </c>
    </row>
    <row r="550" spans="11:12" x14ac:dyDescent="0.25">
      <c r="K550" s="48" t="s">
        <v>53</v>
      </c>
      <c r="L550" s="30" t="s">
        <v>53</v>
      </c>
    </row>
    <row r="551" spans="11:12" x14ac:dyDescent="0.25">
      <c r="K551" s="48" t="s">
        <v>53</v>
      </c>
      <c r="L551" s="30" t="s">
        <v>53</v>
      </c>
    </row>
    <row r="552" spans="11:12" x14ac:dyDescent="0.25">
      <c r="K552" s="48" t="s">
        <v>53</v>
      </c>
      <c r="L552" s="30" t="s">
        <v>53</v>
      </c>
    </row>
    <row r="553" spans="11:12" x14ac:dyDescent="0.25">
      <c r="K553" s="48" t="s">
        <v>53</v>
      </c>
      <c r="L553" s="30" t="s">
        <v>53</v>
      </c>
    </row>
    <row r="554" spans="11:12" x14ac:dyDescent="0.25">
      <c r="K554" s="48" t="s">
        <v>53</v>
      </c>
      <c r="L554" s="30" t="s">
        <v>53</v>
      </c>
    </row>
    <row r="555" spans="11:12" x14ac:dyDescent="0.25">
      <c r="K555" s="48" t="s">
        <v>53</v>
      </c>
      <c r="L555" s="30" t="s">
        <v>53</v>
      </c>
    </row>
    <row r="556" spans="11:12" x14ac:dyDescent="0.25">
      <c r="K556" s="48" t="s">
        <v>53</v>
      </c>
      <c r="L556" s="30" t="s">
        <v>53</v>
      </c>
    </row>
    <row r="557" spans="11:12" x14ac:dyDescent="0.25">
      <c r="K557" s="48" t="s">
        <v>53</v>
      </c>
      <c r="L557" s="30" t="s">
        <v>53</v>
      </c>
    </row>
    <row r="558" spans="11:12" x14ac:dyDescent="0.25">
      <c r="K558" s="48" t="s">
        <v>53</v>
      </c>
      <c r="L558" s="30" t="s">
        <v>53</v>
      </c>
    </row>
    <row r="559" spans="11:12" x14ac:dyDescent="0.25">
      <c r="K559" s="48" t="s">
        <v>53</v>
      </c>
      <c r="L559" s="30" t="s">
        <v>53</v>
      </c>
    </row>
    <row r="560" spans="11:12" x14ac:dyDescent="0.25">
      <c r="K560" s="48" t="s">
        <v>53</v>
      </c>
      <c r="L560" s="30" t="s">
        <v>53</v>
      </c>
    </row>
    <row r="561" spans="11:12" x14ac:dyDescent="0.25">
      <c r="K561" s="48" t="s">
        <v>53</v>
      </c>
      <c r="L561" s="30" t="s">
        <v>53</v>
      </c>
    </row>
    <row r="562" spans="11:12" x14ac:dyDescent="0.25">
      <c r="K562" s="48" t="s">
        <v>53</v>
      </c>
      <c r="L562" s="30" t="s">
        <v>53</v>
      </c>
    </row>
    <row r="563" spans="11:12" x14ac:dyDescent="0.25">
      <c r="K563" s="48" t="s">
        <v>53</v>
      </c>
      <c r="L563" s="30" t="s">
        <v>53</v>
      </c>
    </row>
    <row r="564" spans="11:12" x14ac:dyDescent="0.25">
      <c r="K564" s="48" t="s">
        <v>53</v>
      </c>
      <c r="L564" s="30" t="s">
        <v>53</v>
      </c>
    </row>
    <row r="565" spans="11:12" x14ac:dyDescent="0.25">
      <c r="K565" s="48" t="s">
        <v>53</v>
      </c>
      <c r="L565" s="30" t="s">
        <v>53</v>
      </c>
    </row>
    <row r="566" spans="11:12" x14ac:dyDescent="0.25">
      <c r="K566" s="48" t="s">
        <v>53</v>
      </c>
      <c r="L566" s="30" t="s">
        <v>53</v>
      </c>
    </row>
    <row r="567" spans="11:12" x14ac:dyDescent="0.25">
      <c r="K567" s="48" t="s">
        <v>53</v>
      </c>
      <c r="L567" s="30" t="s">
        <v>53</v>
      </c>
    </row>
    <row r="568" spans="11:12" x14ac:dyDescent="0.25">
      <c r="K568" s="48" t="s">
        <v>53</v>
      </c>
      <c r="L568" s="30" t="s">
        <v>53</v>
      </c>
    </row>
    <row r="569" spans="11:12" x14ac:dyDescent="0.25">
      <c r="K569" s="48" t="s">
        <v>53</v>
      </c>
      <c r="L569" s="30" t="s">
        <v>53</v>
      </c>
    </row>
    <row r="570" spans="11:12" x14ac:dyDescent="0.25">
      <c r="K570" s="48" t="s">
        <v>53</v>
      </c>
      <c r="L570" s="30" t="s">
        <v>53</v>
      </c>
    </row>
    <row r="571" spans="11:12" x14ac:dyDescent="0.25">
      <c r="K571" s="48" t="s">
        <v>53</v>
      </c>
      <c r="L571" s="30" t="s">
        <v>53</v>
      </c>
    </row>
    <row r="572" spans="11:12" x14ac:dyDescent="0.25">
      <c r="K572" s="48" t="s">
        <v>53</v>
      </c>
      <c r="L572" s="30" t="s">
        <v>53</v>
      </c>
    </row>
    <row r="573" spans="11:12" x14ac:dyDescent="0.25">
      <c r="K573" s="48" t="s">
        <v>53</v>
      </c>
      <c r="L573" s="30" t="s">
        <v>53</v>
      </c>
    </row>
    <row r="574" spans="11:12" x14ac:dyDescent="0.25">
      <c r="K574" s="48" t="s">
        <v>53</v>
      </c>
      <c r="L574" s="30" t="s">
        <v>53</v>
      </c>
    </row>
    <row r="575" spans="11:12" x14ac:dyDescent="0.25">
      <c r="K575" s="48" t="s">
        <v>53</v>
      </c>
      <c r="L575" s="30" t="s">
        <v>53</v>
      </c>
    </row>
    <row r="576" spans="11:12" x14ac:dyDescent="0.25">
      <c r="K576" s="48" t="s">
        <v>53</v>
      </c>
      <c r="L576" s="30" t="s">
        <v>53</v>
      </c>
    </row>
    <row r="577" spans="11:12" x14ac:dyDescent="0.25">
      <c r="K577" s="48" t="s">
        <v>53</v>
      </c>
      <c r="L577" s="30" t="s">
        <v>53</v>
      </c>
    </row>
    <row r="578" spans="11:12" x14ac:dyDescent="0.25">
      <c r="K578" s="48" t="s">
        <v>53</v>
      </c>
      <c r="L578" s="30" t="s">
        <v>53</v>
      </c>
    </row>
    <row r="579" spans="11:12" x14ac:dyDescent="0.25">
      <c r="K579" s="48" t="s">
        <v>53</v>
      </c>
      <c r="L579" s="30" t="s">
        <v>53</v>
      </c>
    </row>
    <row r="580" spans="11:12" x14ac:dyDescent="0.25">
      <c r="K580" s="48" t="s">
        <v>53</v>
      </c>
      <c r="L580" s="30" t="s">
        <v>53</v>
      </c>
    </row>
    <row r="581" spans="11:12" x14ac:dyDescent="0.25">
      <c r="K581" s="48" t="s">
        <v>53</v>
      </c>
      <c r="L581" s="30" t="s">
        <v>53</v>
      </c>
    </row>
    <row r="582" spans="11:12" x14ac:dyDescent="0.25">
      <c r="K582" s="48" t="s">
        <v>53</v>
      </c>
      <c r="L582" s="30" t="s">
        <v>53</v>
      </c>
    </row>
    <row r="583" spans="11:12" x14ac:dyDescent="0.25">
      <c r="K583" s="48" t="s">
        <v>53</v>
      </c>
      <c r="L583" s="30" t="s">
        <v>53</v>
      </c>
    </row>
    <row r="584" spans="11:12" x14ac:dyDescent="0.25">
      <c r="K584" s="48" t="s">
        <v>53</v>
      </c>
      <c r="L584" s="30" t="s">
        <v>53</v>
      </c>
    </row>
    <row r="585" spans="11:12" x14ac:dyDescent="0.25">
      <c r="K585" s="48" t="s">
        <v>53</v>
      </c>
      <c r="L585" s="30" t="s">
        <v>53</v>
      </c>
    </row>
    <row r="586" spans="11:12" x14ac:dyDescent="0.25">
      <c r="K586" s="48" t="s">
        <v>53</v>
      </c>
      <c r="L586" s="30" t="s">
        <v>53</v>
      </c>
    </row>
    <row r="587" spans="11:12" x14ac:dyDescent="0.25">
      <c r="K587" s="48" t="s">
        <v>53</v>
      </c>
      <c r="L587" s="30" t="s">
        <v>53</v>
      </c>
    </row>
    <row r="588" spans="11:12" x14ac:dyDescent="0.25">
      <c r="K588" s="48" t="s">
        <v>53</v>
      </c>
      <c r="L588" s="30" t="s">
        <v>53</v>
      </c>
    </row>
    <row r="589" spans="11:12" x14ac:dyDescent="0.25">
      <c r="K589" s="48" t="s">
        <v>53</v>
      </c>
      <c r="L589" s="30" t="s">
        <v>53</v>
      </c>
    </row>
    <row r="590" spans="11:12" x14ac:dyDescent="0.25">
      <c r="K590" s="48" t="s">
        <v>53</v>
      </c>
      <c r="L590" s="30" t="s">
        <v>53</v>
      </c>
    </row>
    <row r="591" spans="11:12" x14ac:dyDescent="0.25">
      <c r="K591" s="48" t="s">
        <v>53</v>
      </c>
      <c r="L591" s="30" t="s">
        <v>53</v>
      </c>
    </row>
    <row r="592" spans="11:12" x14ac:dyDescent="0.25">
      <c r="K592" s="48" t="s">
        <v>53</v>
      </c>
      <c r="L592" s="30" t="s">
        <v>53</v>
      </c>
    </row>
    <row r="593" spans="11:12" x14ac:dyDescent="0.25">
      <c r="K593" s="48" t="s">
        <v>53</v>
      </c>
      <c r="L593" s="30" t="s">
        <v>53</v>
      </c>
    </row>
    <row r="594" spans="11:12" x14ac:dyDescent="0.25">
      <c r="K594" s="48" t="s">
        <v>53</v>
      </c>
      <c r="L594" s="30" t="s">
        <v>53</v>
      </c>
    </row>
    <row r="595" spans="11:12" x14ac:dyDescent="0.25">
      <c r="K595" s="48" t="s">
        <v>53</v>
      </c>
      <c r="L595" s="30" t="s">
        <v>53</v>
      </c>
    </row>
    <row r="596" spans="11:12" x14ac:dyDescent="0.25">
      <c r="K596" s="48" t="s">
        <v>53</v>
      </c>
      <c r="L596" s="30" t="s">
        <v>53</v>
      </c>
    </row>
    <row r="597" spans="11:12" x14ac:dyDescent="0.25">
      <c r="K597" s="48" t="s">
        <v>53</v>
      </c>
      <c r="L597" s="30" t="s">
        <v>53</v>
      </c>
    </row>
    <row r="598" spans="11:12" x14ac:dyDescent="0.25">
      <c r="K598" s="48" t="s">
        <v>53</v>
      </c>
      <c r="L598" s="30" t="s">
        <v>53</v>
      </c>
    </row>
    <row r="599" spans="11:12" x14ac:dyDescent="0.25">
      <c r="K599" s="48" t="s">
        <v>53</v>
      </c>
      <c r="L599" s="30" t="s">
        <v>53</v>
      </c>
    </row>
    <row r="600" spans="11:12" x14ac:dyDescent="0.25">
      <c r="K600" s="26" t="s">
        <v>56</v>
      </c>
      <c r="L600" s="26"/>
    </row>
    <row r="601" spans="11:12" x14ac:dyDescent="0.25">
      <c r="K601" s="48">
        <v>43904</v>
      </c>
      <c r="L601" s="30">
        <v>100</v>
      </c>
    </row>
    <row r="602" spans="11:12" x14ac:dyDescent="0.25">
      <c r="K602" s="48">
        <v>43911</v>
      </c>
      <c r="L602" s="30">
        <v>98.823300000000003</v>
      </c>
    </row>
    <row r="603" spans="11:12" x14ac:dyDescent="0.25">
      <c r="K603" s="48">
        <v>43918</v>
      </c>
      <c r="L603" s="30">
        <v>97.651300000000006</v>
      </c>
    </row>
    <row r="604" spans="11:12" x14ac:dyDescent="0.25">
      <c r="K604" s="48">
        <v>43925</v>
      </c>
      <c r="L604" s="30">
        <v>98.118799999999993</v>
      </c>
    </row>
    <row r="605" spans="11:12" x14ac:dyDescent="0.25">
      <c r="K605" s="48">
        <v>43932</v>
      </c>
      <c r="L605" s="30">
        <v>98.116200000000006</v>
      </c>
    </row>
    <row r="606" spans="11:12" x14ac:dyDescent="0.25">
      <c r="K606" s="48">
        <v>43939</v>
      </c>
      <c r="L606" s="30">
        <v>98.666700000000006</v>
      </c>
    </row>
    <row r="607" spans="11:12" x14ac:dyDescent="0.25">
      <c r="K607" s="48">
        <v>43946</v>
      </c>
      <c r="L607" s="30">
        <v>98.966800000000006</v>
      </c>
    </row>
    <row r="608" spans="11:12" x14ac:dyDescent="0.25">
      <c r="K608" s="48">
        <v>43953</v>
      </c>
      <c r="L608" s="30">
        <v>99.428899999999999</v>
      </c>
    </row>
    <row r="609" spans="11:12" x14ac:dyDescent="0.25">
      <c r="K609" s="48">
        <v>43960</v>
      </c>
      <c r="L609" s="30">
        <v>99.549499999999995</v>
      </c>
    </row>
    <row r="610" spans="11:12" x14ac:dyDescent="0.25">
      <c r="K610" s="48">
        <v>43967</v>
      </c>
      <c r="L610" s="30">
        <v>97.702200000000005</v>
      </c>
    </row>
    <row r="611" spans="11:12" x14ac:dyDescent="0.25">
      <c r="K611" s="48">
        <v>43974</v>
      </c>
      <c r="L611" s="30">
        <v>96.760900000000007</v>
      </c>
    </row>
    <row r="612" spans="11:12" x14ac:dyDescent="0.25">
      <c r="K612" s="48">
        <v>43981</v>
      </c>
      <c r="L612" s="30">
        <v>97.3279</v>
      </c>
    </row>
    <row r="613" spans="11:12" x14ac:dyDescent="0.25">
      <c r="K613" s="48">
        <v>43988</v>
      </c>
      <c r="L613" s="30">
        <v>98.719899999999996</v>
      </c>
    </row>
    <row r="614" spans="11:12" x14ac:dyDescent="0.25">
      <c r="K614" s="48">
        <v>43995</v>
      </c>
      <c r="L614" s="30">
        <v>98.744799999999998</v>
      </c>
    </row>
    <row r="615" spans="11:12" x14ac:dyDescent="0.25">
      <c r="K615" s="48">
        <v>44002</v>
      </c>
      <c r="L615" s="30">
        <v>99.367099999999994</v>
      </c>
    </row>
    <row r="616" spans="11:12" x14ac:dyDescent="0.25">
      <c r="K616" s="48">
        <v>44009</v>
      </c>
      <c r="L616" s="30">
        <v>100.4053</v>
      </c>
    </row>
    <row r="617" spans="11:12" x14ac:dyDescent="0.25">
      <c r="K617" s="48">
        <v>44016</v>
      </c>
      <c r="L617" s="30">
        <v>101.627</v>
      </c>
    </row>
    <row r="618" spans="11:12" x14ac:dyDescent="0.25">
      <c r="K618" s="48">
        <v>44023</v>
      </c>
      <c r="L618" s="30">
        <v>100.3882</v>
      </c>
    </row>
    <row r="619" spans="11:12" x14ac:dyDescent="0.25">
      <c r="K619" s="48">
        <v>44030</v>
      </c>
      <c r="L619" s="30">
        <v>99.092699999999994</v>
      </c>
    </row>
    <row r="620" spans="11:12" x14ac:dyDescent="0.25">
      <c r="K620" s="48">
        <v>44037</v>
      </c>
      <c r="L620" s="30">
        <v>99.092399999999998</v>
      </c>
    </row>
    <row r="621" spans="11:12" x14ac:dyDescent="0.25">
      <c r="K621" s="48">
        <v>44044</v>
      </c>
      <c r="L621" s="30">
        <v>100.2902</v>
      </c>
    </row>
    <row r="622" spans="11:12" x14ac:dyDescent="0.25">
      <c r="K622" s="48">
        <v>44051</v>
      </c>
      <c r="L622" s="30">
        <v>101.15170000000001</v>
      </c>
    </row>
    <row r="623" spans="11:12" x14ac:dyDescent="0.25">
      <c r="K623" s="48">
        <v>44058</v>
      </c>
      <c r="L623" s="30">
        <v>100.1165</v>
      </c>
    </row>
    <row r="624" spans="11:12" x14ac:dyDescent="0.25">
      <c r="K624" s="48">
        <v>44065</v>
      </c>
      <c r="L624" s="30">
        <v>99.796899999999994</v>
      </c>
    </row>
    <row r="625" spans="11:12" x14ac:dyDescent="0.25">
      <c r="K625" s="48">
        <v>44072</v>
      </c>
      <c r="L625" s="30">
        <v>100.3357</v>
      </c>
    </row>
    <row r="626" spans="11:12" x14ac:dyDescent="0.25">
      <c r="K626" s="48">
        <v>44079</v>
      </c>
      <c r="L626" s="30">
        <v>101.3205</v>
      </c>
    </row>
    <row r="627" spans="11:12" x14ac:dyDescent="0.25">
      <c r="K627" s="48">
        <v>44086</v>
      </c>
      <c r="L627" s="30">
        <v>102.28360000000001</v>
      </c>
    </row>
    <row r="628" spans="11:12" x14ac:dyDescent="0.25">
      <c r="K628" s="48">
        <v>44093</v>
      </c>
      <c r="L628" s="30">
        <v>101.7833</v>
      </c>
    </row>
    <row r="629" spans="11:12" x14ac:dyDescent="0.25">
      <c r="K629" s="48">
        <v>44100</v>
      </c>
      <c r="L629" s="30">
        <v>101.2397</v>
      </c>
    </row>
    <row r="630" spans="11:12" x14ac:dyDescent="0.25">
      <c r="K630" s="48">
        <v>44107</v>
      </c>
      <c r="L630" s="30">
        <v>100.48520000000001</v>
      </c>
    </row>
    <row r="631" spans="11:12" x14ac:dyDescent="0.25">
      <c r="K631" s="48">
        <v>44114</v>
      </c>
      <c r="L631" s="30">
        <v>100.095</v>
      </c>
    </row>
    <row r="632" spans="11:12" x14ac:dyDescent="0.25">
      <c r="K632" s="48">
        <v>44121</v>
      </c>
      <c r="L632" s="30">
        <v>100.32850000000001</v>
      </c>
    </row>
    <row r="633" spans="11:12" x14ac:dyDescent="0.25">
      <c r="K633" s="48">
        <v>44128</v>
      </c>
      <c r="L633" s="30">
        <v>100.6074</v>
      </c>
    </row>
    <row r="634" spans="11:12" x14ac:dyDescent="0.25">
      <c r="K634" s="48">
        <v>44135</v>
      </c>
      <c r="L634" s="30">
        <v>100.26560000000001</v>
      </c>
    </row>
    <row r="635" spans="11:12" x14ac:dyDescent="0.25">
      <c r="K635" s="48">
        <v>44142</v>
      </c>
      <c r="L635" s="30">
        <v>102.0508</v>
      </c>
    </row>
    <row r="636" spans="11:12" x14ac:dyDescent="0.25">
      <c r="K636" s="48">
        <v>44149</v>
      </c>
      <c r="L636" s="30">
        <v>102.12309999999999</v>
      </c>
    </row>
    <row r="637" spans="11:12" x14ac:dyDescent="0.25">
      <c r="K637" s="48">
        <v>44156</v>
      </c>
      <c r="L637" s="30">
        <v>101.86660000000001</v>
      </c>
    </row>
    <row r="638" spans="11:12" x14ac:dyDescent="0.25">
      <c r="K638" s="48">
        <v>44163</v>
      </c>
      <c r="L638" s="30">
        <v>101.95050000000001</v>
      </c>
    </row>
    <row r="639" spans="11:12" x14ac:dyDescent="0.25">
      <c r="K639" s="48">
        <v>44170</v>
      </c>
      <c r="L639" s="30">
        <v>102.85380000000001</v>
      </c>
    </row>
    <row r="640" spans="11:12" x14ac:dyDescent="0.25">
      <c r="K640" s="48">
        <v>44177</v>
      </c>
      <c r="L640" s="30">
        <v>103.6707</v>
      </c>
    </row>
    <row r="641" spans="11:12" x14ac:dyDescent="0.25">
      <c r="K641" s="48">
        <v>44184</v>
      </c>
      <c r="L641" s="30">
        <v>103.3117</v>
      </c>
    </row>
    <row r="642" spans="11:12" x14ac:dyDescent="0.25">
      <c r="K642" s="48">
        <v>44191</v>
      </c>
      <c r="L642" s="30">
        <v>99.568299999999994</v>
      </c>
    </row>
    <row r="643" spans="11:12" x14ac:dyDescent="0.25">
      <c r="K643" s="48">
        <v>44198</v>
      </c>
      <c r="L643" s="30">
        <v>95.388900000000007</v>
      </c>
    </row>
    <row r="644" spans="11:12" x14ac:dyDescent="0.25">
      <c r="K644" s="48">
        <v>44205</v>
      </c>
      <c r="L644" s="30">
        <v>96.537099999999995</v>
      </c>
    </row>
    <row r="645" spans="11:12" x14ac:dyDescent="0.25">
      <c r="K645" s="48">
        <v>44212</v>
      </c>
      <c r="L645" s="30">
        <v>98.633099999999999</v>
      </c>
    </row>
    <row r="646" spans="11:12" x14ac:dyDescent="0.25">
      <c r="K646" s="48">
        <v>44219</v>
      </c>
      <c r="L646" s="30">
        <v>99.947599999999994</v>
      </c>
    </row>
    <row r="647" spans="11:12" x14ac:dyDescent="0.25">
      <c r="K647" s="48">
        <v>44226</v>
      </c>
      <c r="L647" s="30">
        <v>100.6981</v>
      </c>
    </row>
    <row r="648" spans="11:12" x14ac:dyDescent="0.25">
      <c r="K648" s="48">
        <v>44233</v>
      </c>
      <c r="L648" s="30">
        <v>103.61920000000001</v>
      </c>
    </row>
    <row r="649" spans="11:12" x14ac:dyDescent="0.25">
      <c r="K649" s="48">
        <v>44240</v>
      </c>
      <c r="L649" s="30">
        <v>103.965</v>
      </c>
    </row>
    <row r="650" spans="11:12" x14ac:dyDescent="0.25">
      <c r="K650" s="48">
        <v>44247</v>
      </c>
      <c r="L650" s="30">
        <v>104.3878</v>
      </c>
    </row>
    <row r="651" spans="11:12" x14ac:dyDescent="0.25">
      <c r="K651" s="48">
        <v>44254</v>
      </c>
      <c r="L651" s="30">
        <v>104.7901</v>
      </c>
    </row>
    <row r="652" spans="11:12" x14ac:dyDescent="0.25">
      <c r="K652" s="48">
        <v>44261</v>
      </c>
      <c r="L652" s="30">
        <v>104.22839999999999</v>
      </c>
    </row>
    <row r="653" spans="11:12" x14ac:dyDescent="0.25">
      <c r="K653" s="48">
        <v>44268</v>
      </c>
      <c r="L653" s="30">
        <v>103.1122</v>
      </c>
    </row>
    <row r="654" spans="11:12" x14ac:dyDescent="0.25">
      <c r="K654" s="48">
        <v>44275</v>
      </c>
      <c r="L654" s="30">
        <v>103.9601</v>
      </c>
    </row>
    <row r="655" spans="11:12" x14ac:dyDescent="0.25">
      <c r="K655" s="48">
        <v>44282</v>
      </c>
      <c r="L655" s="30">
        <v>104.6572</v>
      </c>
    </row>
    <row r="656" spans="11:12" x14ac:dyDescent="0.25">
      <c r="K656" s="48">
        <v>44289</v>
      </c>
      <c r="L656" s="30">
        <v>104.66240000000001</v>
      </c>
    </row>
    <row r="657" spans="11:12" x14ac:dyDescent="0.25">
      <c r="K657" s="48">
        <v>44296</v>
      </c>
      <c r="L657" s="30">
        <v>104.7402</v>
      </c>
    </row>
    <row r="658" spans="11:12" x14ac:dyDescent="0.25">
      <c r="K658" s="48">
        <v>44303</v>
      </c>
      <c r="L658" s="30">
        <v>104.5744</v>
      </c>
    </row>
    <row r="659" spans="11:12" x14ac:dyDescent="0.25">
      <c r="K659" s="48">
        <v>44310</v>
      </c>
      <c r="L659" s="30">
        <v>104.4847</v>
      </c>
    </row>
    <row r="660" spans="11:12" x14ac:dyDescent="0.25">
      <c r="K660" s="48">
        <v>44317</v>
      </c>
      <c r="L660" s="30">
        <v>104.9592</v>
      </c>
    </row>
    <row r="661" spans="11:12" x14ac:dyDescent="0.25">
      <c r="K661" s="48">
        <v>44324</v>
      </c>
      <c r="L661" s="30">
        <v>105.8441</v>
      </c>
    </row>
    <row r="662" spans="11:12" x14ac:dyDescent="0.25">
      <c r="K662" s="48">
        <v>44331</v>
      </c>
      <c r="L662" s="30">
        <v>105.31359999999999</v>
      </c>
    </row>
    <row r="663" spans="11:12" x14ac:dyDescent="0.25">
      <c r="K663" s="48">
        <v>44338</v>
      </c>
      <c r="L663" s="30">
        <v>105.6241</v>
      </c>
    </row>
    <row r="664" spans="11:12" x14ac:dyDescent="0.25">
      <c r="K664" s="48">
        <v>44345</v>
      </c>
      <c r="L664" s="30">
        <v>105.4532</v>
      </c>
    </row>
    <row r="665" spans="11:12" x14ac:dyDescent="0.25">
      <c r="K665" s="48">
        <v>44352</v>
      </c>
      <c r="L665" s="30">
        <v>105.4554</v>
      </c>
    </row>
    <row r="666" spans="11:12" x14ac:dyDescent="0.25">
      <c r="K666" s="48">
        <v>44359</v>
      </c>
      <c r="L666" s="30">
        <v>105.4331</v>
      </c>
    </row>
    <row r="667" spans="11:12" x14ac:dyDescent="0.25">
      <c r="K667" s="48">
        <v>44366</v>
      </c>
      <c r="L667" s="30">
        <v>105.8484</v>
      </c>
    </row>
    <row r="668" spans="11:12" x14ac:dyDescent="0.25">
      <c r="K668" s="48" t="s">
        <v>53</v>
      </c>
      <c r="L668" s="30" t="s">
        <v>53</v>
      </c>
    </row>
    <row r="669" spans="11:12" x14ac:dyDescent="0.25">
      <c r="K669" s="48" t="s">
        <v>53</v>
      </c>
      <c r="L669" s="30" t="s">
        <v>53</v>
      </c>
    </row>
    <row r="670" spans="11:12" x14ac:dyDescent="0.25">
      <c r="K670" s="48" t="s">
        <v>53</v>
      </c>
      <c r="L670" s="30" t="s">
        <v>53</v>
      </c>
    </row>
    <row r="671" spans="11:12" x14ac:dyDescent="0.25">
      <c r="K671" s="48" t="s">
        <v>53</v>
      </c>
      <c r="L671" s="30" t="s">
        <v>53</v>
      </c>
    </row>
    <row r="672" spans="11:12" x14ac:dyDescent="0.25">
      <c r="K672" s="48" t="s">
        <v>53</v>
      </c>
      <c r="L672" s="30" t="s">
        <v>53</v>
      </c>
    </row>
    <row r="673" spans="11:12" x14ac:dyDescent="0.25">
      <c r="K673" s="48" t="s">
        <v>53</v>
      </c>
      <c r="L673" s="30" t="s">
        <v>53</v>
      </c>
    </row>
    <row r="674" spans="11:12" x14ac:dyDescent="0.25">
      <c r="K674" s="48" t="s">
        <v>53</v>
      </c>
      <c r="L674" s="30" t="s">
        <v>53</v>
      </c>
    </row>
    <row r="675" spans="11:12" x14ac:dyDescent="0.25">
      <c r="K675" s="48" t="s">
        <v>53</v>
      </c>
      <c r="L675" s="30" t="s">
        <v>53</v>
      </c>
    </row>
    <row r="676" spans="11:12" x14ac:dyDescent="0.25">
      <c r="K676" s="48" t="s">
        <v>53</v>
      </c>
      <c r="L676" s="30" t="s">
        <v>53</v>
      </c>
    </row>
    <row r="677" spans="11:12" x14ac:dyDescent="0.25">
      <c r="K677" s="48" t="s">
        <v>53</v>
      </c>
      <c r="L677" s="30" t="s">
        <v>53</v>
      </c>
    </row>
    <row r="678" spans="11:12" x14ac:dyDescent="0.25">
      <c r="K678" s="48" t="s">
        <v>53</v>
      </c>
      <c r="L678" s="30" t="s">
        <v>53</v>
      </c>
    </row>
    <row r="679" spans="11:12" x14ac:dyDescent="0.25">
      <c r="K679" s="48" t="s">
        <v>53</v>
      </c>
      <c r="L679" s="30" t="s">
        <v>53</v>
      </c>
    </row>
    <row r="680" spans="11:12" x14ac:dyDescent="0.25">
      <c r="K680" s="48" t="s">
        <v>53</v>
      </c>
      <c r="L680" s="30" t="s">
        <v>53</v>
      </c>
    </row>
    <row r="681" spans="11:12" x14ac:dyDescent="0.25">
      <c r="K681" s="48" t="s">
        <v>53</v>
      </c>
      <c r="L681" s="30" t="s">
        <v>53</v>
      </c>
    </row>
    <row r="682" spans="11:12" x14ac:dyDescent="0.25">
      <c r="K682" s="48" t="s">
        <v>53</v>
      </c>
      <c r="L682" s="30" t="s">
        <v>53</v>
      </c>
    </row>
    <row r="683" spans="11:12" x14ac:dyDescent="0.25">
      <c r="K683" s="48" t="s">
        <v>53</v>
      </c>
      <c r="L683" s="30" t="s">
        <v>53</v>
      </c>
    </row>
    <row r="684" spans="11:12" x14ac:dyDescent="0.25">
      <c r="K684" s="48" t="s">
        <v>53</v>
      </c>
      <c r="L684" s="30" t="s">
        <v>53</v>
      </c>
    </row>
    <row r="685" spans="11:12" x14ac:dyDescent="0.25">
      <c r="K685" s="48" t="s">
        <v>53</v>
      </c>
      <c r="L685" s="30" t="s">
        <v>53</v>
      </c>
    </row>
    <row r="686" spans="11:12" x14ac:dyDescent="0.25">
      <c r="K686" s="48" t="s">
        <v>53</v>
      </c>
      <c r="L686" s="30" t="s">
        <v>53</v>
      </c>
    </row>
    <row r="687" spans="11:12" x14ac:dyDescent="0.25">
      <c r="K687" s="48" t="s">
        <v>53</v>
      </c>
      <c r="L687" s="30" t="s">
        <v>53</v>
      </c>
    </row>
    <row r="688" spans="11:12" x14ac:dyDescent="0.25">
      <c r="K688" s="48" t="s">
        <v>53</v>
      </c>
      <c r="L688" s="30" t="s">
        <v>53</v>
      </c>
    </row>
    <row r="689" spans="11:12" x14ac:dyDescent="0.25">
      <c r="K689" s="48" t="s">
        <v>53</v>
      </c>
      <c r="L689" s="30" t="s">
        <v>53</v>
      </c>
    </row>
    <row r="690" spans="11:12" x14ac:dyDescent="0.25">
      <c r="K690" s="48" t="s">
        <v>53</v>
      </c>
      <c r="L690" s="30" t="s">
        <v>53</v>
      </c>
    </row>
    <row r="691" spans="11:12" x14ac:dyDescent="0.25">
      <c r="K691" s="48" t="s">
        <v>53</v>
      </c>
      <c r="L691" s="30" t="s">
        <v>53</v>
      </c>
    </row>
    <row r="692" spans="11:12" x14ac:dyDescent="0.25">
      <c r="K692" s="48" t="s">
        <v>53</v>
      </c>
      <c r="L692" s="30" t="s">
        <v>53</v>
      </c>
    </row>
    <row r="693" spans="11:12" x14ac:dyDescent="0.25">
      <c r="K693" s="48" t="s">
        <v>53</v>
      </c>
      <c r="L693" s="30" t="s">
        <v>53</v>
      </c>
    </row>
    <row r="694" spans="11:12" x14ac:dyDescent="0.25">
      <c r="K694" s="48" t="s">
        <v>53</v>
      </c>
      <c r="L694" s="30" t="s">
        <v>53</v>
      </c>
    </row>
    <row r="695" spans="11:12" x14ac:dyDescent="0.25">
      <c r="K695" s="48" t="s">
        <v>53</v>
      </c>
      <c r="L695" s="30" t="s">
        <v>53</v>
      </c>
    </row>
    <row r="696" spans="11:12" x14ac:dyDescent="0.25">
      <c r="K696" s="48" t="s">
        <v>53</v>
      </c>
      <c r="L696" s="30" t="s">
        <v>53</v>
      </c>
    </row>
    <row r="697" spans="11:12" x14ac:dyDescent="0.25">
      <c r="K697" s="48" t="s">
        <v>53</v>
      </c>
      <c r="L697" s="30" t="s">
        <v>53</v>
      </c>
    </row>
    <row r="698" spans="11:12" x14ac:dyDescent="0.25">
      <c r="K698" s="48" t="s">
        <v>53</v>
      </c>
      <c r="L698" s="30" t="s">
        <v>53</v>
      </c>
    </row>
    <row r="699" spans="11:12" x14ac:dyDescent="0.25">
      <c r="K699" s="48" t="s">
        <v>53</v>
      </c>
      <c r="L699" s="30" t="s">
        <v>53</v>
      </c>
    </row>
    <row r="700" spans="11:12" x14ac:dyDescent="0.25">
      <c r="K700" s="48" t="s">
        <v>53</v>
      </c>
      <c r="L700" s="30" t="s">
        <v>53</v>
      </c>
    </row>
    <row r="701" spans="11:12" x14ac:dyDescent="0.25">
      <c r="K701" s="48" t="s">
        <v>53</v>
      </c>
      <c r="L701" s="30" t="s">
        <v>53</v>
      </c>
    </row>
    <row r="702" spans="11:12" x14ac:dyDescent="0.25">
      <c r="K702" s="48" t="s">
        <v>53</v>
      </c>
      <c r="L702" s="30" t="s">
        <v>53</v>
      </c>
    </row>
    <row r="703" spans="11:12" x14ac:dyDescent="0.25">
      <c r="K703" s="48" t="s">
        <v>53</v>
      </c>
      <c r="L703" s="30" t="s">
        <v>53</v>
      </c>
    </row>
    <row r="704" spans="11:12" x14ac:dyDescent="0.25">
      <c r="K704" s="48" t="s">
        <v>53</v>
      </c>
      <c r="L704" s="30" t="s">
        <v>53</v>
      </c>
    </row>
    <row r="705" spans="11:12" x14ac:dyDescent="0.25">
      <c r="K705" s="48" t="s">
        <v>53</v>
      </c>
      <c r="L705" s="30" t="s">
        <v>53</v>
      </c>
    </row>
    <row r="706" spans="11:12" x14ac:dyDescent="0.25">
      <c r="K706" s="48" t="s">
        <v>53</v>
      </c>
      <c r="L706" s="30" t="s">
        <v>53</v>
      </c>
    </row>
    <row r="707" spans="11:12" x14ac:dyDescent="0.25">
      <c r="K707" s="48" t="s">
        <v>53</v>
      </c>
      <c r="L707" s="30" t="s">
        <v>53</v>
      </c>
    </row>
    <row r="708" spans="11:12" x14ac:dyDescent="0.25">
      <c r="K708" s="48" t="s">
        <v>53</v>
      </c>
      <c r="L708" s="30" t="s">
        <v>53</v>
      </c>
    </row>
    <row r="709" spans="11:12" x14ac:dyDescent="0.25">
      <c r="K709" s="48" t="s">
        <v>53</v>
      </c>
      <c r="L709" s="30" t="s">
        <v>53</v>
      </c>
    </row>
    <row r="710" spans="11:12" x14ac:dyDescent="0.25">
      <c r="K710" s="48" t="s">
        <v>53</v>
      </c>
      <c r="L710" s="30" t="s">
        <v>53</v>
      </c>
    </row>
    <row r="711" spans="11:12" x14ac:dyDescent="0.25">
      <c r="K711" s="48" t="s">
        <v>53</v>
      </c>
      <c r="L711" s="30" t="s">
        <v>53</v>
      </c>
    </row>
    <row r="712" spans="11:12" x14ac:dyDescent="0.25">
      <c r="K712" s="48" t="s">
        <v>53</v>
      </c>
      <c r="L712" s="30" t="s">
        <v>53</v>
      </c>
    </row>
    <row r="713" spans="11:12" x14ac:dyDescent="0.25">
      <c r="K713" s="48" t="s">
        <v>53</v>
      </c>
      <c r="L713" s="30" t="s">
        <v>53</v>
      </c>
    </row>
    <row r="714" spans="11:12" x14ac:dyDescent="0.25">
      <c r="K714" s="48" t="s">
        <v>53</v>
      </c>
      <c r="L714" s="30" t="s">
        <v>53</v>
      </c>
    </row>
    <row r="715" spans="11:12" x14ac:dyDescent="0.25">
      <c r="K715" s="48" t="s">
        <v>53</v>
      </c>
      <c r="L715" s="30" t="s">
        <v>53</v>
      </c>
    </row>
    <row r="716" spans="11:12" x14ac:dyDescent="0.25">
      <c r="K716" s="48" t="s">
        <v>53</v>
      </c>
      <c r="L716" s="30" t="s">
        <v>53</v>
      </c>
    </row>
    <row r="717" spans="11:12" x14ac:dyDescent="0.25">
      <c r="K717" s="48" t="s">
        <v>53</v>
      </c>
      <c r="L717" s="30" t="s">
        <v>53</v>
      </c>
    </row>
    <row r="718" spans="11:12" x14ac:dyDescent="0.25">
      <c r="K718" s="48" t="s">
        <v>53</v>
      </c>
      <c r="L718" s="30" t="s">
        <v>53</v>
      </c>
    </row>
    <row r="719" spans="11:12" x14ac:dyDescent="0.25">
      <c r="K719" s="48" t="s">
        <v>53</v>
      </c>
      <c r="L719" s="30" t="s">
        <v>53</v>
      </c>
    </row>
    <row r="720" spans="11:12" x14ac:dyDescent="0.25">
      <c r="K720" s="48" t="s">
        <v>53</v>
      </c>
      <c r="L720" s="30" t="s">
        <v>53</v>
      </c>
    </row>
    <row r="721" spans="11:12" x14ac:dyDescent="0.25">
      <c r="K721" s="48" t="s">
        <v>53</v>
      </c>
      <c r="L721" s="30" t="s">
        <v>53</v>
      </c>
    </row>
    <row r="722" spans="11:12" x14ac:dyDescent="0.25">
      <c r="K722" s="48" t="s">
        <v>53</v>
      </c>
      <c r="L722" s="30" t="s">
        <v>53</v>
      </c>
    </row>
    <row r="723" spans="11:12" x14ac:dyDescent="0.25">
      <c r="K723" s="48" t="s">
        <v>53</v>
      </c>
      <c r="L723" s="30" t="s">
        <v>53</v>
      </c>
    </row>
    <row r="724" spans="11:12" x14ac:dyDescent="0.25">
      <c r="K724" s="48" t="s">
        <v>53</v>
      </c>
      <c r="L724" s="30" t="s">
        <v>53</v>
      </c>
    </row>
    <row r="725" spans="11:12" x14ac:dyDescent="0.25">
      <c r="K725" s="48" t="s">
        <v>53</v>
      </c>
      <c r="L725" s="30" t="s">
        <v>53</v>
      </c>
    </row>
    <row r="726" spans="11:12" x14ac:dyDescent="0.25">
      <c r="K726" s="48" t="s">
        <v>53</v>
      </c>
      <c r="L726" s="30" t="s">
        <v>53</v>
      </c>
    </row>
    <row r="727" spans="11:12" x14ac:dyDescent="0.25">
      <c r="K727" s="48" t="s">
        <v>53</v>
      </c>
      <c r="L727" s="30" t="s">
        <v>53</v>
      </c>
    </row>
    <row r="728" spans="11:12" x14ac:dyDescent="0.25">
      <c r="K728" s="48" t="s">
        <v>53</v>
      </c>
      <c r="L728" s="30" t="s">
        <v>53</v>
      </c>
    </row>
    <row r="729" spans="11:12" x14ac:dyDescent="0.25">
      <c r="K729" s="48" t="s">
        <v>53</v>
      </c>
      <c r="L729" s="30" t="s">
        <v>53</v>
      </c>
    </row>
    <row r="730" spans="11:12" x14ac:dyDescent="0.25">
      <c r="K730" s="48" t="s">
        <v>53</v>
      </c>
      <c r="L730" s="30" t="s">
        <v>53</v>
      </c>
    </row>
    <row r="731" spans="11:12" x14ac:dyDescent="0.25">
      <c r="K731" s="48" t="s">
        <v>53</v>
      </c>
      <c r="L731" s="30" t="s">
        <v>53</v>
      </c>
    </row>
    <row r="732" spans="11:12" x14ac:dyDescent="0.25">
      <c r="K732" s="48" t="s">
        <v>53</v>
      </c>
      <c r="L732" s="30" t="s">
        <v>53</v>
      </c>
    </row>
    <row r="733" spans="11:12" x14ac:dyDescent="0.25">
      <c r="K733" s="48" t="s">
        <v>53</v>
      </c>
      <c r="L733" s="30" t="s">
        <v>53</v>
      </c>
    </row>
    <row r="734" spans="11:12" x14ac:dyDescent="0.25">
      <c r="K734" s="48" t="s">
        <v>53</v>
      </c>
      <c r="L734" s="30" t="s">
        <v>53</v>
      </c>
    </row>
    <row r="735" spans="11:12" x14ac:dyDescent="0.25">
      <c r="K735" s="48" t="s">
        <v>53</v>
      </c>
      <c r="L735" s="30" t="s">
        <v>53</v>
      </c>
    </row>
    <row r="736" spans="11:12" x14ac:dyDescent="0.25">
      <c r="K736" s="48" t="s">
        <v>53</v>
      </c>
      <c r="L736" s="30" t="s">
        <v>53</v>
      </c>
    </row>
    <row r="737" spans="11:12" x14ac:dyDescent="0.25">
      <c r="K737" s="48" t="s">
        <v>53</v>
      </c>
      <c r="L737" s="30" t="s">
        <v>53</v>
      </c>
    </row>
    <row r="738" spans="11:12" x14ac:dyDescent="0.25">
      <c r="K738" s="48" t="s">
        <v>53</v>
      </c>
      <c r="L738" s="30" t="s">
        <v>53</v>
      </c>
    </row>
    <row r="739" spans="11:12" x14ac:dyDescent="0.25">
      <c r="K739" s="48" t="s">
        <v>53</v>
      </c>
      <c r="L739" s="30" t="s">
        <v>53</v>
      </c>
    </row>
    <row r="740" spans="11:12" x14ac:dyDescent="0.25">
      <c r="K740" s="48" t="s">
        <v>53</v>
      </c>
      <c r="L740" s="30" t="s">
        <v>53</v>
      </c>
    </row>
    <row r="741" spans="11:12" x14ac:dyDescent="0.25">
      <c r="K741" s="48" t="s">
        <v>53</v>
      </c>
      <c r="L741" s="30" t="s">
        <v>53</v>
      </c>
    </row>
    <row r="742" spans="11:12" x14ac:dyDescent="0.25">
      <c r="K742" s="48" t="s">
        <v>53</v>
      </c>
      <c r="L742" s="30" t="s">
        <v>53</v>
      </c>
    </row>
    <row r="743" spans="11:12" x14ac:dyDescent="0.25">
      <c r="K743" s="48" t="s">
        <v>53</v>
      </c>
      <c r="L743" s="30" t="s">
        <v>53</v>
      </c>
    </row>
    <row r="744" spans="11:12" x14ac:dyDescent="0.25">
      <c r="K744" s="48" t="s">
        <v>53</v>
      </c>
      <c r="L744" s="30" t="s">
        <v>53</v>
      </c>
    </row>
    <row r="745" spans="11:12" x14ac:dyDescent="0.25">
      <c r="K745" s="48" t="s">
        <v>53</v>
      </c>
      <c r="L745" s="30" t="s">
        <v>53</v>
      </c>
    </row>
    <row r="746" spans="11:12" x14ac:dyDescent="0.25">
      <c r="K746" s="48" t="s">
        <v>53</v>
      </c>
      <c r="L746" s="30" t="s">
        <v>53</v>
      </c>
    </row>
    <row r="747" spans="11:12" x14ac:dyDescent="0.25">
      <c r="K747" s="48" t="s">
        <v>53</v>
      </c>
      <c r="L747" s="30" t="s">
        <v>53</v>
      </c>
    </row>
    <row r="748" spans="11:12" x14ac:dyDescent="0.25">
      <c r="K748" s="22"/>
      <c r="L748" s="26"/>
    </row>
    <row r="749" spans="11:12" x14ac:dyDescent="0.25">
      <c r="K749" s="22"/>
      <c r="L749" s="26"/>
    </row>
    <row r="750" spans="11:12" x14ac:dyDescent="0.25">
      <c r="K750" s="22"/>
      <c r="L750" s="26"/>
    </row>
    <row r="751" spans="11:12" x14ac:dyDescent="0.25">
      <c r="K751" s="22"/>
      <c r="L751" s="26"/>
    </row>
    <row r="752" spans="11:12" x14ac:dyDescent="0.25">
      <c r="K752" s="22"/>
      <c r="L752" s="26"/>
    </row>
    <row r="753" spans="11:12" x14ac:dyDescent="0.25">
      <c r="K753" s="22"/>
      <c r="L753" s="26"/>
    </row>
    <row r="754" spans="11:12" x14ac:dyDescent="0.25">
      <c r="K754" s="22"/>
      <c r="L754" s="26"/>
    </row>
    <row r="755" spans="11:12" x14ac:dyDescent="0.25">
      <c r="K755" s="22"/>
      <c r="L755" s="26"/>
    </row>
    <row r="756" spans="11:12" x14ac:dyDescent="0.25">
      <c r="K756" s="22"/>
      <c r="L756" s="26"/>
    </row>
    <row r="757" spans="11:12" x14ac:dyDescent="0.25">
      <c r="K757" s="22"/>
      <c r="L757" s="26"/>
    </row>
    <row r="758" spans="11:12" x14ac:dyDescent="0.25">
      <c r="K758" s="22"/>
      <c r="L758" s="26"/>
    </row>
    <row r="759" spans="11:12" x14ac:dyDescent="0.25">
      <c r="K759" s="22"/>
      <c r="L759" s="26"/>
    </row>
    <row r="760" spans="11:12" x14ac:dyDescent="0.25">
      <c r="K760" s="22"/>
      <c r="L760" s="26"/>
    </row>
    <row r="761" spans="11:12" x14ac:dyDescent="0.25">
      <c r="K761" s="22"/>
      <c r="L761" s="26"/>
    </row>
    <row r="762" spans="11:12" x14ac:dyDescent="0.25">
      <c r="K762" s="22"/>
      <c r="L762" s="26"/>
    </row>
    <row r="763" spans="11:12" x14ac:dyDescent="0.25">
      <c r="K763" s="22"/>
      <c r="L763" s="26"/>
    </row>
    <row r="764" spans="11:12" x14ac:dyDescent="0.25">
      <c r="K764" s="22"/>
      <c r="L764" s="26"/>
    </row>
    <row r="765" spans="11:12" x14ac:dyDescent="0.25">
      <c r="K765" s="22"/>
      <c r="L765" s="26"/>
    </row>
    <row r="766" spans="11:12" x14ac:dyDescent="0.25">
      <c r="K766" s="22"/>
      <c r="L766" s="26"/>
    </row>
    <row r="767" spans="11:12" x14ac:dyDescent="0.25">
      <c r="K767" s="22"/>
      <c r="L767" s="26"/>
    </row>
    <row r="768" spans="11:12" x14ac:dyDescent="0.25">
      <c r="K768" s="22"/>
      <c r="L768" s="26"/>
    </row>
    <row r="769" spans="11:12" x14ac:dyDescent="0.25">
      <c r="K769" s="22"/>
      <c r="L769" s="26"/>
    </row>
    <row r="770" spans="11:12" x14ac:dyDescent="0.25">
      <c r="K770" s="22"/>
      <c r="L770" s="26"/>
    </row>
    <row r="771" spans="11:12" x14ac:dyDescent="0.25">
      <c r="K771" s="22"/>
      <c r="L771" s="26"/>
    </row>
    <row r="772" spans="11:12" x14ac:dyDescent="0.25">
      <c r="K772" s="22"/>
      <c r="L772" s="26"/>
    </row>
    <row r="773" spans="11:12" x14ac:dyDescent="0.25">
      <c r="K773" s="22"/>
      <c r="L773" s="26"/>
    </row>
    <row r="774" spans="11:12" x14ac:dyDescent="0.25">
      <c r="K774" s="22"/>
      <c r="L774" s="26"/>
    </row>
    <row r="775" spans="11:12" x14ac:dyDescent="0.25">
      <c r="K775" s="22"/>
      <c r="L775" s="26"/>
    </row>
    <row r="776" spans="11:12" x14ac:dyDescent="0.25">
      <c r="K776" s="22"/>
      <c r="L776" s="26"/>
    </row>
    <row r="777" spans="11:12" x14ac:dyDescent="0.25">
      <c r="K777" s="22"/>
      <c r="L777" s="26"/>
    </row>
    <row r="778" spans="11:12" x14ac:dyDescent="0.25">
      <c r="K778" s="22"/>
      <c r="L778" s="26"/>
    </row>
    <row r="779" spans="11:12" x14ac:dyDescent="0.25">
      <c r="K779" s="22"/>
      <c r="L779" s="26"/>
    </row>
    <row r="780" spans="11:12" x14ac:dyDescent="0.25">
      <c r="K780" s="22"/>
      <c r="L780" s="26"/>
    </row>
    <row r="781" spans="11:12" x14ac:dyDescent="0.25">
      <c r="K781" s="22"/>
      <c r="L781" s="26"/>
    </row>
    <row r="782" spans="11:12" x14ac:dyDescent="0.25">
      <c r="K782" s="22"/>
      <c r="L782" s="26"/>
    </row>
    <row r="783" spans="11:12" x14ac:dyDescent="0.25">
      <c r="K783" s="22"/>
      <c r="L783" s="26"/>
    </row>
    <row r="784" spans="11:12" x14ac:dyDescent="0.25">
      <c r="K784" s="22"/>
      <c r="L784" s="26"/>
    </row>
    <row r="785" spans="11:12" x14ac:dyDescent="0.25">
      <c r="K785" s="22"/>
      <c r="L785" s="26"/>
    </row>
    <row r="786" spans="11:12" x14ac:dyDescent="0.25">
      <c r="K786" s="22"/>
      <c r="L786" s="26"/>
    </row>
    <row r="787" spans="11:12" x14ac:dyDescent="0.25">
      <c r="K787" s="22"/>
      <c r="L787" s="26"/>
    </row>
    <row r="788" spans="11:12" x14ac:dyDescent="0.25">
      <c r="K788" s="22"/>
      <c r="L788" s="26"/>
    </row>
    <row r="789" spans="11:12" x14ac:dyDescent="0.25">
      <c r="K789" s="22"/>
      <c r="L789" s="26"/>
    </row>
    <row r="790" spans="11:12" x14ac:dyDescent="0.25">
      <c r="K790" s="22"/>
      <c r="L790" s="26"/>
    </row>
    <row r="791" spans="11:12" x14ac:dyDescent="0.25">
      <c r="K791" s="22"/>
      <c r="L791" s="26"/>
    </row>
    <row r="792" spans="11:12" x14ac:dyDescent="0.25">
      <c r="K792" s="22"/>
      <c r="L792" s="26"/>
    </row>
    <row r="793" spans="11:12" x14ac:dyDescent="0.25">
      <c r="K793" s="22"/>
      <c r="L793" s="26"/>
    </row>
    <row r="794" spans="11:12" x14ac:dyDescent="0.25">
      <c r="K794" s="22"/>
      <c r="L794" s="26"/>
    </row>
    <row r="795" spans="11:12" x14ac:dyDescent="0.25">
      <c r="K795" s="22"/>
      <c r="L795" s="26"/>
    </row>
    <row r="796" spans="11:12" x14ac:dyDescent="0.25">
      <c r="K796" s="22"/>
      <c r="L796" s="26"/>
    </row>
    <row r="797" spans="11:12" x14ac:dyDescent="0.25">
      <c r="K797" s="22"/>
      <c r="L797" s="26"/>
    </row>
    <row r="798" spans="11:12" x14ac:dyDescent="0.25">
      <c r="K798" s="22"/>
      <c r="L798" s="26"/>
    </row>
    <row r="799" spans="11:12" x14ac:dyDescent="0.25">
      <c r="K799" s="22"/>
      <c r="L799" s="26"/>
    </row>
    <row r="800" spans="11:12" x14ac:dyDescent="0.25">
      <c r="K800" s="22"/>
      <c r="L800" s="26"/>
    </row>
    <row r="801" spans="11:12" x14ac:dyDescent="0.25">
      <c r="K801" s="22"/>
      <c r="L801" s="26"/>
    </row>
    <row r="802" spans="11:12" x14ac:dyDescent="0.25">
      <c r="K802" s="22"/>
      <c r="L802" s="26"/>
    </row>
    <row r="803" spans="11:12" x14ac:dyDescent="0.25">
      <c r="K803" s="22"/>
      <c r="L803" s="26"/>
    </row>
    <row r="804" spans="11:12" x14ac:dyDescent="0.25">
      <c r="K804" s="22"/>
      <c r="L804" s="26"/>
    </row>
    <row r="805" spans="11:12" x14ac:dyDescent="0.25">
      <c r="K805" s="22"/>
      <c r="L805" s="26"/>
    </row>
    <row r="806" spans="11:12" x14ac:dyDescent="0.25">
      <c r="K806" s="22"/>
      <c r="L806" s="26"/>
    </row>
    <row r="807" spans="11:12" x14ac:dyDescent="0.25">
      <c r="K807" s="22"/>
      <c r="L807" s="26"/>
    </row>
    <row r="808" spans="11:12" x14ac:dyDescent="0.25">
      <c r="K808" s="22"/>
      <c r="L808" s="26"/>
    </row>
    <row r="809" spans="11:12" x14ac:dyDescent="0.25">
      <c r="K809" s="22"/>
      <c r="L809" s="26"/>
    </row>
    <row r="810" spans="11:12" x14ac:dyDescent="0.25">
      <c r="K810" s="22"/>
      <c r="L810" s="26"/>
    </row>
    <row r="811" spans="11:12" x14ac:dyDescent="0.25">
      <c r="K811" s="22"/>
      <c r="L811" s="26"/>
    </row>
    <row r="812" spans="11:12" x14ac:dyDescent="0.25">
      <c r="K812" s="22"/>
      <c r="L812" s="26"/>
    </row>
    <row r="813" spans="11:12" x14ac:dyDescent="0.25">
      <c r="K813" s="22"/>
      <c r="L813" s="26"/>
    </row>
    <row r="814" spans="11:12" x14ac:dyDescent="0.25">
      <c r="K814" s="22"/>
      <c r="L814" s="26"/>
    </row>
    <row r="815" spans="11:12" x14ac:dyDescent="0.25">
      <c r="K815" s="22"/>
      <c r="L815" s="26"/>
    </row>
    <row r="816" spans="11:12" x14ac:dyDescent="0.25">
      <c r="K816" s="22"/>
      <c r="L816" s="26"/>
    </row>
    <row r="817" spans="11:12" x14ac:dyDescent="0.25">
      <c r="K817" s="22"/>
      <c r="L817" s="26"/>
    </row>
    <row r="818" spans="11:12" x14ac:dyDescent="0.25">
      <c r="K818" s="22"/>
      <c r="L818" s="26"/>
    </row>
    <row r="819" spans="11:12" x14ac:dyDescent="0.25">
      <c r="K819" s="22"/>
      <c r="L819" s="26"/>
    </row>
    <row r="820" spans="11:12" x14ac:dyDescent="0.25">
      <c r="K820" s="22"/>
      <c r="L820" s="26"/>
    </row>
    <row r="821" spans="11:12" x14ac:dyDescent="0.25">
      <c r="K821" s="22"/>
      <c r="L821" s="26"/>
    </row>
    <row r="822" spans="11:12" x14ac:dyDescent="0.25">
      <c r="K822" s="22"/>
      <c r="L822" s="26"/>
    </row>
    <row r="823" spans="11:12" x14ac:dyDescent="0.25">
      <c r="K823" s="22"/>
      <c r="L823" s="26"/>
    </row>
    <row r="824" spans="11:12" x14ac:dyDescent="0.25">
      <c r="K824" s="22"/>
      <c r="L824" s="26"/>
    </row>
    <row r="825" spans="11:12" x14ac:dyDescent="0.25">
      <c r="K825" s="22"/>
      <c r="L825" s="26"/>
    </row>
    <row r="826" spans="11:12" x14ac:dyDescent="0.25">
      <c r="K826" s="22"/>
      <c r="L826" s="26"/>
    </row>
    <row r="827" spans="11:12" x14ac:dyDescent="0.25">
      <c r="K827" s="22"/>
      <c r="L827" s="26"/>
    </row>
    <row r="828" spans="11:12" x14ac:dyDescent="0.25">
      <c r="K828" s="22"/>
      <c r="L828" s="26"/>
    </row>
    <row r="829" spans="11:12" x14ac:dyDescent="0.25">
      <c r="K829" s="22"/>
      <c r="L829" s="26"/>
    </row>
    <row r="830" spans="11:12" x14ac:dyDescent="0.25">
      <c r="K830" s="22"/>
      <c r="L830" s="26"/>
    </row>
    <row r="831" spans="11:12" x14ac:dyDescent="0.25">
      <c r="K831" s="22"/>
      <c r="L831" s="26"/>
    </row>
    <row r="832" spans="11:12" x14ac:dyDescent="0.25">
      <c r="K832" s="22"/>
      <c r="L832" s="26"/>
    </row>
    <row r="833" spans="11:12" x14ac:dyDescent="0.25">
      <c r="K833" s="22"/>
      <c r="L833" s="26"/>
    </row>
    <row r="834" spans="11:12" x14ac:dyDescent="0.25">
      <c r="K834" s="22"/>
      <c r="L834" s="26"/>
    </row>
    <row r="835" spans="11:12" x14ac:dyDescent="0.25">
      <c r="K835" s="22"/>
      <c r="L835" s="26"/>
    </row>
    <row r="836" spans="11:12" x14ac:dyDescent="0.25">
      <c r="K836" s="22"/>
      <c r="L836" s="26"/>
    </row>
    <row r="837" spans="11:12" x14ac:dyDescent="0.25">
      <c r="K837" s="22"/>
      <c r="L837" s="26"/>
    </row>
    <row r="838" spans="11:12" x14ac:dyDescent="0.25">
      <c r="K838" s="22"/>
      <c r="L838" s="26"/>
    </row>
    <row r="839" spans="11:12" x14ac:dyDescent="0.25">
      <c r="K839" s="22"/>
      <c r="L839" s="26"/>
    </row>
    <row r="840" spans="11:12" x14ac:dyDescent="0.25">
      <c r="K840" s="22"/>
      <c r="L840" s="26"/>
    </row>
    <row r="841" spans="11:12" x14ac:dyDescent="0.25">
      <c r="K841" s="22"/>
      <c r="L841" s="26"/>
    </row>
    <row r="842" spans="11:12" x14ac:dyDescent="0.25">
      <c r="K842" s="22"/>
      <c r="L842" s="26"/>
    </row>
    <row r="843" spans="11:12" x14ac:dyDescent="0.25">
      <c r="K843" s="22"/>
      <c r="L843" s="26"/>
    </row>
    <row r="844" spans="11:12" x14ac:dyDescent="0.25">
      <c r="K844" s="22"/>
      <c r="L844" s="26"/>
    </row>
    <row r="845" spans="11:12" x14ac:dyDescent="0.25">
      <c r="K845" s="22"/>
      <c r="L845" s="26"/>
    </row>
    <row r="846" spans="11:12" x14ac:dyDescent="0.25">
      <c r="K846" s="22"/>
      <c r="L846" s="26"/>
    </row>
    <row r="847" spans="11:12" x14ac:dyDescent="0.25">
      <c r="K847" s="22"/>
      <c r="L847" s="26"/>
    </row>
    <row r="848" spans="11:12" x14ac:dyDescent="0.25">
      <c r="K848" s="22"/>
      <c r="L848" s="26"/>
    </row>
    <row r="849" spans="11:12" x14ac:dyDescent="0.25">
      <c r="K849" s="22"/>
      <c r="L849" s="26"/>
    </row>
    <row r="850" spans="11:12" x14ac:dyDescent="0.25">
      <c r="K850" s="22"/>
      <c r="L850" s="26"/>
    </row>
    <row r="851" spans="11:12" x14ac:dyDescent="0.25">
      <c r="K851" s="22"/>
      <c r="L851" s="26"/>
    </row>
    <row r="852" spans="11:12" x14ac:dyDescent="0.25">
      <c r="K852" s="22"/>
      <c r="L852" s="26"/>
    </row>
    <row r="853" spans="11:12" x14ac:dyDescent="0.25">
      <c r="K853" s="22"/>
      <c r="L853" s="26"/>
    </row>
    <row r="854" spans="11:12" x14ac:dyDescent="0.25">
      <c r="K854" s="22"/>
      <c r="L854" s="26"/>
    </row>
    <row r="855" spans="11:12" x14ac:dyDescent="0.25">
      <c r="K855" s="22"/>
      <c r="L855" s="26"/>
    </row>
    <row r="856" spans="11:12" x14ac:dyDescent="0.25">
      <c r="K856" s="22"/>
      <c r="L856" s="26"/>
    </row>
    <row r="857" spans="11:12" x14ac:dyDescent="0.25">
      <c r="K857" s="22"/>
      <c r="L857" s="26"/>
    </row>
    <row r="858" spans="11:12" x14ac:dyDescent="0.25">
      <c r="K858" s="22"/>
      <c r="L858" s="26"/>
    </row>
    <row r="859" spans="11:12" x14ac:dyDescent="0.25">
      <c r="K859" s="22"/>
      <c r="L859" s="26"/>
    </row>
    <row r="860" spans="11:12" x14ac:dyDescent="0.25">
      <c r="K860" s="22"/>
      <c r="L860" s="26"/>
    </row>
    <row r="861" spans="11:12" x14ac:dyDescent="0.25">
      <c r="K861" s="22"/>
      <c r="L861" s="26"/>
    </row>
    <row r="862" spans="11:12" x14ac:dyDescent="0.25">
      <c r="K862" s="22"/>
      <c r="L862" s="26"/>
    </row>
    <row r="863" spans="11:12" x14ac:dyDescent="0.25">
      <c r="K863" s="22"/>
      <c r="L863" s="26"/>
    </row>
    <row r="864" spans="11:12" x14ac:dyDescent="0.25">
      <c r="K864" s="22"/>
      <c r="L864" s="26"/>
    </row>
    <row r="865" spans="11:12" x14ac:dyDescent="0.25">
      <c r="K865" s="22"/>
      <c r="L865" s="26"/>
    </row>
    <row r="866" spans="11:12" x14ac:dyDescent="0.25">
      <c r="K866" s="22"/>
      <c r="L866" s="26"/>
    </row>
    <row r="867" spans="11:12" x14ac:dyDescent="0.25">
      <c r="K867" s="22"/>
      <c r="L867" s="26"/>
    </row>
    <row r="868" spans="11:12" x14ac:dyDescent="0.25">
      <c r="K868" s="22"/>
      <c r="L868" s="26"/>
    </row>
    <row r="869" spans="11:12" x14ac:dyDescent="0.25">
      <c r="K869" s="22"/>
      <c r="L869" s="26"/>
    </row>
    <row r="870" spans="11:12" x14ac:dyDescent="0.25">
      <c r="K870" s="22"/>
      <c r="L870" s="26"/>
    </row>
    <row r="871" spans="11:12" x14ac:dyDescent="0.25">
      <c r="K871" s="22"/>
      <c r="L871" s="26"/>
    </row>
    <row r="872" spans="11:12" x14ac:dyDescent="0.25">
      <c r="K872" s="22"/>
      <c r="L872" s="26"/>
    </row>
    <row r="873" spans="11:12" x14ac:dyDescent="0.25">
      <c r="K873" s="22"/>
      <c r="L873" s="26"/>
    </row>
    <row r="874" spans="11:12" x14ac:dyDescent="0.25">
      <c r="K874" s="22"/>
      <c r="L874" s="26"/>
    </row>
    <row r="875" spans="11:12" x14ac:dyDescent="0.25">
      <c r="K875" s="22"/>
      <c r="L875" s="26"/>
    </row>
    <row r="876" spans="11:12" x14ac:dyDescent="0.25">
      <c r="K876" s="22"/>
      <c r="L876" s="26"/>
    </row>
    <row r="877" spans="11:12" x14ac:dyDescent="0.25">
      <c r="K877" s="22"/>
      <c r="L877" s="26"/>
    </row>
    <row r="878" spans="11:12" x14ac:dyDescent="0.25">
      <c r="K878" s="22"/>
      <c r="L878" s="26"/>
    </row>
    <row r="879" spans="11:12" x14ac:dyDescent="0.25">
      <c r="K879" s="22"/>
      <c r="L879" s="26"/>
    </row>
    <row r="880" spans="11:12" x14ac:dyDescent="0.25">
      <c r="K880" s="22"/>
      <c r="L880" s="26"/>
    </row>
    <row r="881" spans="11:12" x14ac:dyDescent="0.25">
      <c r="K881" s="22"/>
      <c r="L881" s="26"/>
    </row>
    <row r="882" spans="11:12" x14ac:dyDescent="0.25">
      <c r="K882" s="22"/>
      <c r="L882" s="26"/>
    </row>
    <row r="883" spans="11:12" x14ac:dyDescent="0.25">
      <c r="K883" s="22"/>
      <c r="L883" s="26"/>
    </row>
    <row r="884" spans="11:12" x14ac:dyDescent="0.25">
      <c r="K884" s="22"/>
      <c r="L884" s="26"/>
    </row>
    <row r="885" spans="11:12" x14ac:dyDescent="0.25">
      <c r="K885" s="22"/>
      <c r="L885" s="26"/>
    </row>
    <row r="886" spans="11:12" x14ac:dyDescent="0.25">
      <c r="K886" s="22"/>
      <c r="L886" s="26"/>
    </row>
    <row r="887" spans="11:12" x14ac:dyDescent="0.25">
      <c r="K887" s="22"/>
      <c r="L887" s="26"/>
    </row>
    <row r="888" spans="11:12" x14ac:dyDescent="0.25">
      <c r="K888" s="22"/>
      <c r="L888" s="26"/>
    </row>
    <row r="889" spans="11:12" x14ac:dyDescent="0.25">
      <c r="K889" s="22"/>
      <c r="L889" s="26"/>
    </row>
    <row r="890" spans="11:12" x14ac:dyDescent="0.25">
      <c r="K890" s="22"/>
      <c r="L890" s="26"/>
    </row>
    <row r="891" spans="11:12" x14ac:dyDescent="0.25">
      <c r="K891" s="22"/>
      <c r="L891" s="26"/>
    </row>
    <row r="892" spans="11:12" x14ac:dyDescent="0.25">
      <c r="K892" s="22"/>
      <c r="L892" s="26"/>
    </row>
    <row r="893" spans="11:12" x14ac:dyDescent="0.25">
      <c r="K893" s="22"/>
      <c r="L893" s="26"/>
    </row>
    <row r="894" spans="11:12" x14ac:dyDescent="0.25">
      <c r="K894" s="22"/>
      <c r="L894" s="26"/>
    </row>
    <row r="895" spans="11:12" x14ac:dyDescent="0.25">
      <c r="K895" s="22"/>
      <c r="L895" s="26"/>
    </row>
    <row r="896" spans="11:12" x14ac:dyDescent="0.25">
      <c r="K896" s="22"/>
      <c r="L896" s="26"/>
    </row>
    <row r="897" spans="11:12" x14ac:dyDescent="0.25">
      <c r="K897" s="22"/>
      <c r="L897" s="26"/>
    </row>
    <row r="898" spans="11:12" x14ac:dyDescent="0.25">
      <c r="K898" s="22"/>
      <c r="L898" s="26"/>
    </row>
    <row r="899" spans="11:12" x14ac:dyDescent="0.25">
      <c r="K899" s="22"/>
      <c r="L899" s="26"/>
    </row>
    <row r="900" spans="11:12" x14ac:dyDescent="0.25">
      <c r="K900" s="22"/>
      <c r="L900" s="26"/>
    </row>
  </sheetData>
  <mergeCells count="14">
    <mergeCell ref="H8:H9"/>
    <mergeCell ref="I8:I9"/>
    <mergeCell ref="B10:I10"/>
    <mergeCell ref="B12:I12"/>
    <mergeCell ref="A1:I1"/>
    <mergeCell ref="B7:E7"/>
    <mergeCell ref="F7:I7"/>
    <mergeCell ref="A8:A9"/>
    <mergeCell ref="B8:B9"/>
    <mergeCell ref="C8:C9"/>
    <mergeCell ref="D8:D9"/>
    <mergeCell ref="E8:E9"/>
    <mergeCell ref="F8:F9"/>
    <mergeCell ref="G8:G9"/>
  </mergeCells>
  <printOptions horizontalCentered="1"/>
  <pageMargins left="0.23622047244094491" right="0.23622047244094491" top="0.74803149606299213" bottom="0.74803149606299213" header="0.31496062992125984" footer="0.31496062992125984"/>
  <pageSetup paperSize="9" fitToWidth="0" fitToHeight="0" orientation="portrait" r:id="rId1"/>
  <rowBreaks count="1" manualBreakCount="1">
    <brk id="9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Contents</vt:lpstr>
      <vt:lpstr>New South Wales</vt:lpstr>
      <vt:lpstr>Victoria</vt:lpstr>
      <vt:lpstr>Queensland</vt:lpstr>
      <vt:lpstr>South Australia</vt:lpstr>
      <vt:lpstr>Western Australia</vt:lpstr>
      <vt:lpstr>Tasmania</vt:lpstr>
      <vt:lpstr>Northern Territory</vt:lpstr>
      <vt:lpstr>Australian Capital Territory</vt:lpstr>
      <vt:lpstr>'Australian Capital Territory'!Print_Area</vt:lpstr>
      <vt:lpstr>'New South Wales'!Print_Area</vt:lpstr>
      <vt:lpstr>'Northern Territory'!Print_Area</vt:lpstr>
      <vt:lpstr>Queensland!Print_Area</vt:lpstr>
      <vt:lpstr>'South Australia'!Print_Area</vt:lpstr>
      <vt:lpstr>Tasmania!Print_Area</vt:lpstr>
      <vt:lpstr>Victoria!Print_Area</vt:lpstr>
      <vt:lpstr>'Western Australia'!Print_Area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2021-07-05T05:08:27Z</dcterms:created>
  <dcterms:modified xsi:type="dcterms:W3CDTF">2021-07-05T05:28:16Z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2021-07-05T05:09:08Z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4ec75d31-4b3f-45dc-8ed8-5fdbe4d041d4</vt:lpwstr>
  </property>
  <property fmtid="{D5CDD505-2E9C-101B-9397-08002B2CF9AE}" pid="8" name="MSIP_Label_c8e5a7ee-c283-40b0-98eb-fa437df4c031_ContentBits">
    <vt:lpwstr>0</vt:lpwstr>
  </property>
</Properties>
</file>